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jain\Downloads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F&amp;O)'!$S$1:$S$350</definedName>
  </definedNames>
  <calcPr calcId="191029"/>
</workbook>
</file>

<file path=xl/calcChain.xml><?xml version="1.0" encoding="utf-8"?>
<calcChain xmlns="http://schemas.openxmlformats.org/spreadsheetml/2006/main">
  <c r="K117" i="6" l="1"/>
  <c r="M117" i="6" s="1"/>
  <c r="L76" i="6"/>
  <c r="K76" i="6"/>
  <c r="M76" i="6" l="1"/>
  <c r="L75" i="6"/>
  <c r="K75" i="6"/>
  <c r="L72" i="6"/>
  <c r="M72" i="6" s="1"/>
  <c r="K72" i="6"/>
  <c r="K116" i="6"/>
  <c r="K115" i="6"/>
  <c r="M75" i="6" l="1"/>
  <c r="L74" i="6"/>
  <c r="K74" i="6"/>
  <c r="L10" i="6"/>
  <c r="M10" i="6" s="1"/>
  <c r="K10" i="6"/>
  <c r="L73" i="6"/>
  <c r="K73" i="6"/>
  <c r="L28" i="6"/>
  <c r="M28" i="6" s="1"/>
  <c r="K28" i="6"/>
  <c r="L57" i="6"/>
  <c r="L58" i="6"/>
  <c r="L59" i="6"/>
  <c r="L60" i="6"/>
  <c r="L61" i="6"/>
  <c r="L62" i="6"/>
  <c r="L63" i="6"/>
  <c r="L64" i="6"/>
  <c r="L65" i="6"/>
  <c r="L67" i="6"/>
  <c r="L68" i="6"/>
  <c r="L69" i="6"/>
  <c r="L70" i="6"/>
  <c r="L71" i="6"/>
  <c r="K122" i="6"/>
  <c r="M122" i="6" s="1"/>
  <c r="P29" i="6"/>
  <c r="K70" i="6"/>
  <c r="M70" i="6" s="1"/>
  <c r="K71" i="6"/>
  <c r="M71" i="6" s="1"/>
  <c r="M74" i="6" l="1"/>
  <c r="M73" i="6"/>
  <c r="K121" i="6"/>
  <c r="M121" i="6" s="1"/>
  <c r="K69" i="6"/>
  <c r="M69" i="6" s="1"/>
  <c r="K67" i="6"/>
  <c r="M67" i="6" s="1"/>
  <c r="L130" i="6"/>
  <c r="K130" i="6"/>
  <c r="K120" i="6"/>
  <c r="K119" i="6"/>
  <c r="M130" i="6" l="1"/>
  <c r="P26" i="6"/>
  <c r="P27" i="6"/>
  <c r="K68" i="6"/>
  <c r="M68" i="6" s="1"/>
  <c r="L131" i="6"/>
  <c r="K131" i="6"/>
  <c r="K66" i="6"/>
  <c r="K65" i="6"/>
  <c r="K62" i="6"/>
  <c r="M62" i="6" s="1"/>
  <c r="M131" i="6" l="1"/>
  <c r="P25" i="6"/>
  <c r="P24" i="6"/>
  <c r="K64" i="6"/>
  <c r="M64" i="6" s="1"/>
  <c r="L18" i="6"/>
  <c r="K18" i="6"/>
  <c r="M18" i="6" l="1"/>
  <c r="K63" i="6"/>
  <c r="M63" i="6" s="1"/>
  <c r="K345" i="6"/>
  <c r="L345" i="6" s="1"/>
  <c r="K114" i="6"/>
  <c r="K113" i="6"/>
  <c r="K89" i="6"/>
  <c r="K90" i="6"/>
  <c r="K60" i="6"/>
  <c r="M60" i="6" s="1"/>
  <c r="K112" i="6"/>
  <c r="M112" i="6" s="1"/>
  <c r="K111" i="6"/>
  <c r="M111" i="6" s="1"/>
  <c r="K61" i="6" l="1"/>
  <c r="M61" i="6" s="1"/>
  <c r="K110" i="6"/>
  <c r="M110" i="6" s="1"/>
  <c r="K59" i="6"/>
  <c r="M59" i="6" s="1"/>
  <c r="K58" i="6"/>
  <c r="M58" i="6" s="1"/>
  <c r="K105" i="6"/>
  <c r="K109" i="6"/>
  <c r="K108" i="6"/>
  <c r="L15" i="6"/>
  <c r="K15" i="6"/>
  <c r="L20" i="6"/>
  <c r="K20" i="6"/>
  <c r="K97" i="6"/>
  <c r="K98" i="6"/>
  <c r="M15" i="6" l="1"/>
  <c r="M20" i="6"/>
  <c r="K107" i="6"/>
  <c r="M107" i="6" s="1"/>
  <c r="L51" i="6"/>
  <c r="K51" i="6"/>
  <c r="M51" i="6" l="1"/>
  <c r="L54" i="6"/>
  <c r="K54" i="6"/>
  <c r="K57" i="6"/>
  <c r="M57" i="6" s="1"/>
  <c r="K55" i="6"/>
  <c r="L55" i="6"/>
  <c r="K56" i="6"/>
  <c r="L56" i="6"/>
  <c r="K104" i="6"/>
  <c r="M104" i="6" s="1"/>
  <c r="K106" i="6"/>
  <c r="L53" i="6"/>
  <c r="K53" i="6"/>
  <c r="L50" i="6"/>
  <c r="K50" i="6"/>
  <c r="M54" i="6" l="1"/>
  <c r="M55" i="6"/>
  <c r="M56" i="6"/>
  <c r="M53" i="6"/>
  <c r="M50" i="6"/>
  <c r="P23" i="6" l="1"/>
  <c r="L16" i="6"/>
  <c r="K16" i="6"/>
  <c r="K103" i="6"/>
  <c r="K102" i="6"/>
  <c r="L21" i="6"/>
  <c r="K21" i="6"/>
  <c r="M21" i="6" l="1"/>
  <c r="M16" i="6"/>
  <c r="K101" i="6"/>
  <c r="M101" i="6" s="1"/>
  <c r="L52" i="6"/>
  <c r="K52" i="6"/>
  <c r="L19" i="6"/>
  <c r="K19" i="6"/>
  <c r="K100" i="6"/>
  <c r="K99" i="6"/>
  <c r="M19" i="6" l="1"/>
  <c r="M52" i="6"/>
  <c r="K96" i="6" l="1"/>
  <c r="K95" i="6"/>
  <c r="K93" i="6"/>
  <c r="K92" i="6"/>
  <c r="L48" i="6"/>
  <c r="K48" i="6"/>
  <c r="L49" i="6"/>
  <c r="K49" i="6"/>
  <c r="L46" i="6"/>
  <c r="K46" i="6"/>
  <c r="M48" i="6" l="1"/>
  <c r="M46" i="6"/>
  <c r="M49" i="6"/>
  <c r="K45" i="6" l="1"/>
  <c r="L45" i="6"/>
  <c r="L44" i="6"/>
  <c r="K44" i="6"/>
  <c r="L47" i="6" l="1"/>
  <c r="K47" i="6"/>
  <c r="M47" i="6" l="1"/>
  <c r="K94" i="6"/>
  <c r="M94" i="6" s="1"/>
  <c r="L13" i="6"/>
  <c r="K13" i="6"/>
  <c r="M13" i="6" l="1"/>
  <c r="K87" i="6"/>
  <c r="K91" i="6"/>
  <c r="M91" i="6" s="1"/>
  <c r="L43" i="6"/>
  <c r="K43" i="6"/>
  <c r="M43" i="6" l="1"/>
  <c r="P17" i="6" l="1"/>
  <c r="P14" i="6" l="1"/>
  <c r="P12" i="6" l="1"/>
  <c r="P11" i="6" l="1"/>
  <c r="K337" i="6" l="1"/>
  <c r="L337" i="6" s="1"/>
  <c r="K331" i="6"/>
  <c r="L331" i="6" s="1"/>
  <c r="K339" i="6" l="1"/>
  <c r="L339" i="6" s="1"/>
  <c r="K327" i="6" l="1"/>
  <c r="L327" i="6" s="1"/>
  <c r="K328" i="6" l="1"/>
  <c r="L328" i="6" s="1"/>
  <c r="K321" i="6"/>
  <c r="L321" i="6" s="1"/>
  <c r="K338" i="6" l="1"/>
  <c r="L338" i="6" s="1"/>
  <c r="K332" i="6"/>
  <c r="L332" i="6" s="1"/>
  <c r="K334" i="6" l="1"/>
  <c r="L334" i="6" s="1"/>
  <c r="L6" i="2" l="1"/>
  <c r="K6" i="3"/>
  <c r="D7" i="5" l="1"/>
  <c r="M7" i="6"/>
  <c r="K329" i="6" l="1"/>
  <c r="L329" i="6" s="1"/>
  <c r="K326" i="6" l="1"/>
  <c r="L326" i="6" s="1"/>
  <c r="K330" i="6" l="1"/>
  <c r="L330" i="6" s="1"/>
  <c r="K325" i="6"/>
  <c r="L325" i="6" s="1"/>
  <c r="K324" i="6"/>
  <c r="L324" i="6" s="1"/>
  <c r="K322" i="6"/>
  <c r="L322" i="6" s="1"/>
  <c r="H320" i="6"/>
  <c r="K320" i="6" s="1"/>
  <c r="L320" i="6" s="1"/>
  <c r="K319" i="6"/>
  <c r="L319" i="6" s="1"/>
  <c r="K316" i="6"/>
  <c r="L316" i="6" s="1"/>
  <c r="K315" i="6"/>
  <c r="L315" i="6" s="1"/>
  <c r="K314" i="6"/>
  <c r="L314" i="6" s="1"/>
  <c r="K313" i="6"/>
  <c r="L313" i="6" s="1"/>
  <c r="K312" i="6"/>
  <c r="L312" i="6" s="1"/>
  <c r="K311" i="6"/>
  <c r="L311" i="6" s="1"/>
  <c r="K310" i="6"/>
  <c r="L310" i="6" s="1"/>
  <c r="K309" i="6"/>
  <c r="L309" i="6" s="1"/>
  <c r="K308" i="6"/>
  <c r="L308" i="6" s="1"/>
  <c r="K307" i="6"/>
  <c r="L307" i="6" s="1"/>
  <c r="K306" i="6"/>
  <c r="L306" i="6" s="1"/>
  <c r="K305" i="6"/>
  <c r="L305" i="6" s="1"/>
  <c r="K304" i="6"/>
  <c r="L304" i="6" s="1"/>
  <c r="K303" i="6"/>
  <c r="L303" i="6" s="1"/>
  <c r="K302" i="6"/>
  <c r="L302" i="6" s="1"/>
  <c r="K301" i="6"/>
  <c r="L301" i="6" s="1"/>
  <c r="K300" i="6"/>
  <c r="L300" i="6" s="1"/>
  <c r="K299" i="6"/>
  <c r="L299" i="6" s="1"/>
  <c r="K298" i="6"/>
  <c r="L298" i="6" s="1"/>
  <c r="K297" i="6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F288" i="6"/>
  <c r="K288" i="6" s="1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F282" i="6"/>
  <c r="K282" i="6" s="1"/>
  <c r="L282" i="6" s="1"/>
  <c r="F281" i="6"/>
  <c r="K281" i="6" s="1"/>
  <c r="L281" i="6" s="1"/>
  <c r="K280" i="6"/>
  <c r="L280" i="6" s="1"/>
  <c r="F279" i="6"/>
  <c r="K279" i="6" s="1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3" i="6"/>
  <c r="L263" i="6" s="1"/>
  <c r="K261" i="6"/>
  <c r="L261" i="6" s="1"/>
  <c r="K260" i="6"/>
  <c r="L260" i="6" s="1"/>
  <c r="F259" i="6"/>
  <c r="K259" i="6" s="1"/>
  <c r="L259" i="6" s="1"/>
  <c r="K258" i="6"/>
  <c r="L258" i="6" s="1"/>
  <c r="K255" i="6"/>
  <c r="L255" i="6" s="1"/>
  <c r="K254" i="6"/>
  <c r="L254" i="6" s="1"/>
  <c r="K253" i="6"/>
  <c r="L253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3" i="6"/>
  <c r="L233" i="6" s="1"/>
  <c r="K231" i="6"/>
  <c r="L231" i="6" s="1"/>
  <c r="K229" i="6"/>
  <c r="L229" i="6" s="1"/>
  <c r="K227" i="6"/>
  <c r="L227" i="6" s="1"/>
  <c r="K226" i="6"/>
  <c r="L226" i="6" s="1"/>
  <c r="K225" i="6"/>
  <c r="L225" i="6" s="1"/>
  <c r="K223" i="6"/>
  <c r="L223" i="6" s="1"/>
  <c r="K222" i="6"/>
  <c r="L222" i="6" s="1"/>
  <c r="K221" i="6"/>
  <c r="L221" i="6" s="1"/>
  <c r="K220" i="6"/>
  <c r="K219" i="6"/>
  <c r="L219" i="6" s="1"/>
  <c r="K218" i="6"/>
  <c r="L218" i="6" s="1"/>
  <c r="K216" i="6"/>
  <c r="L216" i="6" s="1"/>
  <c r="K215" i="6"/>
  <c r="L215" i="6" s="1"/>
  <c r="K214" i="6"/>
  <c r="L214" i="6" s="1"/>
  <c r="K213" i="6"/>
  <c r="L213" i="6" s="1"/>
  <c r="K212" i="6"/>
  <c r="L212" i="6" s="1"/>
  <c r="F211" i="6"/>
  <c r="K211" i="6" s="1"/>
  <c r="L211" i="6" s="1"/>
  <c r="H210" i="6"/>
  <c r="K210" i="6" s="1"/>
  <c r="L210" i="6" s="1"/>
  <c r="K207" i="6"/>
  <c r="L207" i="6" s="1"/>
  <c r="K206" i="6"/>
  <c r="L206" i="6" s="1"/>
  <c r="K205" i="6"/>
  <c r="L205" i="6" s="1"/>
  <c r="K204" i="6"/>
  <c r="L204" i="6" s="1"/>
  <c r="K203" i="6"/>
  <c r="L203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H176" i="6"/>
  <c r="K176" i="6" s="1"/>
  <c r="L176" i="6" s="1"/>
  <c r="F175" i="6"/>
  <c r="K175" i="6" s="1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6" i="4"/>
</calcChain>
</file>

<file path=xl/sharedStrings.xml><?xml version="1.0" encoding="utf-8"?>
<sst xmlns="http://schemas.openxmlformats.org/spreadsheetml/2006/main" count="3711" uniqueCount="1343">
  <si>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</si>
  <si>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</si>
  <si>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</si>
  <si>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</si>
  <si>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</si>
  <si>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</si>
  <si>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</si>
  <si>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</si>
  <si>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</si>
  <si>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</si>
  <si>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</si>
  <si>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</si>
  <si>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</si>
  <si>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</si>
  <si>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</si>
  <si>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</si>
  <si>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</si>
  <si>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</si>
  <si>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</si>
  <si>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</si>
  <si>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</si>
  <si>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</si>
  <si>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</si>
  <si>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</si>
  <si>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</si>
  <si>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</si>
  <si>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</si>
  <si>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</si>
  <si>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</si>
  <si>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</si>
  <si>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</si>
  <si>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</si>
  <si>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</si>
  <si>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</si>
  <si>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</si>
  <si>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</si>
  <si>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</si>
  <si>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</si>
  <si>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</si>
  <si>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</si>
  <si>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</si>
  <si>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</si>
  <si>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</si>
  <si>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</si>
  <si>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</si>
  <si>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</si>
  <si>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</si>
  <si>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</si>
  <si>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</si>
  <si>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</si>
  <si>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</si>
  <si>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</si>
  <si>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</si>
  <si>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</si>
  <si>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</si>
  <si>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</si>
  <si>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</si>
  <si>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</si>
  <si>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</si>
  <si>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</si>
  <si>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</si>
  <si>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</si>
  <si>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</si>
  <si>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</si>
  <si>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</si>
  <si>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</si>
  <si>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</si>
  <si>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</si>
  <si>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</si>
  <si>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</si>
  <si>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</si>
  <si>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</si>
  <si>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</si>
  <si>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</si>
  <si>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</si>
  <si>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</si>
  <si>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</si>
  <si>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</si>
  <si>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</si>
  <si>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</si>
  <si>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</si>
  <si>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</si>
  <si>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</si>
  <si>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</si>
  <si>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</si>
  <si>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</si>
  <si>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</si>
  <si>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</si>
  <si>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</si>
  <si>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</si>
  <si>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</si>
  <si>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</si>
  <si>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</si>
  <si>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</si>
  <si>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</si>
  <si>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</si>
  <si>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</si>
  <si>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</si>
  <si>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</si>
  <si>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</si>
  <si>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</si>
  <si>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</si>
  <si>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</si>
  <si>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</si>
  <si>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</si>
  <si>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</si>
  <si>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</si>
  <si>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</si>
  <si>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</si>
  <si>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</si>
  <si>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</si>
  <si>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</si>
  <si>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</si>
  <si>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</si>
  <si>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</si>
  <si>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</si>
  <si>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</si>
  <si>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</si>
  <si>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</si>
  <si>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</si>
  <si>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</si>
  <si>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</si>
  <si>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</si>
  <si>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</si>
  <si>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</si>
  <si>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</si>
  <si>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</si>
  <si>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</si>
  <si>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</si>
  <si>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</si>
  <si>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</si>
  <si>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</si>
  <si>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</si>
  <si>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</si>
  <si>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</si>
  <si>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</si>
  <si>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</si>
  <si>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</si>
  <si>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</si>
  <si>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</si>
  <si>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</si>
  <si>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</si>
  <si>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</si>
  <si>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</si>
  <si>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</si>
  <si>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</si>
  <si>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</si>
  <si>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</si>
  <si>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</si>
  <si>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</si>
  <si>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</si>
  <si>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</si>
  <si>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</si>
  <si>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</si>
  <si>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</si>
  <si>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</si>
  <si>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</si>
  <si>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</si>
  <si>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</si>
  <si>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</si>
  <si>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</si>
  <si>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</si>
  <si>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</si>
  <si>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</si>
  <si>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</si>
  <si>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</si>
  <si>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</si>
  <si>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</si>
  <si>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</si>
  <si>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</si>
  <si>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</si>
  <si>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</si>
  <si>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</si>
  <si>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</si>
  <si>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</si>
  <si>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</si>
  <si>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</si>
  <si>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</si>
  <si>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</si>
  <si>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</si>
  <si>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</si>
  <si>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</si>
  <si>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</si>
  <si>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</si>
  <si>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</si>
  <si>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</si>
  <si>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</si>
  <si>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</si>
  <si>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</si>
  <si>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</si>
  <si>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</si>
  <si>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</si>
  <si>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</si>
  <si>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</si>
  <si>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</si>
  <si>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</si>
  <si>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</si>
  <si>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</si>
  <si>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</si>
  <si>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</si>
  <si>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</si>
  <si>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</si>
  <si>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</si>
  <si>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</si>
  <si>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</si>
  <si>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</si>
  <si>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</si>
  <si>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</si>
  <si>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</si>
  <si>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</si>
  <si>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</si>
  <si>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</si>
  <si>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</si>
  <si>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</si>
  <si>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</si>
  <si>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</si>
  <si>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</si>
  <si>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</si>
  <si>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</si>
  <si>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</si>
  <si>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</si>
  <si>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</si>
  <si>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</si>
  <si>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</si>
  <si>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</si>
  <si>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</si>
  <si>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</si>
  <si>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</si>
  <si>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</si>
  <si>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</si>
  <si>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</si>
  <si>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</si>
  <si>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</si>
  <si>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</si>
  <si>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</si>
  <si>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</si>
  <si>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</si>
  <si>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</si>
  <si>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</si>
  <si>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</si>
  <si>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</si>
  <si>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</si>
  <si>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</si>
  <si>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</si>
  <si>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</si>
  <si>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</si>
  <si>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</si>
  <si>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</si>
  <si>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</si>
  <si>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</si>
  <si>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</si>
  <si>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</si>
  <si>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</si>
  <si>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</si>
  <si>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</si>
  <si>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</si>
  <si>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</si>
  <si>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</si>
  <si>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</si>
  <si>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</si>
  <si>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</si>
  <si>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</si>
  <si>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</si>
  <si>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</si>
  <si>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</si>
  <si>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</si>
  <si>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</si>
  <si>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</si>
  <si>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</si>
  <si>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</si>
  <si>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</si>
  <si>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</si>
  <si>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</si>
  <si>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</si>
  <si>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</si>
  <si>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</si>
  <si>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</si>
  <si>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</si>
  <si>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</si>
  <si>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</si>
  <si>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</si>
  <si>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</si>
  <si>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</si>
  <si>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</si>
  <si>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</si>
  <si>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</si>
  <si>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</si>
  <si>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</si>
  <si>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</si>
  <si>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</si>
  <si>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</si>
  <si>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</si>
  <si>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</si>
  <si>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</si>
  <si>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</si>
  <si>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</si>
  <si>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</si>
  <si>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</si>
  <si>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</si>
  <si>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</si>
  <si>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</si>
  <si>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</si>
  <si>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</si>
  <si>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</si>
  <si>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</si>
  <si>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</si>
  <si>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</si>
  <si>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</si>
  <si>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</si>
  <si>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</si>
  <si>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</si>
  <si>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</si>
  <si>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</si>
  <si>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</si>
  <si>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</si>
  <si>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</si>
  <si>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</si>
  <si>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</si>
  <si>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</si>
  <si>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</si>
  <si>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</si>
  <si>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</si>
  <si>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</si>
  <si>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</si>
  <si>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</si>
  <si>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</si>
  <si>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</si>
  <si>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</si>
  <si>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</si>
  <si>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</si>
  <si>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</si>
  <si>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</si>
  <si>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</si>
  <si>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</si>
  <si>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</si>
  <si>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</si>
  <si>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</si>
  <si>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</si>
  <si>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</si>
  <si>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</si>
  <si>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</si>
  <si>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</si>
  <si>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</si>
  <si>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</si>
  <si>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</si>
  <si>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</si>
  <si>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</si>
  <si>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</si>
  <si>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</si>
  <si>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</si>
  <si>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</si>
  <si>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</si>
  <si>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</si>
  <si>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</si>
  <si>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</si>
  <si>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</si>
  <si>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</si>
  <si>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</si>
  <si>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</si>
  <si>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</si>
  <si>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</si>
  <si>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</si>
  <si>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</si>
  <si>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</si>
  <si>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</si>
  <si>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</si>
  <si>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</si>
  <si>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</si>
  <si>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</si>
  <si>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</si>
  <si>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</si>
  <si>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</si>
  <si>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</si>
  <si>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</si>
  <si>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</si>
  <si>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</si>
  <si>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</si>
  <si>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</si>
  <si>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</si>
  <si>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</si>
  <si>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</si>
  <si>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</si>
  <si>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</si>
  <si>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</si>
  <si>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</si>
  <si>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</si>
  <si>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</si>
  <si>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</si>
  <si>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</si>
  <si>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</si>
  <si>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</si>
  <si>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</si>
  <si>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</si>
  <si>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</si>
  <si>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</si>
  <si>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</si>
  <si>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</si>
  <si>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</si>
  <si>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</si>
  <si>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</si>
  <si>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</si>
  <si>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</si>
  <si>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</si>
  <si>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</si>
  <si>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</si>
  <si>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</si>
  <si>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</si>
  <si>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</si>
  <si>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</si>
  <si>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</si>
  <si>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</si>
  <si>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</si>
  <si>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</si>
  <si>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</si>
  <si>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</si>
  <si>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</si>
  <si>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</si>
  <si>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</si>
  <si>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</si>
  <si>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</si>
  <si>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</si>
  <si>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</si>
  <si>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</si>
  <si>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</si>
  <si>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</si>
  <si>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</si>
  <si>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</si>
  <si>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</si>
  <si>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</si>
  <si>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</si>
  <si>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</si>
  <si>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</si>
  <si>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</si>
  <si>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</si>
  <si>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</si>
  <si>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</si>
  <si>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</si>
  <si>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</si>
  <si>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</si>
  <si>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</si>
  <si>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</si>
  <si>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</si>
  <si>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</si>
  <si>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</si>
  <si>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</si>
  <si>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</si>
  <si>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</si>
  <si>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</si>
  <si>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</si>
  <si>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</si>
  <si>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</si>
  <si>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</si>
  <si>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</si>
  <si>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</si>
  <si>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</si>
  <si>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</si>
  <si>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</si>
  <si>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</si>
  <si>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</si>
  <si>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</si>
  <si>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</si>
  <si>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</si>
  <si>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</si>
  <si>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</si>
  <si>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</si>
  <si>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</si>
  <si>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</si>
  <si>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</si>
  <si>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</si>
  <si>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</si>
  <si>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</si>
  <si>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</si>
  <si>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</si>
  <si>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</si>
  <si>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</si>
  <si>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</si>
  <si>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</si>
  <si>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</si>
  <si>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</si>
  <si>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</si>
  <si>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</si>
  <si>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</si>
  <si>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</si>
  <si>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</si>
  <si>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</si>
  <si>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</si>
  <si>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</si>
  <si>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</si>
  <si>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</si>
  <si>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</si>
  <si>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</si>
  <si>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</si>
  <si>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</si>
  <si>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</si>
  <si>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</si>
  <si>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</si>
  <si>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</si>
  <si>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</si>
  <si>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</si>
  <si>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</si>
  <si>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</si>
  <si>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</si>
  <si>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</si>
  <si>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</si>
  <si>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</si>
  <si>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</si>
  <si>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</si>
  <si>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</si>
  <si>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</si>
  <si>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</si>
  <si>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</si>
  <si>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</si>
  <si>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</si>
  <si>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</si>
  <si>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</si>
  <si>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</si>
  <si>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</si>
  <si>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</si>
  <si>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</si>
  <si>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</si>
  <si>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</si>
  <si>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</si>
  <si>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</si>
  <si>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</si>
  <si>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</si>
  <si>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</si>
  <si>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</si>
  <si>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</si>
  <si>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</si>
  <si>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</si>
  <si>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</si>
  <si>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</si>
  <si>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</si>
  <si>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</si>
  <si>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</si>
  <si>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</si>
  <si>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</si>
  <si>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</si>
  <si>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</si>
  <si>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</si>
  <si>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</si>
  <si>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</si>
  <si>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</si>
  <si>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</si>
  <si>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</si>
  <si>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</si>
  <si>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</si>
  <si>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</si>
  <si>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</si>
  <si>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</si>
  <si>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</si>
  <si>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</si>
  <si>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</si>
  <si>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</si>
  <si>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</si>
  <si>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</si>
  <si>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</si>
  <si>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</si>
  <si>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</si>
  <si>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</si>
  <si>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</si>
  <si>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</si>
  <si>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</si>
  <si>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</si>
  <si>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</si>
  <si>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</si>
  <si>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</si>
  <si>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</si>
  <si>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</si>
  <si>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</si>
  <si>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</si>
  <si>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</si>
  <si>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</si>
  <si>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</si>
  <si>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</si>
  <si>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</si>
  <si>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</si>
  <si>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</si>
  <si>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</si>
  <si>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</si>
  <si>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</si>
  <si>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</si>
  <si>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</si>
  <si>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</si>
  <si>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</si>
  <si>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</si>
  <si>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</si>
  <si>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</si>
  <si>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</si>
  <si>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</si>
  <si>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</si>
  <si>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</si>
  <si>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</si>
  <si>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</si>
  <si>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</si>
  <si>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</si>
  <si>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</si>
  <si>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</si>
  <si>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</si>
  <si>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</si>
  <si>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</si>
  <si>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</si>
  <si>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</si>
  <si>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</si>
  <si>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</si>
  <si>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N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</si>
  <si>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</si>
  <si>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</si>
  <si>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</si>
  <si>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</si>
  <si>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</si>
  <si>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</si>
  <si>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</si>
  <si>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</si>
  <si>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</si>
  <si>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</si>
  <si>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</si>
  <si>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</si>
  <si>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</si>
  <si>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</si>
  <si>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</si>
  <si>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</si>
  <si>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</si>
  <si>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</si>
  <si>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</si>
  <si>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</si>
  <si>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</si>
  <si>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</si>
  <si>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</si>
  <si>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</si>
  <si>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</si>
  <si>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</si>
  <si>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</si>
  <si>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</si>
  <si>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</si>
  <si>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</si>
  <si>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</si>
  <si>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</si>
  <si>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</si>
  <si>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</si>
  <si>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</si>
  <si>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</si>
  <si>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</si>
  <si>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</si>
  <si>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</si>
  <si>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</si>
  <si>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</si>
  <si>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</si>
  <si>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</si>
  <si>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</si>
  <si>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</si>
  <si>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</si>
  <si>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</si>
  <si>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</si>
  <si>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</si>
  <si>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</si>
  <si>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</si>
  <si>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</si>
  <si>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</si>
  <si>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</si>
  <si>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</si>
  <si>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</si>
  <si>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</si>
  <si>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</si>
  <si>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</si>
  <si>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</si>
  <si>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</si>
  <si>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</si>
  <si>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</si>
  <si>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</si>
  <si>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</si>
  <si>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</si>
  <si>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</si>
  <si>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</si>
  <si>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</si>
  <si>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</si>
  <si>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</si>
  <si>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</si>
  <si>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</si>
  <si>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</si>
  <si>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</si>
  <si>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</si>
  <si>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</si>
  <si>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</si>
  <si>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</si>
  <si>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</si>
  <si>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</si>
  <si>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</si>
  <si>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</si>
  <si>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</si>
  <si>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</si>
  <si>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</si>
  <si>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</si>
  <si>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</si>
  <si>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</si>
  <si>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</si>
  <si>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</si>
  <si>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</si>
  <si>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</si>
  <si>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</si>
  <si>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</si>
  <si>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</si>
  <si>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</si>
  <si>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</si>
  <si>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</si>
  <si>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</si>
  <si>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</si>
  <si>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</si>
  <si>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</si>
  <si>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</si>
  <si>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</si>
  <si>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</si>
  <si>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</si>
  <si>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</si>
  <si>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</si>
  <si>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</si>
  <si>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</si>
  <si>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</si>
  <si>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</si>
  <si>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</si>
  <si>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</si>
  <si>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</si>
  <si>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</si>
  <si>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</si>
  <si>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</si>
  <si>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</si>
  <si>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</si>
  <si>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</si>
  <si>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</si>
  <si>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</si>
  <si>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</si>
  <si>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</si>
  <si>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</si>
  <si>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</si>
  <si>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</si>
  <si>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</si>
  <si>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</si>
  <si>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</si>
  <si>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</si>
  <si>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</si>
  <si>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</si>
  <si>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</si>
  <si>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</si>
  <si>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</si>
  <si>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</si>
  <si>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</si>
  <si>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</si>
  <si>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</si>
  <si>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</si>
  <si>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</si>
  <si>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</si>
  <si>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</si>
  <si>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</si>
  <si>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</si>
  <si>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</si>
  <si>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</si>
  <si>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</si>
  <si>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</si>
  <si>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</si>
  <si>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</si>
  <si>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</si>
  <si>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</si>
  <si>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</si>
  <si>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</si>
  <si>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</si>
  <si>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</si>
  <si>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</si>
  <si>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</si>
  <si>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</si>
  <si>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</si>
  <si>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</si>
  <si>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</si>
  <si>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</si>
  <si>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</si>
  <si>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</si>
  <si>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</si>
  <si>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</si>
  <si>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</si>
  <si>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</si>
  <si>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</si>
  <si>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</si>
  <si>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</si>
  <si>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</si>
  <si>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</si>
  <si>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</si>
  <si>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</si>
  <si>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</si>
  <si>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</si>
  <si>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</si>
  <si>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</si>
  <si>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</si>
  <si>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</si>
  <si>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</si>
  <si>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</si>
  <si>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</si>
  <si>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</si>
  <si>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</si>
  <si>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</si>
  <si>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</si>
  <si>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</si>
  <si>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</si>
  <si>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</si>
  <si>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</si>
  <si>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</si>
  <si>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</si>
  <si>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</si>
  <si>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</si>
  <si>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</si>
  <si>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</si>
  <si>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</si>
  <si>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</si>
  <si>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</si>
  <si>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</si>
  <si>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</si>
  <si>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</si>
  <si>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</si>
  <si>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</si>
  <si>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</si>
  <si>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</si>
  <si>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</si>
  <si>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</si>
  <si>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</si>
  <si>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</si>
  <si>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</si>
  <si>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</si>
  <si>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</si>
  <si>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</si>
  <si>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</si>
  <si>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</si>
  <si>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</si>
  <si>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</si>
  <si>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</si>
  <si>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</si>
  <si>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</si>
  <si>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</si>
  <si>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</si>
  <si>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</si>
  <si>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</si>
  <si>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</si>
  <si>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</si>
  <si>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</si>
  <si>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</si>
  <si>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</si>
  <si>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</si>
  <si>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</si>
  <si>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</si>
  <si>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</si>
  <si>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</si>
  <si>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</si>
  <si>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</si>
  <si>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</si>
  <si>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</si>
  <si>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</si>
  <si>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</si>
  <si>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</si>
  <si>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</si>
  <si>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</si>
  <si>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</si>
  <si>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</si>
  <si>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</si>
  <si>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</si>
  <si>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</si>
  <si>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</si>
  <si>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</si>
  <si>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</si>
  <si>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</si>
  <si>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</si>
  <si>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</si>
  <si>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</si>
  <si>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</si>
  <si>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695-705</t>
  </si>
  <si>
    <t xml:space="preserve">LATENTVIEW </t>
  </si>
  <si>
    <t>500-550</t>
  </si>
  <si>
    <t>5700-6000</t>
  </si>
  <si>
    <t>690-720</t>
  </si>
  <si>
    <t>EPIGRAL</t>
  </si>
  <si>
    <t>370-375</t>
  </si>
  <si>
    <t>2285-2385</t>
  </si>
  <si>
    <t>2550-2700</t>
  </si>
  <si>
    <t>285-305</t>
  </si>
  <si>
    <t>330-350</t>
  </si>
  <si>
    <t>Sell</t>
  </si>
  <si>
    <t>990-995</t>
  </si>
  <si>
    <t>132-140</t>
  </si>
  <si>
    <t>3800-4000</t>
  </si>
  <si>
    <t>5400-5450</t>
  </si>
  <si>
    <t>CAPLIPOINT</t>
  </si>
  <si>
    <t>1085-1095</t>
  </si>
  <si>
    <t>245-265</t>
  </si>
  <si>
    <t>465-495</t>
  </si>
  <si>
    <t>265-285</t>
  </si>
  <si>
    <t>Second Buying Date</t>
  </si>
  <si>
    <t>903-929</t>
  </si>
  <si>
    <t>990-1050</t>
  </si>
  <si>
    <t>TATAMOTORS 640 CE 30-NOV</t>
  </si>
  <si>
    <t>TATAMOTORS 670 CE 30-NOV</t>
  </si>
  <si>
    <t>ABBOTINDIA NOV FUT</t>
  </si>
  <si>
    <t>NIFTY 18950 PE 02-NOV</t>
  </si>
  <si>
    <t>NIFTY 18850 PE 02-NOV (2 Lots)</t>
  </si>
  <si>
    <t>ARE&amp;M</t>
  </si>
  <si>
    <t>TCS 3400 CE 30-NOV</t>
  </si>
  <si>
    <t>TCS 3480 CE 30-NOV</t>
  </si>
  <si>
    <t>22888-23150</t>
  </si>
  <si>
    <t>BANKNIFTY 42500 PE 1-NOV</t>
  </si>
  <si>
    <t>R</t>
  </si>
  <si>
    <t>1120-1180</t>
  </si>
  <si>
    <t>Profit of Rs.41/-</t>
  </si>
  <si>
    <t>TATACONSUM 925 CE 30-NOV</t>
  </si>
  <si>
    <t>TATACONSUM 940 CE 30-NOV</t>
  </si>
  <si>
    <t>Loss of Rs.5/-</t>
  </si>
  <si>
    <t>Retail Research Technical Calls &amp; Fundamental Performance Report for the month of November-2023</t>
  </si>
  <si>
    <t>Loss of Rs 275/-</t>
  </si>
  <si>
    <t>ITC NOV FUT</t>
  </si>
  <si>
    <t>439-445</t>
  </si>
  <si>
    <t>BHARTIARTL NOV FUT</t>
  </si>
  <si>
    <t>930-941</t>
  </si>
  <si>
    <t>NIFTY 19150 CE 02-NOV</t>
  </si>
  <si>
    <t>25-35</t>
  </si>
  <si>
    <t>Loss of Rs.11/-</t>
  </si>
  <si>
    <t>8.5</t>
  </si>
  <si>
    <t>FINNIFTY 19550 CE 07-NOV</t>
  </si>
  <si>
    <t>FINNIFTY19200 PE 07-NOV</t>
  </si>
  <si>
    <t>OFSS NOV FUT</t>
  </si>
  <si>
    <t>4023-4075</t>
  </si>
  <si>
    <t>EXIDEIND NOV FUT</t>
  </si>
  <si>
    <t>260-263</t>
  </si>
  <si>
    <t>TATAMOTORS 650 CE 30-NOV</t>
  </si>
  <si>
    <t>TATAMOTORS 680 CE 30-NOV</t>
  </si>
  <si>
    <t>MULTIPLIER SHARE &amp; STOCK ADVISORS PRIVATE LIMITED</t>
  </si>
  <si>
    <t>Profit of Rs.6.25/-</t>
  </si>
  <si>
    <t>Profit of Rs.5.5/-</t>
  </si>
  <si>
    <t>Profit of Rs.3.25/-</t>
  </si>
  <si>
    <t>Profit of Rs.1.5/-</t>
  </si>
  <si>
    <t>Profit of Rs.16.5/-</t>
  </si>
  <si>
    <t>ADORWELD</t>
  </si>
  <si>
    <t>COALINDIA NOV FUT</t>
  </si>
  <si>
    <t>320-325</t>
  </si>
  <si>
    <t>COFORGE NOV FUT</t>
  </si>
  <si>
    <t>5190-5260</t>
  </si>
  <si>
    <t>88-94</t>
  </si>
  <si>
    <t>375-400</t>
  </si>
  <si>
    <t>181.5-189.5</t>
  </si>
  <si>
    <t>204-214</t>
  </si>
  <si>
    <t>FINNIFTY 19500 PE 07-NOV</t>
  </si>
  <si>
    <t>Profit of Rs.10/-</t>
  </si>
  <si>
    <t>FINNIFTY 19500 CE 07-NOV</t>
  </si>
  <si>
    <t>45-65</t>
  </si>
  <si>
    <t>Profit of Rs.15.5/-</t>
  </si>
  <si>
    <t>BAJFINANCE NOV FUT</t>
  </si>
  <si>
    <t>7689-7773</t>
  </si>
  <si>
    <t>Loss of Rs 80/-</t>
  </si>
  <si>
    <t>BANKNIFTY 43800 CE 15-NOV</t>
  </si>
  <si>
    <t>BANKNIFTY 43800 CE 08-NOV</t>
  </si>
  <si>
    <t>Profit of Rs.38.5/-</t>
  </si>
  <si>
    <t>Profit of Rs.26.5/-</t>
  </si>
  <si>
    <t>FINNIFTY 19550 CE 13-NOV</t>
  </si>
  <si>
    <t>120-150</t>
  </si>
  <si>
    <t>GRANULES NOV FUT</t>
  </si>
  <si>
    <t>366-371</t>
  </si>
  <si>
    <t>119-125</t>
  </si>
  <si>
    <t>Profit of Rs.65/-</t>
  </si>
  <si>
    <t>NIFTY 19550 CE 16-NOV</t>
  </si>
  <si>
    <t>NIFTY 19550 CE 09-NOV</t>
  </si>
  <si>
    <t>Profit of Rs.6/-</t>
  </si>
  <si>
    <t>CUMMINSIND NOV FUT</t>
  </si>
  <si>
    <t>1790-1825</t>
  </si>
  <si>
    <t>LUPIN NOV FUT</t>
  </si>
  <si>
    <t>1231-1244</t>
  </si>
  <si>
    <t>PETRONET NOV FUT</t>
  </si>
  <si>
    <t>198-194</t>
  </si>
  <si>
    <t>Loss of Rs.50/-</t>
  </si>
  <si>
    <t>Profit of Rs.7.5/-</t>
  </si>
  <si>
    <t>NIFTY NOV FUT</t>
  </si>
  <si>
    <t>19550-19650</t>
  </si>
  <si>
    <t>Profit of Rs.50/-</t>
  </si>
  <si>
    <t>Loss of Rs.12/-</t>
  </si>
  <si>
    <t>Loss of Rs.70/-</t>
  </si>
  <si>
    <t>HDFCLIFE NOV FUT</t>
  </si>
  <si>
    <t>632-642</t>
  </si>
  <si>
    <t>50-70</t>
  </si>
  <si>
    <t>SIEMENS NOV FUT</t>
  </si>
  <si>
    <t>3451-3489</t>
  </si>
  <si>
    <t>BANKNIFTY 43800 PE 15-NOV</t>
  </si>
  <si>
    <t>BANKNIFTY 44100 CE 15-NOV</t>
  </si>
  <si>
    <t>Accu &lt;&gt;</t>
  </si>
  <si>
    <t>3441-3541</t>
  </si>
  <si>
    <t>LIBAS</t>
  </si>
  <si>
    <t>Libas Consu Products Ltd</t>
  </si>
  <si>
    <t>JAI VINAYAK SECURITIES</t>
  </si>
  <si>
    <t>QE SECURITIES LLP</t>
  </si>
  <si>
    <t>HRTI PRIVATE LIMITED</t>
  </si>
  <si>
    <t>Profit of Rs.3/-</t>
  </si>
  <si>
    <t>Profit of Rs.26/-</t>
  </si>
  <si>
    <t>Loss of Rs.11.5/-</t>
  </si>
  <si>
    <t>Profit of Rs.29/-</t>
  </si>
  <si>
    <t>Profit of Rs.9.5/-</t>
  </si>
  <si>
    <t>4093-4145</t>
  </si>
  <si>
    <t>BANKNIFTY 44300 CE 15-NOV</t>
  </si>
  <si>
    <t>72-120</t>
  </si>
  <si>
    <t>Loss of Rs.36/-</t>
  </si>
  <si>
    <t>FINNIFTY 19750 CE 21-NOV</t>
  </si>
  <si>
    <t>145-180</t>
  </si>
  <si>
    <t>3435-3445</t>
  </si>
  <si>
    <t>Profit of Rs.90/-</t>
  </si>
  <si>
    <t>ABB NOV FUT</t>
  </si>
  <si>
    <t>4349-4433</t>
  </si>
  <si>
    <t>Loss of Rs.39/-</t>
  </si>
  <si>
    <t>NIFTY 19700 PE 16-NOV</t>
  </si>
  <si>
    <t>DIXON 5350 CE 30-NOV</t>
  </si>
  <si>
    <t>DIXON 5500 CE 30-NOV</t>
  </si>
  <si>
    <t>NAUKRI NOV FUT</t>
  </si>
  <si>
    <t>POWERGRID NOV FUT</t>
  </si>
  <si>
    <t>40-60</t>
  </si>
  <si>
    <t>Loss of Rs.22.5/-</t>
  </si>
  <si>
    <t>Profit of Rs22./-</t>
  </si>
  <si>
    <t>Profit of Rs.24.5/-</t>
  </si>
  <si>
    <t>4805-4875</t>
  </si>
  <si>
    <t>211-214</t>
  </si>
  <si>
    <t>KARVA AUTOMART LIMITED</t>
  </si>
  <si>
    <t>TCS 3500 CE 30-NOV</t>
  </si>
  <si>
    <t>TCS 3600 CE 30-NOV</t>
  </si>
  <si>
    <t>DIXON NOV FUT</t>
  </si>
  <si>
    <t>DIXON 5600 CE 30-NOV</t>
  </si>
  <si>
    <t>5525-5630</t>
  </si>
  <si>
    <t>Profit of Rs.57.5/-</t>
  </si>
  <si>
    <t>169-174</t>
  </si>
  <si>
    <t>185-195</t>
  </si>
  <si>
    <t>Profit of Rs.2.5/-</t>
  </si>
  <si>
    <t>450-470</t>
  </si>
  <si>
    <t>402.5-422.5</t>
  </si>
  <si>
    <t>METROPOLIS NOV FUT</t>
  </si>
  <si>
    <t>1664-1690</t>
  </si>
  <si>
    <t>Profit of Rs.62.5/-</t>
  </si>
  <si>
    <t>Profit of Rs.74/-</t>
  </si>
  <si>
    <t>Profit of Rs.500/-</t>
  </si>
  <si>
    <t>4900-4970</t>
  </si>
  <si>
    <t>NTPC NOV FUT</t>
  </si>
  <si>
    <t>256-259</t>
  </si>
  <si>
    <t>DIXON 5650 CE 30-NOV</t>
  </si>
  <si>
    <t>55-59</t>
  </si>
  <si>
    <t>35.9-37</t>
  </si>
  <si>
    <t>40-42</t>
  </si>
  <si>
    <t>159-164</t>
  </si>
  <si>
    <t>174-185</t>
  </si>
  <si>
    <t>FINNIFTY 19600 CE 21-NOV</t>
  </si>
  <si>
    <t>FINNIFTY 19450 PE 21-NOV</t>
  </si>
  <si>
    <t>SHARPINV</t>
  </si>
  <si>
    <t>NIKHIL RAJESH SINGH</t>
  </si>
  <si>
    <t>Profit of Rs.14.5/-</t>
  </si>
  <si>
    <t>AHLUCONT</t>
  </si>
  <si>
    <t>800-815</t>
  </si>
  <si>
    <t>Profit of Rs.22.5/-</t>
  </si>
  <si>
    <t>4429-4513</t>
  </si>
  <si>
    <t>Loss of Rs.3.5/-</t>
  </si>
  <si>
    <t>FINNIFTY 19600 PE 21-NOV</t>
  </si>
  <si>
    <t>30-40</t>
  </si>
  <si>
    <t>Loss of Rs.12.5/-</t>
  </si>
  <si>
    <t>SEACOAST</t>
  </si>
  <si>
    <t>Profit of Rs.2/-</t>
  </si>
  <si>
    <t>212-215</t>
  </si>
  <si>
    <t>520-560</t>
  </si>
  <si>
    <t>BANKNIFTY 43400 CE 22-NOV</t>
  </si>
  <si>
    <t>110-150</t>
  </si>
  <si>
    <t>BATAINDIA NOV FUT</t>
  </si>
  <si>
    <t>1636-1664</t>
  </si>
  <si>
    <t>Loss of Rs.85/-</t>
  </si>
  <si>
    <t xml:space="preserve">CAMS </t>
  </si>
  <si>
    <t>2665-2765</t>
  </si>
  <si>
    <t>3100-3300</t>
  </si>
  <si>
    <t>IPCALAB NOV FUT</t>
  </si>
  <si>
    <t>1102-1118</t>
  </si>
  <si>
    <t>2705-2805</t>
  </si>
  <si>
    <t>3100-3200</t>
  </si>
  <si>
    <t>Loss of Rs.2.5/-</t>
  </si>
  <si>
    <t>Profit of Rs.5/-</t>
  </si>
  <si>
    <t>Profit of Rs.42.5/-</t>
  </si>
  <si>
    <t>TCS NOV FUT</t>
  </si>
  <si>
    <t>3590-3650</t>
  </si>
  <si>
    <t>Profit of Rs.33/-</t>
  </si>
  <si>
    <t>Loss of Rs.16/-</t>
  </si>
  <si>
    <t>Profit of Rs.34.8/-</t>
  </si>
  <si>
    <t>Loss of Rs.21.5/-</t>
  </si>
  <si>
    <t>Loss of Rs.4/-</t>
  </si>
  <si>
    <t>1500-1520</t>
  </si>
  <si>
    <t>NIFTY 19800 PE 30-NOV</t>
  </si>
  <si>
    <t>57-59</t>
  </si>
  <si>
    <t>NIFTY 19700 PE 30-NOV</t>
  </si>
  <si>
    <t>29-31</t>
  </si>
  <si>
    <t>HAZOOR</t>
  </si>
  <si>
    <t>MANSI SHARE &amp; STOCK ADVISORS PRIVATE LIMITED</t>
  </si>
  <si>
    <t>STATE BANK OF INDIA</t>
  </si>
  <si>
    <t>SBLI</t>
  </si>
  <si>
    <t>STARLENT</t>
  </si>
  <si>
    <t>DHIRAJBHAI VAGHJIBHAI KORADIYA</t>
  </si>
  <si>
    <t>VEENA RAJESH SHAH</t>
  </si>
  <si>
    <t>BRONZE SECURITIES PVT LTD</t>
  </si>
  <si>
    <t>SEPC</t>
  </si>
  <si>
    <t>SEPC Limited</t>
  </si>
  <si>
    <t>106.40-111.40</t>
  </si>
  <si>
    <t>Accu&lt;&gt;</t>
  </si>
  <si>
    <t>Profit of Rs.7/-</t>
  </si>
  <si>
    <t>RBLBANK DEC FUT</t>
  </si>
  <si>
    <t>242-246</t>
  </si>
  <si>
    <t>5195-5395</t>
  </si>
  <si>
    <t>METROPOLIS DEC FUT</t>
  </si>
  <si>
    <t>1716-1743</t>
  </si>
  <si>
    <t>No Profit No loss</t>
  </si>
  <si>
    <t>ALSTONE</t>
  </si>
  <si>
    <t>AQUARIUS FINCAP &amp; CREDITS PRIVATE LIMITED</t>
  </si>
  <si>
    <t>HUM TUM MARKETING PRIVATE LIMITED</t>
  </si>
  <si>
    <t>ARROWHEAD</t>
  </si>
  <si>
    <t>SAHASTRAA ADVISORS PRIVATE LIMITED</t>
  </si>
  <si>
    <t>DHYAANI</t>
  </si>
  <si>
    <t>CHINTAN NAYAN BHAI RAJYAGURU</t>
  </si>
  <si>
    <t>HIMTEK</t>
  </si>
  <si>
    <t>EMERGING INDIA GROWTH FUND</t>
  </si>
  <si>
    <t>INDRENEW</t>
  </si>
  <si>
    <t>SIDDHI ANILKUMAR AGRAWAL</t>
  </si>
  <si>
    <t>KALYANI</t>
  </si>
  <si>
    <t>COMMENDAM INVESTMENTS PVT LTD</t>
  </si>
  <si>
    <t>JAIN FAMILY CAPITAL CO.</t>
  </si>
  <si>
    <t>RUCHIRA GOYAL</t>
  </si>
  <si>
    <t>PIYUSH MAKHIJANI</t>
  </si>
  <si>
    <t>GATECHDVR</t>
  </si>
  <si>
    <t>GACM Technologies Limited</t>
  </si>
  <si>
    <t>PAVANKUMAR DONEPUDI</t>
  </si>
  <si>
    <t>IPL</t>
  </si>
  <si>
    <t>India Pesticides Limited</t>
  </si>
  <si>
    <t>VT CAPITAL MARKET PVT LTD</t>
  </si>
  <si>
    <t>NDTV</t>
  </si>
  <si>
    <t>New Delhi Television Limi</t>
  </si>
  <si>
    <t>ORTINLAB</t>
  </si>
  <si>
    <t>Ortin Laboratories Ltd</t>
  </si>
  <si>
    <t>MANSI SHARE AND STOCK ADVISORS PVT LTD</t>
  </si>
  <si>
    <t>DIL</t>
  </si>
  <si>
    <t>Debock Industries Limited</t>
  </si>
  <si>
    <t>GICL</t>
  </si>
  <si>
    <t>Globe Intl Carriers Ltd</t>
  </si>
  <si>
    <t>BHAMINI KAMAL PAREKH</t>
  </si>
  <si>
    <t>SUPREMEENG</t>
  </si>
  <si>
    <t>Supreme Engineering Ltd</t>
  </si>
  <si>
    <t>Profit of Rs.23/-</t>
  </si>
  <si>
    <t>LT DEC FUT</t>
  </si>
  <si>
    <t>3085-3090</t>
  </si>
  <si>
    <t>3123-3158</t>
  </si>
  <si>
    <t>BANDHANBNK DEC FUT</t>
  </si>
  <si>
    <t>220.5-221.5</t>
  </si>
  <si>
    <t>217-213</t>
  </si>
  <si>
    <t>UPL DEC FUT</t>
  </si>
  <si>
    <t>573.5-574.5</t>
  </si>
  <si>
    <t>582-590</t>
  </si>
  <si>
    <t>ADANIPORTS DEC FUT</t>
  </si>
  <si>
    <t>839-840</t>
  </si>
  <si>
    <t>852-865</t>
  </si>
  <si>
    <t>ABCGAS</t>
  </si>
  <si>
    <t>NEELAM SATISH SHOREWALA</t>
  </si>
  <si>
    <t>ACHYUT</t>
  </si>
  <si>
    <t>BHARTIBEN DHIRAJLAL THAKKAR</t>
  </si>
  <si>
    <t>SERA INVESTMENTS &amp; FINANCE INDIA LIMITED</t>
  </si>
  <si>
    <t>AKM</t>
  </si>
  <si>
    <t>FIRST CALL ADVISORY INDIA LLP</t>
  </si>
  <si>
    <t>MANISHA MAHESHWARI</t>
  </si>
  <si>
    <t>VISHNU KUMAR AGARWAL</t>
  </si>
  <si>
    <t>CHENNAKESAVAREDDY</t>
  </si>
  <si>
    <t>ASHNI</t>
  </si>
  <si>
    <t>RAMESH LAL</t>
  </si>
  <si>
    <t>COMPEAU</t>
  </si>
  <si>
    <t>PLUTUS CAPITAL MANAGEMENT LLP</t>
  </si>
  <si>
    <t>CRESSAN</t>
  </si>
  <si>
    <t>AMAYSHA TEXTILES PRIVATE LIMITED</t>
  </si>
  <si>
    <t>DAPS</t>
  </si>
  <si>
    <t>ANANT AGGARWAL</t>
  </si>
  <si>
    <t>SOMANI VENTURES AND INNOVATIONS LIMITED</t>
  </si>
  <si>
    <t>SARLA JIWATRAM UDASI</t>
  </si>
  <si>
    <t>VIKAS GARG</t>
  </si>
  <si>
    <t>PURUSHOTTAM MUKUNDDAS LOHIA</t>
  </si>
  <si>
    <t>GREEN PEAKS ENTERPRISES LLP</t>
  </si>
  <si>
    <t>DPL</t>
  </si>
  <si>
    <t>DIPNA KEYUR SHAH</t>
  </si>
  <si>
    <t>GANVERSE</t>
  </si>
  <si>
    <t>AJAY KUMAR BANSAL</t>
  </si>
  <si>
    <t>GENNEX</t>
  </si>
  <si>
    <t>SAROJ GUPTA</t>
  </si>
  <si>
    <t>BIPIN BHANUDAS CHARHOLIKAR</t>
  </si>
  <si>
    <t>HILIKS</t>
  </si>
  <si>
    <t>KALLUR RAO PRABHAKAR</t>
  </si>
  <si>
    <t>ANAND SHANKARRAO UTTURE</t>
  </si>
  <si>
    <t>EVERMORE SHARE BROKING PRIVATE LIMITED</t>
  </si>
  <si>
    <t>SETU SECURITIES PVT. LTD.</t>
  </si>
  <si>
    <t>DHWAJA SHARES &amp; SECURITIES PVT LTD</t>
  </si>
  <si>
    <t>KRISH AUTOMOTIVE SALES AND SERVICES PRIVATE LIMITED</t>
  </si>
  <si>
    <t>RARE ENTERPRISE</t>
  </si>
  <si>
    <t>VALUEWORTH ADVISORS LLP</t>
  </si>
  <si>
    <t>DHWAJA COMMODITY SERVICES PRIVATE LIMITED</t>
  </si>
  <si>
    <t>MERU INVESTMENT FUND PCC-CELL 1</t>
  </si>
  <si>
    <t>RAKESH OMPRAKASH PAREEK</t>
  </si>
  <si>
    <t>VISHAL PRAFULCHANDRA SHAH</t>
  </si>
  <si>
    <t>ADITYA RASHMIKANT DHARIA</t>
  </si>
  <si>
    <t>IBRIGST</t>
  </si>
  <si>
    <t>IFL</t>
  </si>
  <si>
    <t>CHANDAN CHAURASIYA</t>
  </si>
  <si>
    <t>SANTOSH KUMAR</t>
  </si>
  <si>
    <t>AJAYKUMAR GHANSHYAMDAS AGRAWAL</t>
  </si>
  <si>
    <t>SEEMA RAGHUNATH AGGARWAL</t>
  </si>
  <si>
    <t>KRITHIKA AYYAPPAN</t>
  </si>
  <si>
    <t>VIVEK AGRAWAL</t>
  </si>
  <si>
    <t>KAHAN</t>
  </si>
  <si>
    <t>EPITOME TRADING AND INVESTMENTS</t>
  </si>
  <si>
    <t>NAVODAYENT</t>
  </si>
  <si>
    <t>AMITKUMARSINGH</t>
  </si>
  <si>
    <t>SUNILKUMAR CHANDRAKANT MEHTA (HUF)</t>
  </si>
  <si>
    <t>JAYSHRI SUNILKUMAR MEHTA</t>
  </si>
  <si>
    <t>NNM SECURITIES PVT LTD</t>
  </si>
  <si>
    <t>BHASKAR BHAVIKDAS LOHAKARE</t>
  </si>
  <si>
    <t>PREMSYN</t>
  </si>
  <si>
    <t>ABHISHEK BANERJEE</t>
  </si>
  <si>
    <t>PROFINC</t>
  </si>
  <si>
    <t>SHRENI CONSTRUCTION PRIVATE LIMITED</t>
  </si>
  <si>
    <t>RUDAY YASHVANTKUMAR PATEL</t>
  </si>
  <si>
    <t>RAJNISH</t>
  </si>
  <si>
    <t>RASHI AGRAWAL</t>
  </si>
  <si>
    <t>NIKHILESH TRADERS LLP</t>
  </si>
  <si>
    <t>RINKUBEN VAGHELA</t>
  </si>
  <si>
    <t>BHARTKUMAR ISHWARBHAI PRAJAPATI</t>
  </si>
  <si>
    <t>SKSE SECURITIES LIMITED CORP CM/TM PROP A/C</t>
  </si>
  <si>
    <t>VORA FINANCIAL SERVICES PVT LTD</t>
  </si>
  <si>
    <t>CAMELLIA TRADEX PRIVATE LIMITED</t>
  </si>
  <si>
    <t>TOPGAIN FINANCE PRIVATE LIMITED</t>
  </si>
  <si>
    <t>SALIM KASAMBHAI FULANI</t>
  </si>
  <si>
    <t>MANISH RAICHAND SHAH</t>
  </si>
  <si>
    <t>HEMALI PATHIK THAKKAR</t>
  </si>
  <si>
    <t>HJS SECURITIES PRIVATE LIMITED</t>
  </si>
  <si>
    <t>SONALIS</t>
  </si>
  <si>
    <t>MOORTHY RAM SHANMUGAM</t>
  </si>
  <si>
    <t>SPMLINFRA</t>
  </si>
  <si>
    <t>AMODINI SALES PRIVATE LIMITED</t>
  </si>
  <si>
    <t>SYLPH</t>
  </si>
  <si>
    <t>SRESTHA FINVEST LIMITED</t>
  </si>
  <si>
    <t>BAPNA TRUST</t>
  </si>
  <si>
    <t>TAAZAINT</t>
  </si>
  <si>
    <t>SADASHIVAMURTHY ANURADHA</t>
  </si>
  <si>
    <t>TCMLMTD</t>
  </si>
  <si>
    <t>TEJNAKSH</t>
  </si>
  <si>
    <t>SIDHESHBHAI DEVABHAI RAVAL</t>
  </si>
  <si>
    <t>THINKINK</t>
  </si>
  <si>
    <t>ANSCOR CAPITAL &amp; INVESTMENT PRIVATE LIMITED</t>
  </si>
  <si>
    <t>UHZAVERI</t>
  </si>
  <si>
    <t>WPIL</t>
  </si>
  <si>
    <t>V N ENTERPRISES LIMITED</t>
  </si>
  <si>
    <t>HINDUSTHAN UDYOG LTD</t>
  </si>
  <si>
    <t>ALIPAY SINGAPORE HOLDING PTE. LTD.</t>
  </si>
  <si>
    <t>MORGAN STANLEY ASIA (SINGAPORE) PTE.</t>
  </si>
  <si>
    <t>AKSHAR</t>
  </si>
  <si>
    <t>Akshar Spintex Limited</t>
  </si>
  <si>
    <t>HARPREET SINGH GREWAL</t>
  </si>
  <si>
    <t>ALKALI</t>
  </si>
  <si>
    <t>Alkali Metals Limited</t>
  </si>
  <si>
    <t>ASHOK POPATLAL SHAH</t>
  </si>
  <si>
    <t>ARSHIYA</t>
  </si>
  <si>
    <t>Arshiya Limited</t>
  </si>
  <si>
    <t>SHRIYAM BROKING INTERMEDIARY LTD (ERROR A/C)</t>
  </si>
  <si>
    <t>PARAG  MEHTA</t>
  </si>
  <si>
    <t>BTML</t>
  </si>
  <si>
    <t>Bodhi Tree Multimedia Ltd</t>
  </si>
  <si>
    <t>GYAN CHAND AGGARWAL</t>
  </si>
  <si>
    <t>CYBERTECH</t>
  </si>
  <si>
    <t>Cybertech Systems &amp; Softw</t>
  </si>
  <si>
    <t>WILSON HOLDINGS PRIVATE LIMITED</t>
  </si>
  <si>
    <t>FCSSOFT</t>
  </si>
  <si>
    <t>FCS Software Solutions Li</t>
  </si>
  <si>
    <t>JAINAM BROKING LIMITED</t>
  </si>
  <si>
    <t>ELAN VENTURES PRIVATE LIMITED</t>
  </si>
  <si>
    <t>PRABHAT CAPITAL INVESTMENTS LIMITED</t>
  </si>
  <si>
    <t>ESAAR INDIA LTD</t>
  </si>
  <si>
    <t>DIMPLE PREMKUMAR SHETH</t>
  </si>
  <si>
    <t>GOACARBON</t>
  </si>
  <si>
    <t>Goa Carbon Ltd</t>
  </si>
  <si>
    <t>INSPIRE</t>
  </si>
  <si>
    <t>Inspire Films Limited</t>
  </si>
  <si>
    <t>RASHI EQUISEARCH PVT LTD</t>
  </si>
  <si>
    <t>IREDA</t>
  </si>
  <si>
    <t>Indian Renewable Energy</t>
  </si>
  <si>
    <t>GOLDMINE STOCKS PRIVATE LIMITED</t>
  </si>
  <si>
    <t>JPPOWER</t>
  </si>
  <si>
    <t>Jaiprakash Power Ven. Lt</t>
  </si>
  <si>
    <t>PACE COMMODITY BROKERS PRIVATE LIMITED</t>
  </si>
  <si>
    <t>KESORAMIND</t>
  </si>
  <si>
    <t>Kesoram Industries Ltd.</t>
  </si>
  <si>
    <t>KHANDSE</t>
  </si>
  <si>
    <t>Khandwala Sec. Ltd</t>
  </si>
  <si>
    <t>KHANDWALA COMMODITY AND DERIVATIVES PVT. LTD. .</t>
  </si>
  <si>
    <t>LFIC</t>
  </si>
  <si>
    <t>Lakshmi Fin Ind Corp Ltd</t>
  </si>
  <si>
    <t>YUGA STOCKS AND COMMODITIES PRIVATE LIMITED  .</t>
  </si>
  <si>
    <t>SILVER LINE VENTURES PRIVATE LIMITED</t>
  </si>
  <si>
    <t>MAITREYA</t>
  </si>
  <si>
    <t>Maitreya Medicare Limited</t>
  </si>
  <si>
    <t>MINDTECK</t>
  </si>
  <si>
    <t>Mindteck (India) Limited</t>
  </si>
  <si>
    <t>MITTAL</t>
  </si>
  <si>
    <t>Mittal Life Style Limited</t>
  </si>
  <si>
    <t>AJAY GOENKA</t>
  </si>
  <si>
    <t>ORIENTALTL</t>
  </si>
  <si>
    <t>Oriental Trimex Limited</t>
  </si>
  <si>
    <t>PRAGNESH ROHITKUMAR PANDYA</t>
  </si>
  <si>
    <t>PRAXIS</t>
  </si>
  <si>
    <t>Praxis Home Retail Ltd</t>
  </si>
  <si>
    <t>2015 GROVER FAMILY TRUST</t>
  </si>
  <si>
    <t>ROSSELLIND</t>
  </si>
  <si>
    <t>Rossell India Limited</t>
  </si>
  <si>
    <t>SHANTI</t>
  </si>
  <si>
    <t>Shanti Overseas (Ind) Ltd</t>
  </si>
  <si>
    <t>SHRADHA</t>
  </si>
  <si>
    <t>Shradha Infraprojects Ltd</t>
  </si>
  <si>
    <t>SICALLOG</t>
  </si>
  <si>
    <t>Sical Logistics Limited</t>
  </si>
  <si>
    <t>PRABHA RAMESHKUMAR GUPTA</t>
  </si>
  <si>
    <t>TOKYOPLAST</t>
  </si>
  <si>
    <t>Tokyo Plast Intl Ltd</t>
  </si>
  <si>
    <t>URJA</t>
  </si>
  <si>
    <t>Urja Global Limited</t>
  </si>
  <si>
    <t>YATHARTH</t>
  </si>
  <si>
    <t>Yatharth Hosp &amp; Tra C S L</t>
  </si>
  <si>
    <t>EARC TRUST SC 254</t>
  </si>
  <si>
    <t>YOGESH KUMAR SHARMA</t>
  </si>
  <si>
    <t>CMMIPL</t>
  </si>
  <si>
    <t>CMM Infraprojects Limited</t>
  </si>
  <si>
    <t>SAMTA MUNDRA</t>
  </si>
  <si>
    <t>SHEKHAR SHRAWANKUMAR BHUWANIA</t>
  </si>
  <si>
    <t>CORE4 MARCOM PRIVATE LIMITED</t>
  </si>
  <si>
    <t>DUCON</t>
  </si>
  <si>
    <t>Ducon Infratech Ltd</t>
  </si>
  <si>
    <t>PRATIK BANJI DABHI</t>
  </si>
  <si>
    <t>RASHI FINCORP LTD</t>
  </si>
  <si>
    <t>BHAGYASHREE KHANDWALA</t>
  </si>
  <si>
    <t>FUTURE HOSPITALITY PRIVATE LIMITED</t>
  </si>
  <si>
    <t>SILGO</t>
  </si>
  <si>
    <t>Silgo Retail Limited</t>
  </si>
  <si>
    <t>JYOTI JAIN</t>
  </si>
  <si>
    <t>MEHUL H SHAH</t>
  </si>
  <si>
    <t>TEXRAIL</t>
  </si>
  <si>
    <t>Texmaco Rail &amp; Eng. Ltd.</t>
  </si>
  <si>
    <t>SOCIETE GENERALE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</si>
</sst>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rgb="FF99CC00"/>
      </patternFill>
    </fill>
  </fills>
  <borders count="5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6" borderId="35" applyNumberFormat="0" applyAlignment="0" applyProtection="0"/>
    <xf numFmtId="0" fontId="47" fillId="17" borderId="36" applyNumberFormat="0" applyAlignment="0" applyProtection="0"/>
    <xf numFmtId="0" fontId="48" fillId="17" borderId="35" applyNumberFormat="0" applyAlignment="0" applyProtection="0"/>
    <xf numFmtId="0" fontId="49" fillId="0" borderId="37" applyNumberFormat="0" applyFill="0" applyAlignment="0" applyProtection="0"/>
    <xf numFmtId="0" fontId="50" fillId="18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54" fillId="43" borderId="23" applyNumberFormat="0" applyBorder="0" applyAlignment="0" applyProtection="0"/>
    <xf numFmtId="0" fontId="54" fillId="20" borderId="23" applyNumberFormat="0" applyBorder="0" applyAlignment="0" applyProtection="0"/>
    <xf numFmtId="0" fontId="54" fillId="24" borderId="23" applyNumberFormat="0" applyBorder="0" applyAlignment="0" applyProtection="0"/>
    <xf numFmtId="0" fontId="54" fillId="28" borderId="23" applyNumberFormat="0" applyBorder="0" applyAlignment="0" applyProtection="0"/>
    <xf numFmtId="0" fontId="54" fillId="32" borderId="23" applyNumberFormat="0" applyBorder="0" applyAlignment="0" applyProtection="0"/>
    <xf numFmtId="0" fontId="54" fillId="36" borderId="23" applyNumberFormat="0" applyBorder="0" applyAlignment="0" applyProtection="0"/>
    <xf numFmtId="0" fontId="54" fillId="40" borderId="23" applyNumberFormat="0" applyBorder="0" applyAlignment="0" applyProtection="0"/>
    <xf numFmtId="0" fontId="44" fillId="14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3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5" borderId="23" applyNumberFormat="0" applyBorder="0" applyAlignment="0" applyProtection="0"/>
    <xf numFmtId="0" fontId="3" fillId="0" borderId="23"/>
    <xf numFmtId="0" fontId="3" fillId="0" borderId="23"/>
    <xf numFmtId="0" fontId="2" fillId="19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2" fillId="19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5" borderId="23" applyNumberFormat="0" applyBorder="0" applyAlignment="0" applyProtection="0"/>
    <xf numFmtId="0" fontId="2" fillId="23" borderId="23" applyNumberFormat="0" applyBorder="0" applyAlignment="0" applyProtection="0"/>
    <xf numFmtId="0" fontId="2" fillId="27" borderId="23" applyNumberFormat="0" applyBorder="0" applyAlignment="0" applyProtection="0"/>
    <xf numFmtId="0" fontId="2" fillId="31" borderId="23" applyNumberFormat="0" applyBorder="0" applyAlignment="0" applyProtection="0"/>
    <xf numFmtId="0" fontId="2" fillId="35" borderId="23" applyNumberFormat="0" applyBorder="0" applyAlignment="0" applyProtection="0"/>
    <xf numFmtId="0" fontId="2" fillId="39" borderId="23" applyNumberFormat="0" applyBorder="0" applyAlignment="0" applyProtection="0"/>
    <xf numFmtId="0" fontId="2" fillId="43" borderId="23" applyNumberFormat="0" applyBorder="0" applyAlignment="0" applyProtection="0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467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7" fontId="3" fillId="2" borderId="3" xfId="0" applyNumberFormat="1" applyFont="1" applyFill="1" applyBorder="1" applyAlignment="1">
      <alignment horizontal="center" vertical="center"/>
    </xf>
    <xf numFmtId="167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167" fontId="3" fillId="2" borderId="2" xfId="0" applyNumberFormat="1" applyFont="1" applyFill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5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43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12" borderId="30" xfId="0" applyFont="1" applyFill="1" applyBorder="1" applyAlignment="1">
      <alignment horizontal="center" vertical="center"/>
    </xf>
    <xf numFmtId="0" fontId="37" fillId="12" borderId="30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4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2" fontId="36" fillId="11" borderId="2" xfId="0" applyNumberFormat="1" applyFont="1" applyFill="1" applyBorder="1" applyAlignment="1">
      <alignment horizontal="center" vertical="center"/>
    </xf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0" fontId="0" fillId="0" borderId="30" xfId="0" applyBorder="1"/>
    <xf numFmtId="16" fontId="36" fillId="0" borderId="23" xfId="0" applyNumberFormat="1" applyFont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/>
    <xf numFmtId="0" fontId="36" fillId="44" borderId="2" xfId="0" applyFont="1" applyFill="1" applyBorder="1" applyAlignment="1">
      <alignment horizontal="center" vertical="center"/>
    </xf>
    <xf numFmtId="2" fontId="37" fillId="44" borderId="2" xfId="0" applyNumberFormat="1" applyFont="1" applyFill="1" applyBorder="1" applyAlignment="1">
      <alignment horizontal="center" vertical="center"/>
    </xf>
    <xf numFmtId="166" fontId="36" fillId="44" borderId="2" xfId="0" applyNumberFormat="1" applyFont="1" applyFill="1" applyBorder="1" applyAlignment="1">
      <alignment horizontal="center" vertical="center"/>
    </xf>
    <xf numFmtId="0" fontId="37" fillId="44" borderId="2" xfId="0" applyFont="1" applyFill="1" applyBorder="1" applyAlignment="1">
      <alignment horizontal="center" vertical="center"/>
    </xf>
    <xf numFmtId="0" fontId="36" fillId="0" borderId="30" xfId="0" applyFont="1" applyBorder="1"/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3" fillId="12" borderId="30" xfId="0" applyFont="1" applyFill="1" applyBorder="1" applyAlignment="1">
      <alignment horizontal="center" vertical="center"/>
    </xf>
    <xf numFmtId="15" fontId="3" fillId="12" borderId="30" xfId="0" applyNumberFormat="1" applyFont="1" applyFill="1" applyBorder="1" applyAlignment="1">
      <alignment horizontal="center" vertical="center"/>
    </xf>
    <xf numFmtId="0" fontId="36" fillId="12" borderId="30" xfId="0" applyFont="1" applyFill="1" applyBorder="1" applyAlignment="1">
      <alignment horizontal="left"/>
    </xf>
    <xf numFmtId="43" fontId="36" fillId="12" borderId="30" xfId="0" applyNumberFormat="1" applyFont="1" applyFill="1" applyBorder="1" applyAlignment="1">
      <alignment horizontal="center" vertical="top"/>
    </xf>
    <xf numFmtId="2" fontId="37" fillId="12" borderId="30" xfId="0" applyNumberFormat="1" applyFont="1" applyFill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36" fillId="12" borderId="19" xfId="0" applyFont="1" applyFill="1" applyBorder="1" applyAlignment="1">
      <alignment horizontal="center" vertical="center"/>
    </xf>
    <xf numFmtId="0" fontId="37" fillId="44" borderId="46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0" fontId="36" fillId="11" borderId="31" xfId="0" applyFont="1" applyFill="1" applyBorder="1" applyAlignment="1">
      <alignment horizontal="center" vertical="center"/>
    </xf>
    <xf numFmtId="0" fontId="36" fillId="11" borderId="41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0" fontId="36" fillId="11" borderId="31" xfId="0" applyFont="1" applyFill="1" applyBorder="1"/>
    <xf numFmtId="0" fontId="36" fillId="44" borderId="30" xfId="0" applyFont="1" applyFill="1" applyBorder="1" applyAlignment="1">
      <alignment horizontal="center" vertical="center"/>
    </xf>
    <xf numFmtId="2" fontId="36" fillId="44" borderId="30" xfId="0" applyNumberFormat="1" applyFont="1" applyFill="1" applyBorder="1" applyAlignment="1">
      <alignment horizontal="center" vertical="center"/>
    </xf>
    <xf numFmtId="10" fontId="36" fillId="44" borderId="30" xfId="0" applyNumberFormat="1" applyFont="1" applyFill="1" applyBorder="1" applyAlignment="1">
      <alignment horizontal="center" vertical="center" wrapText="1"/>
    </xf>
    <xf numFmtId="16" fontId="36" fillId="44" borderId="30" xfId="0" applyNumberFormat="1" applyFont="1" applyFill="1" applyBorder="1" applyAlignment="1">
      <alignment horizontal="center" vertical="center"/>
    </xf>
    <xf numFmtId="0" fontId="36" fillId="12" borderId="41" xfId="0" applyFont="1" applyFill="1" applyBorder="1" applyAlignment="1">
      <alignment horizontal="center" vertical="center"/>
    </xf>
    <xf numFmtId="16" fontId="36" fillId="12" borderId="30" xfId="0" applyNumberFormat="1" applyFont="1" applyFill="1" applyBorder="1" applyAlignment="1">
      <alignment horizontal="center" vertical="center"/>
    </xf>
    <xf numFmtId="0" fontId="36" fillId="12" borderId="30" xfId="0" applyFont="1" applyFill="1" applyBorder="1"/>
    <xf numFmtId="0" fontId="37" fillId="44" borderId="26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0" fontId="37" fillId="6" borderId="46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6" fillId="11" borderId="2" xfId="0" applyFont="1" applyFill="1" applyBorder="1"/>
    <xf numFmtId="0" fontId="36" fillId="11" borderId="19" xfId="0" applyFont="1" applyFill="1" applyBorder="1" applyAlignment="1">
      <alignment horizontal="center" vertical="center"/>
    </xf>
    <xf numFmtId="49" fontId="36" fillId="11" borderId="30" xfId="0" applyNumberFormat="1" applyFont="1" applyFill="1" applyBorder="1" applyAlignment="1">
      <alignment horizontal="center" vertical="center"/>
    </xf>
    <xf numFmtId="49" fontId="36" fillId="6" borderId="2" xfId="0" applyNumberFormat="1" applyFont="1" applyFill="1" applyBorder="1" applyAlignment="1">
      <alignment horizontal="center" vertical="center"/>
    </xf>
    <xf numFmtId="0" fontId="36" fillId="11" borderId="7" xfId="0" applyFont="1" applyFill="1" applyBorder="1" applyAlignment="1">
      <alignment horizontal="center" vertical="center"/>
    </xf>
    <xf numFmtId="0" fontId="36" fillId="11" borderId="7" xfId="0" applyFont="1" applyFill="1" applyBorder="1"/>
    <xf numFmtId="0" fontId="36" fillId="11" borderId="24" xfId="0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5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43" fontId="36" fillId="11" borderId="30" xfId="0" applyNumberFormat="1" applyFont="1" applyFill="1" applyBorder="1" applyAlignment="1">
      <alignment horizontal="center" vertical="top"/>
    </xf>
    <xf numFmtId="0" fontId="36" fillId="6" borderId="30" xfId="0" applyFont="1" applyFill="1" applyBorder="1" applyAlignment="1">
      <alignment horizontal="center" vertical="center"/>
    </xf>
    <xf numFmtId="2" fontId="36" fillId="6" borderId="30" xfId="0" applyNumberFormat="1" applyFont="1" applyFill="1" applyBorder="1" applyAlignment="1">
      <alignment horizontal="center" vertical="center"/>
    </xf>
    <xf numFmtId="10" fontId="36" fillId="6" borderId="30" xfId="0" applyNumberFormat="1" applyFont="1" applyFill="1" applyBorder="1" applyAlignment="1">
      <alignment horizontal="center" vertical="center" wrapText="1"/>
    </xf>
    <xf numFmtId="16" fontId="36" fillId="6" borderId="30" xfId="0" applyNumberFormat="1" applyFont="1" applyFill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0" fontId="36" fillId="12" borderId="7" xfId="0" applyFont="1" applyFill="1" applyBorder="1" applyAlignment="1">
      <alignment horizontal="center" vertical="center"/>
    </xf>
    <xf numFmtId="16" fontId="36" fillId="12" borderId="7" xfId="0" applyNumberFormat="1" applyFont="1" applyFill="1" applyBorder="1" applyAlignment="1">
      <alignment horizontal="center" vertical="center"/>
    </xf>
    <xf numFmtId="0" fontId="36" fillId="12" borderId="7" xfId="0" applyFont="1" applyFill="1" applyBorder="1"/>
    <xf numFmtId="0" fontId="36" fillId="12" borderId="24" xfId="0" applyFont="1" applyFill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7" fillId="44" borderId="50" xfId="0" applyFont="1" applyFill="1" applyBorder="1" applyAlignment="1">
      <alignment horizontal="center" vertical="center"/>
    </xf>
    <xf numFmtId="0" fontId="36" fillId="44" borderId="7" xfId="0" applyFont="1" applyFill="1" applyBorder="1" applyAlignment="1">
      <alignment horizontal="center" vertical="center"/>
    </xf>
    <xf numFmtId="2" fontId="37" fillId="44" borderId="7" xfId="0" applyNumberFormat="1" applyFont="1" applyFill="1" applyBorder="1" applyAlignment="1">
      <alignment horizontal="center" vertical="center"/>
    </xf>
    <xf numFmtId="166" fontId="36" fillId="44" borderId="7" xfId="0" applyNumberFormat="1" applyFont="1" applyFill="1" applyBorder="1" applyAlignment="1">
      <alignment horizontal="center" vertical="center"/>
    </xf>
    <xf numFmtId="0" fontId="37" fillId="44" borderId="7" xfId="0" applyFont="1" applyFill="1" applyBorder="1" applyAlignment="1">
      <alignment horizontal="center" vertical="center"/>
    </xf>
    <xf numFmtId="0" fontId="36" fillId="45" borderId="30" xfId="0" applyFont="1" applyFill="1" applyBorder="1" applyAlignment="1">
      <alignment horizontal="center" vertical="center"/>
    </xf>
    <xf numFmtId="16" fontId="36" fillId="45" borderId="30" xfId="0" applyNumberFormat="1" applyFont="1" applyFill="1" applyBorder="1" applyAlignment="1">
      <alignment horizontal="center" vertical="center"/>
    </xf>
    <xf numFmtId="0" fontId="36" fillId="45" borderId="30" xfId="0" applyFont="1" applyFill="1" applyBorder="1"/>
    <xf numFmtId="0" fontId="37" fillId="46" borderId="30" xfId="0" applyFont="1" applyFill="1" applyBorder="1" applyAlignment="1">
      <alignment horizontal="center" vertical="center"/>
    </xf>
    <xf numFmtId="0" fontId="36" fillId="46" borderId="30" xfId="0" applyFont="1" applyFill="1" applyBorder="1" applyAlignment="1">
      <alignment horizontal="center" vertical="center"/>
    </xf>
    <xf numFmtId="2" fontId="37" fillId="46" borderId="30" xfId="0" applyNumberFormat="1" applyFont="1" applyFill="1" applyBorder="1" applyAlignment="1">
      <alignment horizontal="center" vertical="center"/>
    </xf>
    <xf numFmtId="166" fontId="36" fillId="46" borderId="30" xfId="0" applyNumberFormat="1" applyFont="1" applyFill="1" applyBorder="1" applyAlignment="1">
      <alignment horizontal="center" vertical="center"/>
    </xf>
    <xf numFmtId="0" fontId="36" fillId="12" borderId="26" xfId="0" applyFont="1" applyFill="1" applyBorder="1" applyAlignment="1">
      <alignment horizontal="center" vertical="center"/>
    </xf>
    <xf numFmtId="16" fontId="36" fillId="12" borderId="26" xfId="0" applyNumberFormat="1" applyFont="1" applyFill="1" applyBorder="1" applyAlignment="1">
      <alignment horizontal="center" vertical="center"/>
    </xf>
    <xf numFmtId="0" fontId="36" fillId="12" borderId="26" xfId="0" applyFont="1" applyFill="1" applyBorder="1"/>
    <xf numFmtId="0" fontId="36" fillId="12" borderId="51" xfId="0" applyFont="1" applyFill="1" applyBorder="1" applyAlignment="1">
      <alignment horizontal="center" vertical="center"/>
    </xf>
    <xf numFmtId="0" fontId="37" fillId="12" borderId="41" xfId="0" applyFont="1" applyFill="1" applyBorder="1" applyAlignment="1">
      <alignment horizontal="center" vertical="center"/>
    </xf>
    <xf numFmtId="16" fontId="36" fillId="11" borderId="41" xfId="0" applyNumberFormat="1" applyFont="1" applyFill="1" applyBorder="1" applyAlignment="1">
      <alignment horizontal="center" vertical="center"/>
    </xf>
    <xf numFmtId="0" fontId="36" fillId="11" borderId="41" xfId="0" applyFont="1" applyFill="1" applyBorder="1"/>
    <xf numFmtId="0" fontId="37" fillId="11" borderId="41" xfId="0" applyFont="1" applyFill="1" applyBorder="1" applyAlignment="1">
      <alignment horizontal="center" vertical="center"/>
    </xf>
    <xf numFmtId="16" fontId="36" fillId="0" borderId="26" xfId="0" applyNumberFormat="1" applyFont="1" applyBorder="1" applyAlignment="1">
      <alignment horizontal="center" vertical="center"/>
    </xf>
    <xf numFmtId="2" fontId="36" fillId="0" borderId="30" xfId="0" applyNumberFormat="1" applyFont="1" applyBorder="1" applyAlignment="1">
      <alignment horizontal="center" vertical="center"/>
    </xf>
    <xf numFmtId="1" fontId="3" fillId="47" borderId="2" xfId="0" applyNumberFormat="1" applyFont="1" applyFill="1" applyBorder="1" applyAlignment="1">
      <alignment horizontal="center" vertical="center" wrapText="1"/>
    </xf>
    <xf numFmtId="167" fontId="3" fillId="47" borderId="2" xfId="0" applyNumberFormat="1" applyFont="1" applyFill="1" applyBorder="1" applyAlignment="1">
      <alignment horizontal="center" vertical="center"/>
    </xf>
    <xf numFmtId="0" fontId="15" fillId="11" borderId="2" xfId="0" applyFont="1" applyFill="1" applyBorder="1"/>
    <xf numFmtId="0" fontId="15" fillId="11" borderId="2" xfId="0" applyFont="1" applyFill="1" applyBorder="1" applyAlignment="1">
      <alignment horizontal="center"/>
    </xf>
    <xf numFmtId="0" fontId="3" fillId="11" borderId="2" xfId="0" applyFont="1" applyFill="1" applyBorder="1" applyAlignment="1">
      <alignment horizontal="center"/>
    </xf>
    <xf numFmtId="0" fontId="3" fillId="48" borderId="4" xfId="0" applyFont="1" applyFill="1" applyBorder="1" applyAlignment="1">
      <alignment horizontal="center"/>
    </xf>
    <xf numFmtId="2" fontId="3" fillId="48" borderId="2" xfId="0" applyNumberFormat="1" applyFont="1" applyFill="1" applyBorder="1" applyAlignment="1">
      <alignment horizontal="center" vertical="center" wrapText="1"/>
    </xf>
    <xf numFmtId="10" fontId="3" fillId="48" borderId="2" xfId="0" applyNumberFormat="1" applyFont="1" applyFill="1" applyBorder="1" applyAlignment="1">
      <alignment horizontal="center" vertical="center" wrapText="1"/>
    </xf>
    <xf numFmtId="0" fontId="3" fillId="48" borderId="2" xfId="0" applyFont="1" applyFill="1" applyBorder="1" applyAlignment="1">
      <alignment horizontal="center"/>
    </xf>
    <xf numFmtId="167" fontId="3" fillId="48" borderId="2" xfId="0" applyNumberFormat="1" applyFont="1" applyFill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165" fontId="36" fillId="11" borderId="2" xfId="0" applyNumberFormat="1" applyFont="1" applyFill="1" applyBorder="1" applyAlignment="1">
      <alignment horizontal="center" vertical="center"/>
    </xf>
    <xf numFmtId="0" fontId="0" fillId="11" borderId="30" xfId="0" applyFill="1" applyBorder="1"/>
    <xf numFmtId="2" fontId="37" fillId="0" borderId="19" xfId="0" applyNumberFormat="1" applyFont="1" applyBorder="1" applyAlignment="1">
      <alignment horizontal="center" vertical="center"/>
    </xf>
    <xf numFmtId="10" fontId="37" fillId="0" borderId="24" xfId="0" applyNumberFormat="1" applyFont="1" applyBorder="1" applyAlignment="1">
      <alignment horizontal="center" vertical="center" wrapText="1"/>
    </xf>
    <xf numFmtId="16" fontId="37" fillId="0" borderId="55" xfId="0" applyNumberFormat="1" applyFont="1" applyBorder="1" applyAlignment="1">
      <alignment horizontal="center" vertical="center"/>
    </xf>
    <xf numFmtId="165" fontId="36" fillId="0" borderId="31" xfId="0" applyNumberFormat="1" applyFont="1" applyBorder="1" applyAlignment="1">
      <alignment horizontal="center" vertical="center"/>
    </xf>
    <xf numFmtId="166" fontId="37" fillId="0" borderId="30" xfId="0" applyNumberFormat="1" applyFont="1" applyBorder="1" applyAlignment="1">
      <alignment horizontal="center" vertical="center"/>
    </xf>
    <xf numFmtId="0" fontId="37" fillId="46" borderId="26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6" fillId="45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5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6" fillId="12" borderId="31" xfId="0" applyFont="1" applyFill="1" applyBorder="1"/>
    <xf numFmtId="0" fontId="37" fillId="45" borderId="30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0" fontId="36" fillId="0" borderId="41" xfId="0" applyFont="1" applyBorder="1" applyAlignment="1">
      <alignment horizontal="center" vertical="center"/>
    </xf>
    <xf numFmtId="0" fontId="37" fillId="0" borderId="41" xfId="0" applyFont="1" applyBorder="1" applyAlignment="1">
      <alignment horizontal="center" vertical="center"/>
    </xf>
    <xf numFmtId="0" fontId="0" fillId="0" borderId="41" xfId="0" applyBorder="1"/>
    <xf numFmtId="0" fontId="36" fillId="0" borderId="41" xfId="0" applyFont="1" applyBorder="1" applyAlignment="1">
      <alignment vertical="center"/>
    </xf>
    <xf numFmtId="16" fontId="36" fillId="0" borderId="41" xfId="0" applyNumberFormat="1" applyFont="1" applyBorder="1" applyAlignment="1">
      <alignment vertical="center"/>
    </xf>
    <xf numFmtId="0" fontId="0" fillId="12" borderId="30" xfId="0" applyFill="1" applyBorder="1"/>
    <xf numFmtId="0" fontId="36" fillId="0" borderId="41" xfId="0" applyFont="1" applyBorder="1"/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0" fontId="36" fillId="0" borderId="31" xfId="0" applyFont="1" applyBorder="1" applyAlignment="1">
      <alignment horizontal="center" vertical="center"/>
    </xf>
    <xf numFmtId="0" fontId="36" fillId="0" borderId="41" xfId="0" applyFont="1" applyBorder="1" applyAlignment="1">
      <alignment horizontal="center" vertical="center"/>
    </xf>
    <xf numFmtId="16" fontId="36" fillId="0" borderId="31" xfId="0" applyNumberFormat="1" applyFont="1" applyBorder="1" applyAlignment="1">
      <alignment horizontal="center" vertical="center"/>
    </xf>
    <xf numFmtId="16" fontId="36" fillId="0" borderId="41" xfId="0" applyNumberFormat="1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0" fontId="37" fillId="0" borderId="41" xfId="0" applyFont="1" applyBorder="1" applyAlignment="1">
      <alignment horizontal="center" vertical="center"/>
    </xf>
    <xf numFmtId="0" fontId="37" fillId="44" borderId="43" xfId="0" applyFont="1" applyFill="1" applyBorder="1" applyAlignment="1">
      <alignment horizontal="center" vertical="center"/>
    </xf>
    <xf numFmtId="0" fontId="37" fillId="44" borderId="44" xfId="0" applyFont="1" applyFill="1" applyBorder="1" applyAlignment="1">
      <alignment horizontal="center" vertical="center"/>
    </xf>
    <xf numFmtId="0" fontId="37" fillId="44" borderId="7" xfId="0" applyFont="1" applyFill="1" applyBorder="1" applyAlignment="1">
      <alignment horizontal="center" vertical="center"/>
    </xf>
    <xf numFmtId="0" fontId="37" fillId="44" borderId="45" xfId="0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1" xfId="0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1" xfId="0" applyNumberFormat="1" applyFont="1" applyFill="1" applyBorder="1" applyAlignment="1">
      <alignment horizontal="center" vertical="center"/>
    </xf>
    <xf numFmtId="0" fontId="37" fillId="6" borderId="53" xfId="0" applyFont="1" applyFill="1" applyBorder="1" applyAlignment="1">
      <alignment horizontal="center" vertical="center"/>
    </xf>
    <xf numFmtId="0" fontId="37" fillId="6" borderId="54" xfId="0" applyFont="1" applyFill="1" applyBorder="1" applyAlignment="1">
      <alignment horizontal="center" vertical="center"/>
    </xf>
    <xf numFmtId="0" fontId="37" fillId="6" borderId="48" xfId="0" applyFont="1" applyFill="1" applyBorder="1" applyAlignment="1">
      <alignment horizontal="center" vertical="center"/>
    </xf>
    <xf numFmtId="0" fontId="37" fillId="6" borderId="45" xfId="0" applyFont="1" applyFill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0" fontId="36" fillId="12" borderId="52" xfId="0" applyFont="1" applyFill="1" applyBorder="1" applyAlignment="1">
      <alignment horizontal="center" vertical="center"/>
    </xf>
    <xf numFmtId="16" fontId="36" fillId="12" borderId="31" xfId="0" applyNumberFormat="1" applyFont="1" applyFill="1" applyBorder="1" applyAlignment="1">
      <alignment horizontal="center" vertical="center"/>
    </xf>
    <xf numFmtId="16" fontId="36" fillId="12" borderId="52" xfId="0" applyNumberFormat="1" applyFont="1" applyFill="1" applyBorder="1" applyAlignment="1">
      <alignment horizontal="center" vertical="center"/>
    </xf>
    <xf numFmtId="166" fontId="36" fillId="44" borderId="7" xfId="0" applyNumberFormat="1" applyFont="1" applyFill="1" applyBorder="1" applyAlignment="1">
      <alignment horizontal="center" vertical="center"/>
    </xf>
    <xf numFmtId="166" fontId="36" fillId="44" borderId="45" xfId="0" applyNumberFormat="1" applyFont="1" applyFill="1" applyBorder="1" applyAlignment="1">
      <alignment horizontal="center" vertical="center"/>
    </xf>
    <xf numFmtId="16" fontId="36" fillId="11" borderId="7" xfId="0" applyNumberFormat="1" applyFont="1" applyFill="1" applyBorder="1" applyAlignment="1">
      <alignment horizontal="center" vertical="center"/>
    </xf>
    <xf numFmtId="16" fontId="36" fillId="11" borderId="26" xfId="0" applyNumberFormat="1" applyFont="1" applyFill="1" applyBorder="1" applyAlignment="1">
      <alignment horizontal="center" vertical="center"/>
    </xf>
    <xf numFmtId="166" fontId="36" fillId="6" borderId="7" xfId="0" applyNumberFormat="1" applyFont="1" applyFill="1" applyBorder="1" applyAlignment="1">
      <alignment horizontal="center" vertical="center"/>
    </xf>
    <xf numFmtId="166" fontId="36" fillId="6" borderId="26" xfId="0" applyNumberFormat="1" applyFont="1" applyFill="1" applyBorder="1" applyAlignment="1">
      <alignment horizontal="center" vertical="center"/>
    </xf>
    <xf numFmtId="0" fontId="37" fillId="44" borderId="47" xfId="0" applyFont="1" applyFill="1" applyBorder="1" applyAlignment="1">
      <alignment horizontal="center" vertical="center"/>
    </xf>
    <xf numFmtId="16" fontId="36" fillId="12" borderId="7" xfId="0" applyNumberFormat="1" applyFont="1" applyFill="1" applyBorder="1" applyAlignment="1">
      <alignment horizontal="center" vertical="center"/>
    </xf>
    <xf numFmtId="16" fontId="36" fillId="12" borderId="26" xfId="0" applyNumberFormat="1" applyFont="1" applyFill="1" applyBorder="1" applyAlignment="1">
      <alignment horizontal="center" vertical="center"/>
    </xf>
    <xf numFmtId="16" fontId="36" fillId="12" borderId="45" xfId="0" applyNumberFormat="1" applyFont="1" applyFill="1" applyBorder="1" applyAlignment="1">
      <alignment horizontal="center" vertical="center"/>
    </xf>
    <xf numFmtId="166" fontId="36" fillId="6" borderId="48" xfId="0" applyNumberFormat="1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0" fontId="37" fillId="6" borderId="43" xfId="0" applyFont="1" applyFill="1" applyBorder="1" applyAlignment="1">
      <alignment horizontal="center" vertical="center"/>
    </xf>
    <xf numFmtId="0" fontId="37" fillId="6" borderId="47" xfId="0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6" borderId="49" xfId="0" applyFont="1" applyFill="1" applyBorder="1" applyAlignment="1">
      <alignment horizontal="center" vertical="center"/>
    </xf>
    <xf numFmtId="166" fontId="36" fillId="44" borderId="26" xfId="0" applyNumberFormat="1" applyFont="1" applyFill="1" applyBorder="1" applyAlignment="1">
      <alignment horizontal="center" vertical="center"/>
    </xf>
    <xf numFmtId="0" fontId="37" fillId="44" borderId="26" xfId="0" applyFont="1" applyFill="1" applyBorder="1" applyAlignment="1">
      <alignment horizontal="center" vertical="center"/>
    </xf>
    <xf numFmtId="166" fontId="36" fillId="6" borderId="29" xfId="0" applyNumberFormat="1" applyFont="1" applyFill="1" applyBorder="1" applyAlignment="1">
      <alignment horizontal="center" vertical="center"/>
    </xf>
    <xf numFmtId="0" fontId="0" fillId="0" borderId="41" xfId="0" applyBorder="1"/>
    <xf numFmtId="166" fontId="36" fillId="6" borderId="45" xfId="0" applyNumberFormat="1" applyFont="1" applyFill="1" applyBorder="1" applyAlignment="1">
      <alignment horizontal="center" vertical="center"/>
    </xf>
    <xf numFmtId="16" fontId="36" fillId="11" borderId="48" xfId="0" applyNumberFormat="1" applyFont="1" applyFill="1" applyBorder="1" applyAlignment="1">
      <alignment horizontal="center" vertical="center"/>
    </xf>
    <xf numFmtId="16" fontId="36" fillId="11" borderId="45" xfId="0" applyNumberFormat="1" applyFont="1" applyFill="1" applyBorder="1" applyAlignment="1">
      <alignment horizontal="center" vertical="center"/>
    </xf>
    <xf numFmtId="0" fontId="36" fillId="6" borderId="7" xfId="0" applyFont="1" applyFill="1" applyBorder="1" applyAlignment="1">
      <alignment horizontal="center" vertical="center"/>
    </xf>
    <xf numFmtId="0" fontId="36" fillId="6" borderId="26" xfId="0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7" fillId="11" borderId="49" xfId="0" applyFont="1" applyFill="1" applyBorder="1" applyAlignment="1">
      <alignment horizontal="center" vertical="center"/>
    </xf>
    <xf numFmtId="0" fontId="37" fillId="11" borderId="44" xfId="0" applyFont="1" applyFill="1" applyBorder="1" applyAlignment="1">
      <alignment horizontal="center" vertical="center"/>
    </xf>
    <xf numFmtId="0" fontId="36" fillId="12" borderId="41" xfId="0" applyFont="1" applyFill="1" applyBorder="1" applyAlignment="1">
      <alignment horizontal="center" vertical="center"/>
    </xf>
    <xf numFmtId="16" fontId="36" fillId="12" borderId="41" xfId="0" applyNumberFormat="1" applyFont="1" applyFill="1" applyBorder="1" applyAlignment="1">
      <alignment horizontal="center" vertical="center"/>
    </xf>
    <xf numFmtId="0" fontId="36" fillId="11" borderId="7" xfId="0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center" vertical="center"/>
    </xf>
    <xf numFmtId="16" fontId="36" fillId="11" borderId="29" xfId="0" applyNumberFormat="1" applyFont="1" applyFill="1" applyBorder="1" applyAlignment="1">
      <alignment horizontal="center" vertical="center"/>
    </xf>
    <xf numFmtId="0" fontId="37" fillId="6" borderId="44" xfId="0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214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45260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5" zoomScaleNormal="85" workbookViewId="0">
      <pane ySplit="10" topLeftCell="A11" activePane="bottomLeft" state="frozen"/>
      <selection pane="bottomLeft" activeCell="A11" sqref="A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45260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01" t="s">
        <v>16</v>
      </c>
      <c r="B9" s="403" t="s">
        <v>17</v>
      </c>
      <c r="C9" s="403" t="s">
        <v>18</v>
      </c>
      <c r="D9" s="403" t="s">
        <v>19</v>
      </c>
      <c r="E9" s="26" t="s">
        <v>20</v>
      </c>
      <c r="F9" s="26" t="s">
        <v>21</v>
      </c>
      <c r="G9" s="398" t="s">
        <v>22</v>
      </c>
      <c r="H9" s="399"/>
      <c r="I9" s="400"/>
      <c r="J9" s="398" t="s">
        <v>23</v>
      </c>
      <c r="K9" s="399"/>
      <c r="L9" s="400"/>
      <c r="M9" s="26"/>
      <c r="N9" s="27"/>
      <c r="O9" s="27"/>
      <c r="P9" s="27"/>
    </row>
    <row r="10" spans="1:16" ht="38.25">
      <c r="A10" s="402"/>
      <c r="B10" s="404"/>
      <c r="C10" s="404"/>
      <c r="D10" s="404"/>
      <c r="E10" s="28" t="s">
        <v>24</v>
      </c>
      <c r="F10" s="28" t="s">
        <v>24</v>
      </c>
      <c r="G10" s="255" t="s">
        <v>25</v>
      </c>
      <c r="H10" s="255" t="s">
        <v>26</v>
      </c>
      <c r="I10" s="255" t="s">
        <v>27</v>
      </c>
      <c r="J10" s="255" t="s">
        <v>28</v>
      </c>
      <c r="K10" s="255" t="s">
        <v>29</v>
      </c>
      <c r="L10" s="255" t="s">
        <v>30</v>
      </c>
      <c r="M10" s="255" t="s">
        <v>31</v>
      </c>
      <c r="N10" s="29" t="s">
        <v>32</v>
      </c>
      <c r="O10" s="29" t="s">
        <v>33</v>
      </c>
      <c r="P10" s="30" t="s">
        <v>860</v>
      </c>
    </row>
    <row r="11" spans="1:16" ht="12.75" customHeight="1">
      <c r="A11" s="262">
        <v>1</v>
      </c>
      <c r="B11" s="275" t="s">
        <v>34</v>
      </c>
      <c r="C11" s="252" t="s">
        <v>35</v>
      </c>
      <c r="D11" s="266">
        <v>45260</v>
      </c>
      <c r="E11" s="252">
        <v>20131.45</v>
      </c>
      <c r="F11" s="252">
        <v>20085.216666666664</v>
      </c>
      <c r="G11" s="251">
        <v>20026.433333333327</v>
      </c>
      <c r="H11" s="251">
        <v>19921.416666666664</v>
      </c>
      <c r="I11" s="251">
        <v>19862.633333333328</v>
      </c>
      <c r="J11" s="251">
        <v>20190.233333333326</v>
      </c>
      <c r="K11" s="251">
        <v>20249.016666666659</v>
      </c>
      <c r="L11" s="251">
        <v>20354.033333333326</v>
      </c>
      <c r="M11" s="250">
        <v>20144</v>
      </c>
      <c r="N11" s="250">
        <v>19980.2</v>
      </c>
      <c r="O11" s="250">
        <v>13977050</v>
      </c>
      <c r="P11" s="253">
        <v>5.6338613621935367E-2</v>
      </c>
    </row>
    <row r="12" spans="1:16" ht="12.75" customHeight="1">
      <c r="A12" s="262">
        <v>2</v>
      </c>
      <c r="B12" s="275" t="s">
        <v>34</v>
      </c>
      <c r="C12" s="252" t="s">
        <v>36</v>
      </c>
      <c r="D12" s="266">
        <v>45260</v>
      </c>
      <c r="E12" s="252">
        <v>44662.65</v>
      </c>
      <c r="F12" s="252">
        <v>44468.783333333333</v>
      </c>
      <c r="G12" s="251">
        <v>44215.966666666667</v>
      </c>
      <c r="H12" s="251">
        <v>43769.283333333333</v>
      </c>
      <c r="I12" s="251">
        <v>43516.466666666667</v>
      </c>
      <c r="J12" s="251">
        <v>44915.466666666667</v>
      </c>
      <c r="K12" s="251">
        <v>45168.283333333333</v>
      </c>
      <c r="L12" s="251">
        <v>45614.966666666667</v>
      </c>
      <c r="M12" s="250">
        <v>44721.599999999999</v>
      </c>
      <c r="N12" s="250">
        <v>44022.1</v>
      </c>
      <c r="O12" s="250">
        <v>3140640</v>
      </c>
      <c r="P12" s="253">
        <v>4.7849260566023573E-2</v>
      </c>
    </row>
    <row r="13" spans="1:16" ht="12.75" customHeight="1">
      <c r="A13" s="262">
        <v>3</v>
      </c>
      <c r="B13" s="275" t="s">
        <v>34</v>
      </c>
      <c r="C13" s="274" t="s">
        <v>37</v>
      </c>
      <c r="D13" s="268">
        <v>45286</v>
      </c>
      <c r="E13" s="267">
        <v>20160.150000000001</v>
      </c>
      <c r="F13" s="267">
        <v>20043.75</v>
      </c>
      <c r="G13" s="269">
        <v>19906.599999999999</v>
      </c>
      <c r="H13" s="269">
        <v>19653.05</v>
      </c>
      <c r="I13" s="269">
        <v>19515.899999999998</v>
      </c>
      <c r="J13" s="269">
        <v>20297.3</v>
      </c>
      <c r="K13" s="269">
        <v>20434.45</v>
      </c>
      <c r="L13" s="269">
        <v>20688</v>
      </c>
      <c r="M13" s="270">
        <v>20180.900000000001</v>
      </c>
      <c r="N13" s="270">
        <v>19790.2</v>
      </c>
      <c r="O13" s="270">
        <v>69600</v>
      </c>
      <c r="P13" s="271">
        <v>-0.55657492354740057</v>
      </c>
    </row>
    <row r="14" spans="1:16" ht="12.75" customHeight="1">
      <c r="A14" s="262">
        <v>4</v>
      </c>
      <c r="B14" s="275" t="s">
        <v>34</v>
      </c>
      <c r="C14" s="274" t="s">
        <v>38</v>
      </c>
      <c r="D14" s="268">
        <v>45282</v>
      </c>
      <c r="E14" s="267">
        <v>9640.35</v>
      </c>
      <c r="F14" s="267">
        <v>9621.9666666666653</v>
      </c>
      <c r="G14" s="269">
        <v>9593.4333333333307</v>
      </c>
      <c r="H14" s="269">
        <v>9546.5166666666646</v>
      </c>
      <c r="I14" s="269">
        <v>9517.9833333333299</v>
      </c>
      <c r="J14" s="269">
        <v>9668.8833333333314</v>
      </c>
      <c r="K14" s="269">
        <v>9697.4166666666679</v>
      </c>
      <c r="L14" s="269">
        <v>9744.3333333333321</v>
      </c>
      <c r="M14" s="270">
        <v>9650.5</v>
      </c>
      <c r="N14" s="270">
        <v>9575.0499999999993</v>
      </c>
      <c r="O14" s="270">
        <v>603300</v>
      </c>
      <c r="P14" s="271">
        <v>2.5105135720657576E-2</v>
      </c>
    </row>
    <row r="15" spans="1:16" ht="12.75" customHeight="1">
      <c r="A15" s="262">
        <v>5</v>
      </c>
      <c r="B15" s="275" t="s">
        <v>39</v>
      </c>
      <c r="C15" s="267" t="s">
        <v>40</v>
      </c>
      <c r="D15" s="268">
        <v>45260</v>
      </c>
      <c r="E15" s="267">
        <v>559.35</v>
      </c>
      <c r="F15" s="267">
        <v>550.11666666666667</v>
      </c>
      <c r="G15" s="269">
        <v>538.73333333333335</v>
      </c>
      <c r="H15" s="269">
        <v>518.11666666666667</v>
      </c>
      <c r="I15" s="269">
        <v>506.73333333333335</v>
      </c>
      <c r="J15" s="269">
        <v>570.73333333333335</v>
      </c>
      <c r="K15" s="269">
        <v>582.11666666666679</v>
      </c>
      <c r="L15" s="269">
        <v>602.73333333333335</v>
      </c>
      <c r="M15" s="270">
        <v>561.5</v>
      </c>
      <c r="N15" s="270">
        <v>529.5</v>
      </c>
      <c r="O15" s="270">
        <v>15176000</v>
      </c>
      <c r="P15" s="271">
        <v>9.9154854595062229E-3</v>
      </c>
    </row>
    <row r="16" spans="1:16" ht="12.75" customHeight="1">
      <c r="A16" s="262">
        <v>6</v>
      </c>
      <c r="B16" s="275" t="s">
        <v>41</v>
      </c>
      <c r="C16" s="272" t="s">
        <v>42</v>
      </c>
      <c r="D16" s="268">
        <v>45260</v>
      </c>
      <c r="E16" s="267">
        <v>4238.5</v>
      </c>
      <c r="F16" s="267">
        <v>4245.05</v>
      </c>
      <c r="G16" s="269">
        <v>4217.9000000000005</v>
      </c>
      <c r="H16" s="269">
        <v>4197.3</v>
      </c>
      <c r="I16" s="269">
        <v>4170.1500000000005</v>
      </c>
      <c r="J16" s="269">
        <v>4265.6500000000005</v>
      </c>
      <c r="K16" s="269">
        <v>4292.8</v>
      </c>
      <c r="L16" s="269">
        <v>4313.4000000000005</v>
      </c>
      <c r="M16" s="270">
        <v>4272.2</v>
      </c>
      <c r="N16" s="270">
        <v>4224.45</v>
      </c>
      <c r="O16" s="270">
        <v>1273250</v>
      </c>
      <c r="P16" s="271">
        <v>-2.2925659472422061E-2</v>
      </c>
    </row>
    <row r="17" spans="1:16" ht="12.75" customHeight="1">
      <c r="A17" s="262">
        <v>7</v>
      </c>
      <c r="B17" s="275" t="s">
        <v>43</v>
      </c>
      <c r="C17" s="272" t="s">
        <v>44</v>
      </c>
      <c r="D17" s="268">
        <v>45260</v>
      </c>
      <c r="E17" s="267">
        <v>23532.75</v>
      </c>
      <c r="F17" s="267">
        <v>23603.966666666664</v>
      </c>
      <c r="G17" s="269">
        <v>23402.633333333328</v>
      </c>
      <c r="H17" s="269">
        <v>23272.516666666663</v>
      </c>
      <c r="I17" s="269">
        <v>23071.183333333327</v>
      </c>
      <c r="J17" s="269">
        <v>23734.083333333328</v>
      </c>
      <c r="K17" s="269">
        <v>23935.416666666664</v>
      </c>
      <c r="L17" s="269">
        <v>24065.533333333329</v>
      </c>
      <c r="M17" s="270">
        <v>23805.3</v>
      </c>
      <c r="N17" s="270">
        <v>23473.85</v>
      </c>
      <c r="O17" s="270">
        <v>71200</v>
      </c>
      <c r="P17" s="271">
        <v>-4.0431266846361183E-2</v>
      </c>
    </row>
    <row r="18" spans="1:16" ht="12.75" customHeight="1">
      <c r="A18" s="262">
        <v>8</v>
      </c>
      <c r="B18" s="275" t="s">
        <v>45</v>
      </c>
      <c r="C18" s="273" t="s">
        <v>46</v>
      </c>
      <c r="D18" s="268">
        <v>45260</v>
      </c>
      <c r="E18" s="267">
        <v>169.45</v>
      </c>
      <c r="F18" s="267">
        <v>170.13333333333335</v>
      </c>
      <c r="G18" s="269">
        <v>168.3666666666667</v>
      </c>
      <c r="H18" s="269">
        <v>167.28333333333336</v>
      </c>
      <c r="I18" s="269">
        <v>165.51666666666671</v>
      </c>
      <c r="J18" s="269">
        <v>171.2166666666667</v>
      </c>
      <c r="K18" s="269">
        <v>172.98333333333335</v>
      </c>
      <c r="L18" s="269">
        <v>174.06666666666669</v>
      </c>
      <c r="M18" s="270">
        <v>171.9</v>
      </c>
      <c r="N18" s="270">
        <v>169.05</v>
      </c>
      <c r="O18" s="270">
        <v>59189400</v>
      </c>
      <c r="P18" s="271">
        <v>3.5913429732539456E-2</v>
      </c>
    </row>
    <row r="19" spans="1:16" ht="12.75" customHeight="1">
      <c r="A19" s="262">
        <v>9</v>
      </c>
      <c r="B19" s="275" t="s">
        <v>47</v>
      </c>
      <c r="C19" s="270" t="s">
        <v>48</v>
      </c>
      <c r="D19" s="268">
        <v>45260</v>
      </c>
      <c r="E19" s="267">
        <v>226.95</v>
      </c>
      <c r="F19" s="267">
        <v>228.23333333333335</v>
      </c>
      <c r="G19" s="269">
        <v>224.4666666666667</v>
      </c>
      <c r="H19" s="269">
        <v>221.98333333333335</v>
      </c>
      <c r="I19" s="269">
        <v>218.2166666666667</v>
      </c>
      <c r="J19" s="269">
        <v>230.7166666666667</v>
      </c>
      <c r="K19" s="269">
        <v>234.48333333333335</v>
      </c>
      <c r="L19" s="269">
        <v>236.9666666666667</v>
      </c>
      <c r="M19" s="270">
        <v>232</v>
      </c>
      <c r="N19" s="270">
        <v>225.75</v>
      </c>
      <c r="O19" s="270">
        <v>30284800</v>
      </c>
      <c r="P19" s="271">
        <v>-4.0131850020601566E-2</v>
      </c>
    </row>
    <row r="20" spans="1:16" ht="12.75" customHeight="1">
      <c r="A20" s="262">
        <v>10</v>
      </c>
      <c r="B20" s="275" t="s">
        <v>49</v>
      </c>
      <c r="C20" s="267" t="s">
        <v>50</v>
      </c>
      <c r="D20" s="268">
        <v>45260</v>
      </c>
      <c r="E20" s="267">
        <v>1871.5</v>
      </c>
      <c r="F20" s="267">
        <v>1872.95</v>
      </c>
      <c r="G20" s="269">
        <v>1857.9</v>
      </c>
      <c r="H20" s="269">
        <v>1844.3</v>
      </c>
      <c r="I20" s="269">
        <v>1829.25</v>
      </c>
      <c r="J20" s="269">
        <v>1886.5500000000002</v>
      </c>
      <c r="K20" s="269">
        <v>1901.6</v>
      </c>
      <c r="L20" s="269">
        <v>1915.2000000000003</v>
      </c>
      <c r="M20" s="270">
        <v>1888</v>
      </c>
      <c r="N20" s="270">
        <v>1859.35</v>
      </c>
      <c r="O20" s="270">
        <v>5338500</v>
      </c>
      <c r="P20" s="271">
        <v>2.0063055316709658E-2</v>
      </c>
    </row>
    <row r="21" spans="1:16" ht="12.75" customHeight="1">
      <c r="A21" s="262">
        <v>11</v>
      </c>
      <c r="B21" s="275" t="s">
        <v>45</v>
      </c>
      <c r="C21" s="267" t="s">
        <v>51</v>
      </c>
      <c r="D21" s="268">
        <v>45260</v>
      </c>
      <c r="E21" s="267">
        <v>2399</v>
      </c>
      <c r="F21" s="267">
        <v>2422.85</v>
      </c>
      <c r="G21" s="269">
        <v>2368.6999999999998</v>
      </c>
      <c r="H21" s="269">
        <v>2338.4</v>
      </c>
      <c r="I21" s="269">
        <v>2284.25</v>
      </c>
      <c r="J21" s="269">
        <v>2453.1499999999996</v>
      </c>
      <c r="K21" s="269">
        <v>2507.3000000000002</v>
      </c>
      <c r="L21" s="269">
        <v>2537.5999999999995</v>
      </c>
      <c r="M21" s="270">
        <v>2477</v>
      </c>
      <c r="N21" s="270">
        <v>2392.5500000000002</v>
      </c>
      <c r="O21" s="270">
        <v>11764200</v>
      </c>
      <c r="P21" s="271">
        <v>-1.5292670065037792E-2</v>
      </c>
    </row>
    <row r="22" spans="1:16" ht="12.75" customHeight="1">
      <c r="A22" s="262">
        <v>12</v>
      </c>
      <c r="B22" s="275" t="s">
        <v>45</v>
      </c>
      <c r="C22" s="267" t="s">
        <v>52</v>
      </c>
      <c r="D22" s="268">
        <v>45260</v>
      </c>
      <c r="E22" s="267">
        <v>835.1</v>
      </c>
      <c r="F22" s="267">
        <v>838.48333333333346</v>
      </c>
      <c r="G22" s="269">
        <v>829.01666666666688</v>
      </c>
      <c r="H22" s="269">
        <v>822.93333333333339</v>
      </c>
      <c r="I22" s="269">
        <v>813.46666666666681</v>
      </c>
      <c r="J22" s="269">
        <v>844.56666666666695</v>
      </c>
      <c r="K22" s="269">
        <v>854.03333333333342</v>
      </c>
      <c r="L22" s="269">
        <v>860.11666666666702</v>
      </c>
      <c r="M22" s="270">
        <v>847.95</v>
      </c>
      <c r="N22" s="270">
        <v>832.4</v>
      </c>
      <c r="O22" s="270">
        <v>53976800</v>
      </c>
      <c r="P22" s="271">
        <v>-3.0059515252580431E-2</v>
      </c>
    </row>
    <row r="23" spans="1:16" ht="12.75" customHeight="1">
      <c r="A23" s="262">
        <v>13</v>
      </c>
      <c r="B23" s="275" t="s">
        <v>43</v>
      </c>
      <c r="C23" s="267" t="s">
        <v>53</v>
      </c>
      <c r="D23" s="268">
        <v>45260</v>
      </c>
      <c r="E23" s="267">
        <v>4563.1499999999996</v>
      </c>
      <c r="F23" s="267">
        <v>4569.5999999999995</v>
      </c>
      <c r="G23" s="269">
        <v>4535.5499999999993</v>
      </c>
      <c r="H23" s="269">
        <v>4507.95</v>
      </c>
      <c r="I23" s="269">
        <v>4473.8999999999996</v>
      </c>
      <c r="J23" s="269">
        <v>4597.1999999999989</v>
      </c>
      <c r="K23" s="269">
        <v>4631.25</v>
      </c>
      <c r="L23" s="269">
        <v>4658.8499999999985</v>
      </c>
      <c r="M23" s="270">
        <v>4603.6499999999996</v>
      </c>
      <c r="N23" s="270">
        <v>4542</v>
      </c>
      <c r="O23" s="270">
        <v>801400</v>
      </c>
      <c r="P23" s="271">
        <v>-0.14086620926243568</v>
      </c>
    </row>
    <row r="24" spans="1:16" ht="12.75" customHeight="1">
      <c r="A24" s="262">
        <v>14</v>
      </c>
      <c r="B24" s="275" t="s">
        <v>49</v>
      </c>
      <c r="C24" s="267" t="s">
        <v>54</v>
      </c>
      <c r="D24" s="268">
        <v>45260</v>
      </c>
      <c r="E24" s="267">
        <v>436.3</v>
      </c>
      <c r="F24" s="267">
        <v>434.01666666666665</v>
      </c>
      <c r="G24" s="269">
        <v>430.0333333333333</v>
      </c>
      <c r="H24" s="269">
        <v>423.76666666666665</v>
      </c>
      <c r="I24" s="269">
        <v>419.7833333333333</v>
      </c>
      <c r="J24" s="269">
        <v>440.2833333333333</v>
      </c>
      <c r="K24" s="269">
        <v>444.26666666666665</v>
      </c>
      <c r="L24" s="269">
        <v>450.5333333333333</v>
      </c>
      <c r="M24" s="270">
        <v>438</v>
      </c>
      <c r="N24" s="270">
        <v>427.75</v>
      </c>
      <c r="O24" s="270">
        <v>59758200</v>
      </c>
      <c r="P24" s="271">
        <v>-1.7141334596482916E-2</v>
      </c>
    </row>
    <row r="25" spans="1:16" ht="12.75" customHeight="1">
      <c r="A25" s="262">
        <v>15</v>
      </c>
      <c r="B25" s="275" t="s">
        <v>45</v>
      </c>
      <c r="C25" s="267" t="s">
        <v>55</v>
      </c>
      <c r="D25" s="268">
        <v>45260</v>
      </c>
      <c r="E25" s="267">
        <v>5430.1</v>
      </c>
      <c r="F25" s="267">
        <v>5416.1166666666668</v>
      </c>
      <c r="G25" s="269">
        <v>5392.2333333333336</v>
      </c>
      <c r="H25" s="269">
        <v>5354.3666666666668</v>
      </c>
      <c r="I25" s="269">
        <v>5330.4833333333336</v>
      </c>
      <c r="J25" s="269">
        <v>5453.9833333333336</v>
      </c>
      <c r="K25" s="269">
        <v>5477.8666666666668</v>
      </c>
      <c r="L25" s="269">
        <v>5515.7333333333336</v>
      </c>
      <c r="M25" s="270">
        <v>5440</v>
      </c>
      <c r="N25" s="270">
        <v>5378.25</v>
      </c>
      <c r="O25" s="270">
        <v>2280125</v>
      </c>
      <c r="P25" s="271">
        <v>1.8083384495172182E-2</v>
      </c>
    </row>
    <row r="26" spans="1:16" ht="12.75" customHeight="1">
      <c r="A26" s="262">
        <v>16</v>
      </c>
      <c r="B26" s="275" t="s">
        <v>56</v>
      </c>
      <c r="C26" s="267" t="s">
        <v>57</v>
      </c>
      <c r="D26" s="268">
        <v>45260</v>
      </c>
      <c r="E26" s="267">
        <v>425.85</v>
      </c>
      <c r="F26" s="267">
        <v>424.75</v>
      </c>
      <c r="G26" s="269">
        <v>422.75</v>
      </c>
      <c r="H26" s="269">
        <v>419.65</v>
      </c>
      <c r="I26" s="269">
        <v>417.65</v>
      </c>
      <c r="J26" s="269">
        <v>427.85</v>
      </c>
      <c r="K26" s="269">
        <v>429.85</v>
      </c>
      <c r="L26" s="269">
        <v>432.95000000000005</v>
      </c>
      <c r="M26" s="270">
        <v>426.75</v>
      </c>
      <c r="N26" s="270">
        <v>421.65</v>
      </c>
      <c r="O26" s="270">
        <v>12544300</v>
      </c>
      <c r="P26" s="271">
        <v>-9.8803126526624332E-2</v>
      </c>
    </row>
    <row r="27" spans="1:16" ht="12.75" customHeight="1">
      <c r="A27" s="262">
        <v>17</v>
      </c>
      <c r="B27" s="275" t="s">
        <v>56</v>
      </c>
      <c r="C27" s="267" t="s">
        <v>58</v>
      </c>
      <c r="D27" s="268">
        <v>45260</v>
      </c>
      <c r="E27" s="267">
        <v>181.6</v>
      </c>
      <c r="F27" s="267">
        <v>181.01666666666665</v>
      </c>
      <c r="G27" s="269">
        <v>179.3833333333333</v>
      </c>
      <c r="H27" s="269">
        <v>177.16666666666666</v>
      </c>
      <c r="I27" s="269">
        <v>175.5333333333333</v>
      </c>
      <c r="J27" s="269">
        <v>183.23333333333329</v>
      </c>
      <c r="K27" s="269">
        <v>184.86666666666662</v>
      </c>
      <c r="L27" s="269">
        <v>187.08333333333329</v>
      </c>
      <c r="M27" s="270">
        <v>182.65</v>
      </c>
      <c r="N27" s="270">
        <v>178.8</v>
      </c>
      <c r="O27" s="270">
        <v>76800000</v>
      </c>
      <c r="P27" s="271">
        <v>-3.1464783403745505E-2</v>
      </c>
    </row>
    <row r="28" spans="1:16" ht="12.75" customHeight="1">
      <c r="A28" s="262">
        <v>18</v>
      </c>
      <c r="B28" s="275" t="s">
        <v>59</v>
      </c>
      <c r="C28" s="267" t="s">
        <v>60</v>
      </c>
      <c r="D28" s="268">
        <v>45260</v>
      </c>
      <c r="E28" s="267">
        <v>3158.95</v>
      </c>
      <c r="F28" s="267">
        <v>3158.6833333333329</v>
      </c>
      <c r="G28" s="269">
        <v>3147.3666666666659</v>
      </c>
      <c r="H28" s="269">
        <v>3135.7833333333328</v>
      </c>
      <c r="I28" s="269">
        <v>3124.4666666666658</v>
      </c>
      <c r="J28" s="269">
        <v>3170.266666666666</v>
      </c>
      <c r="K28" s="269">
        <v>3181.5833333333326</v>
      </c>
      <c r="L28" s="269">
        <v>3193.1666666666661</v>
      </c>
      <c r="M28" s="270">
        <v>3170</v>
      </c>
      <c r="N28" s="270">
        <v>3147.1</v>
      </c>
      <c r="O28" s="270">
        <v>5313400</v>
      </c>
      <c r="P28" s="271">
        <v>1.1690784463061691E-2</v>
      </c>
    </row>
    <row r="29" spans="1:16" ht="12.75" customHeight="1">
      <c r="A29" s="262">
        <v>19</v>
      </c>
      <c r="B29" s="275" t="s">
        <v>45</v>
      </c>
      <c r="C29" s="267" t="s">
        <v>61</v>
      </c>
      <c r="D29" s="268">
        <v>45260</v>
      </c>
      <c r="E29" s="267">
        <v>1952.5</v>
      </c>
      <c r="F29" s="267">
        <v>1954.6499999999999</v>
      </c>
      <c r="G29" s="269">
        <v>1942.9499999999998</v>
      </c>
      <c r="H29" s="269">
        <v>1933.3999999999999</v>
      </c>
      <c r="I29" s="269">
        <v>1921.6999999999998</v>
      </c>
      <c r="J29" s="269">
        <v>1964.1999999999998</v>
      </c>
      <c r="K29" s="269">
        <v>1975.9</v>
      </c>
      <c r="L29" s="269">
        <v>1985.4499999999998</v>
      </c>
      <c r="M29" s="270">
        <v>1966.35</v>
      </c>
      <c r="N29" s="270">
        <v>1945.1</v>
      </c>
      <c r="O29" s="270">
        <v>3454204</v>
      </c>
      <c r="P29" s="271">
        <v>-3.5062538445765838E-2</v>
      </c>
    </row>
    <row r="30" spans="1:16" ht="12.75" customHeight="1">
      <c r="A30" s="262">
        <v>20</v>
      </c>
      <c r="B30" s="275" t="s">
        <v>45</v>
      </c>
      <c r="C30" s="272" t="s">
        <v>62</v>
      </c>
      <c r="D30" s="268">
        <v>45260</v>
      </c>
      <c r="E30" s="267">
        <v>6640.85</v>
      </c>
      <c r="F30" s="267">
        <v>6614.3</v>
      </c>
      <c r="G30" s="269">
        <v>6573.6</v>
      </c>
      <c r="H30" s="269">
        <v>6506.35</v>
      </c>
      <c r="I30" s="269">
        <v>6465.6500000000005</v>
      </c>
      <c r="J30" s="269">
        <v>6681.55</v>
      </c>
      <c r="K30" s="269">
        <v>6722.2499999999991</v>
      </c>
      <c r="L30" s="269">
        <v>6789.5</v>
      </c>
      <c r="M30" s="270">
        <v>6655</v>
      </c>
      <c r="N30" s="270">
        <v>6547.05</v>
      </c>
      <c r="O30" s="270">
        <v>275775</v>
      </c>
      <c r="P30" s="271">
        <v>-0.22295012679628065</v>
      </c>
    </row>
    <row r="31" spans="1:16" ht="12.75" customHeight="1">
      <c r="A31" s="262">
        <v>21</v>
      </c>
      <c r="B31" s="275" t="s">
        <v>63</v>
      </c>
      <c r="C31" s="267" t="s">
        <v>64</v>
      </c>
      <c r="D31" s="268">
        <v>45260</v>
      </c>
      <c r="E31" s="267">
        <v>747.35</v>
      </c>
      <c r="F31" s="267">
        <v>744.1</v>
      </c>
      <c r="G31" s="269">
        <v>738.5</v>
      </c>
      <c r="H31" s="269">
        <v>729.65</v>
      </c>
      <c r="I31" s="269">
        <v>724.05</v>
      </c>
      <c r="J31" s="269">
        <v>752.95</v>
      </c>
      <c r="K31" s="269">
        <v>758.55000000000018</v>
      </c>
      <c r="L31" s="269">
        <v>767.40000000000009</v>
      </c>
      <c r="M31" s="270">
        <v>749.7</v>
      </c>
      <c r="N31" s="270">
        <v>735.25</v>
      </c>
      <c r="O31" s="270">
        <v>15112000</v>
      </c>
      <c r="P31" s="271">
        <v>7.0638411302145808E-3</v>
      </c>
    </row>
    <row r="32" spans="1:16" ht="12.75" customHeight="1">
      <c r="A32" s="262">
        <v>22</v>
      </c>
      <c r="B32" s="275" t="s">
        <v>43</v>
      </c>
      <c r="C32" s="267" t="s">
        <v>65</v>
      </c>
      <c r="D32" s="268">
        <v>45260</v>
      </c>
      <c r="E32" s="267">
        <v>1023.6</v>
      </c>
      <c r="F32" s="267">
        <v>1022.9833333333332</v>
      </c>
      <c r="G32" s="269">
        <v>1012.4166666666665</v>
      </c>
      <c r="H32" s="269">
        <v>1001.2333333333332</v>
      </c>
      <c r="I32" s="269">
        <v>990.66666666666652</v>
      </c>
      <c r="J32" s="269">
        <v>1034.1666666666665</v>
      </c>
      <c r="K32" s="269">
        <v>1044.7333333333333</v>
      </c>
      <c r="L32" s="269">
        <v>1055.9166666666665</v>
      </c>
      <c r="M32" s="270">
        <v>1033.55</v>
      </c>
      <c r="N32" s="270">
        <v>1011.8</v>
      </c>
      <c r="O32" s="270">
        <v>20351100</v>
      </c>
      <c r="P32" s="271">
        <v>1.4698623375198816E-2</v>
      </c>
    </row>
    <row r="33" spans="1:16" ht="12.75" customHeight="1">
      <c r="A33" s="262">
        <v>23</v>
      </c>
      <c r="B33" s="275" t="s">
        <v>63</v>
      </c>
      <c r="C33" s="267" t="s">
        <v>66</v>
      </c>
      <c r="D33" s="268">
        <v>45260</v>
      </c>
      <c r="E33" s="267">
        <v>1058.8</v>
      </c>
      <c r="F33" s="267">
        <v>1047.7166666666667</v>
      </c>
      <c r="G33" s="269">
        <v>1032.9333333333334</v>
      </c>
      <c r="H33" s="269">
        <v>1007.0666666666667</v>
      </c>
      <c r="I33" s="269">
        <v>992.28333333333342</v>
      </c>
      <c r="J33" s="269">
        <v>1073.5833333333335</v>
      </c>
      <c r="K33" s="269">
        <v>1088.3666666666668</v>
      </c>
      <c r="L33" s="269">
        <v>1114.2333333333333</v>
      </c>
      <c r="M33" s="270">
        <v>1062.5</v>
      </c>
      <c r="N33" s="270">
        <v>1021.85</v>
      </c>
      <c r="O33" s="270">
        <v>54329375</v>
      </c>
      <c r="P33" s="271">
        <v>1.1673106466179414E-2</v>
      </c>
    </row>
    <row r="34" spans="1:16" ht="12.75" customHeight="1">
      <c r="A34" s="262">
        <v>24</v>
      </c>
      <c r="B34" s="275" t="s">
        <v>56</v>
      </c>
      <c r="C34" s="267" t="s">
        <v>67</v>
      </c>
      <c r="D34" s="268">
        <v>45260</v>
      </c>
      <c r="E34" s="267">
        <v>6070.75</v>
      </c>
      <c r="F34" s="267">
        <v>6048.3666666666659</v>
      </c>
      <c r="G34" s="269">
        <v>6012.3833333333314</v>
      </c>
      <c r="H34" s="269">
        <v>5954.0166666666655</v>
      </c>
      <c r="I34" s="269">
        <v>5918.033333333331</v>
      </c>
      <c r="J34" s="269">
        <v>6106.7333333333318</v>
      </c>
      <c r="K34" s="269">
        <v>6142.7166666666672</v>
      </c>
      <c r="L34" s="269">
        <v>6201.0833333333321</v>
      </c>
      <c r="M34" s="270">
        <v>6084.35</v>
      </c>
      <c r="N34" s="270">
        <v>5990</v>
      </c>
      <c r="O34" s="270">
        <v>3039750</v>
      </c>
      <c r="P34" s="271">
        <v>-2.0896243507670009E-2</v>
      </c>
    </row>
    <row r="35" spans="1:16" ht="12.75" customHeight="1">
      <c r="A35" s="262">
        <v>25</v>
      </c>
      <c r="B35" s="275" t="s">
        <v>68</v>
      </c>
      <c r="C35" s="267" t="s">
        <v>69</v>
      </c>
      <c r="D35" s="268">
        <v>45260</v>
      </c>
      <c r="E35" s="267">
        <v>1656.75</v>
      </c>
      <c r="F35" s="267">
        <v>1658.05</v>
      </c>
      <c r="G35" s="269">
        <v>1650.05</v>
      </c>
      <c r="H35" s="269">
        <v>1643.35</v>
      </c>
      <c r="I35" s="269">
        <v>1635.35</v>
      </c>
      <c r="J35" s="269">
        <v>1664.75</v>
      </c>
      <c r="K35" s="269">
        <v>1672.75</v>
      </c>
      <c r="L35" s="269">
        <v>1679.45</v>
      </c>
      <c r="M35" s="270">
        <v>1666.05</v>
      </c>
      <c r="N35" s="270">
        <v>1651.35</v>
      </c>
      <c r="O35" s="270">
        <v>8992000</v>
      </c>
      <c r="P35" s="271">
        <v>9.2031425364758699E-3</v>
      </c>
    </row>
    <row r="36" spans="1:16" ht="12.75" customHeight="1">
      <c r="A36" s="262">
        <v>26</v>
      </c>
      <c r="B36" s="275" t="s">
        <v>68</v>
      </c>
      <c r="C36" s="267" t="s">
        <v>70</v>
      </c>
      <c r="D36" s="268">
        <v>45260</v>
      </c>
      <c r="E36" s="267">
        <v>7138.2</v>
      </c>
      <c r="F36" s="267">
        <v>7145.2666666666664</v>
      </c>
      <c r="G36" s="269">
        <v>7112.9833333333327</v>
      </c>
      <c r="H36" s="269">
        <v>7087.7666666666664</v>
      </c>
      <c r="I36" s="269">
        <v>7055.4833333333327</v>
      </c>
      <c r="J36" s="269">
        <v>7170.4833333333327</v>
      </c>
      <c r="K36" s="269">
        <v>7202.7666666666655</v>
      </c>
      <c r="L36" s="269">
        <v>7227.9833333333327</v>
      </c>
      <c r="M36" s="270">
        <v>7177.55</v>
      </c>
      <c r="N36" s="270">
        <v>7120.05</v>
      </c>
      <c r="O36" s="270">
        <v>7534125</v>
      </c>
      <c r="P36" s="271">
        <v>1.6048279698589032E-2</v>
      </c>
    </row>
    <row r="37" spans="1:16" ht="12.75" customHeight="1">
      <c r="A37" s="262">
        <v>27</v>
      </c>
      <c r="B37" s="275" t="s">
        <v>56</v>
      </c>
      <c r="C37" s="267" t="s">
        <v>71</v>
      </c>
      <c r="D37" s="268">
        <v>45260</v>
      </c>
      <c r="E37" s="267">
        <v>2595.5</v>
      </c>
      <c r="F37" s="267">
        <v>2611.5666666666666</v>
      </c>
      <c r="G37" s="269">
        <v>2568.2333333333331</v>
      </c>
      <c r="H37" s="269">
        <v>2540.9666666666667</v>
      </c>
      <c r="I37" s="269">
        <v>2497.6333333333332</v>
      </c>
      <c r="J37" s="269">
        <v>2638.833333333333</v>
      </c>
      <c r="K37" s="269">
        <v>2682.166666666667</v>
      </c>
      <c r="L37" s="269">
        <v>2709.4333333333329</v>
      </c>
      <c r="M37" s="270">
        <v>2654.9</v>
      </c>
      <c r="N37" s="270">
        <v>2584.3000000000002</v>
      </c>
      <c r="O37" s="270">
        <v>1870800</v>
      </c>
      <c r="P37" s="271">
        <v>3.2963392413450386E-2</v>
      </c>
    </row>
    <row r="38" spans="1:16" ht="12.75" customHeight="1">
      <c r="A38" s="262">
        <v>28</v>
      </c>
      <c r="B38" s="275" t="s">
        <v>45</v>
      </c>
      <c r="C38" s="273" t="s">
        <v>72</v>
      </c>
      <c r="D38" s="268">
        <v>45260</v>
      </c>
      <c r="E38" s="267">
        <v>474.1</v>
      </c>
      <c r="F38" s="267">
        <v>471.81666666666666</v>
      </c>
      <c r="G38" s="269">
        <v>467.7833333333333</v>
      </c>
      <c r="H38" s="269">
        <v>461.46666666666664</v>
      </c>
      <c r="I38" s="269">
        <v>457.43333333333328</v>
      </c>
      <c r="J38" s="269">
        <v>478.13333333333333</v>
      </c>
      <c r="K38" s="269">
        <v>482.16666666666674</v>
      </c>
      <c r="L38" s="269">
        <v>488.48333333333335</v>
      </c>
      <c r="M38" s="270">
        <v>475.85</v>
      </c>
      <c r="N38" s="270">
        <v>465.5</v>
      </c>
      <c r="O38" s="270">
        <v>10622400</v>
      </c>
      <c r="P38" s="271">
        <v>-4.1853081252706016E-2</v>
      </c>
    </row>
    <row r="39" spans="1:16" ht="12.75" customHeight="1">
      <c r="A39" s="262">
        <v>29</v>
      </c>
      <c r="B39" s="275" t="s">
        <v>63</v>
      </c>
      <c r="C39" s="267" t="s">
        <v>73</v>
      </c>
      <c r="D39" s="268">
        <v>45260</v>
      </c>
      <c r="E39" s="267">
        <v>222.9</v>
      </c>
      <c r="F39" s="267">
        <v>221.30000000000004</v>
      </c>
      <c r="G39" s="269">
        <v>218.80000000000007</v>
      </c>
      <c r="H39" s="269">
        <v>214.70000000000002</v>
      </c>
      <c r="I39" s="269">
        <v>212.20000000000005</v>
      </c>
      <c r="J39" s="269">
        <v>225.40000000000009</v>
      </c>
      <c r="K39" s="269">
        <v>227.90000000000003</v>
      </c>
      <c r="L39" s="269">
        <v>232.00000000000011</v>
      </c>
      <c r="M39" s="270">
        <v>223.8</v>
      </c>
      <c r="N39" s="270">
        <v>217.2</v>
      </c>
      <c r="O39" s="270">
        <v>84015000</v>
      </c>
      <c r="P39" s="271">
        <v>0.11017145122394371</v>
      </c>
    </row>
    <row r="40" spans="1:16" ht="12.75" customHeight="1">
      <c r="A40" s="262">
        <v>30</v>
      </c>
      <c r="B40" s="275" t="s">
        <v>63</v>
      </c>
      <c r="C40" s="267" t="s">
        <v>74</v>
      </c>
      <c r="D40" s="268">
        <v>45260</v>
      </c>
      <c r="E40" s="267">
        <v>197.8</v>
      </c>
      <c r="F40" s="267">
        <v>197.71666666666667</v>
      </c>
      <c r="G40" s="269">
        <v>196.73333333333335</v>
      </c>
      <c r="H40" s="269">
        <v>195.66666666666669</v>
      </c>
      <c r="I40" s="269">
        <v>194.68333333333337</v>
      </c>
      <c r="J40" s="269">
        <v>198.78333333333333</v>
      </c>
      <c r="K40" s="269">
        <v>199.76666666666662</v>
      </c>
      <c r="L40" s="269">
        <v>200.83333333333331</v>
      </c>
      <c r="M40" s="270">
        <v>198.7</v>
      </c>
      <c r="N40" s="270">
        <v>196.65</v>
      </c>
      <c r="O40" s="270">
        <v>134772300</v>
      </c>
      <c r="P40" s="271">
        <v>1.3528079012780185E-2</v>
      </c>
    </row>
    <row r="41" spans="1:16" ht="12.75" customHeight="1">
      <c r="A41" s="262">
        <v>31</v>
      </c>
      <c r="B41" s="275" t="s">
        <v>59</v>
      </c>
      <c r="C41" s="267" t="s">
        <v>75</v>
      </c>
      <c r="D41" s="268">
        <v>45260</v>
      </c>
      <c r="E41" s="267">
        <v>1616.25</v>
      </c>
      <c r="F41" s="267">
        <v>1622.5333333333335</v>
      </c>
      <c r="G41" s="269">
        <v>1600.116666666667</v>
      </c>
      <c r="H41" s="269">
        <v>1583.9833333333336</v>
      </c>
      <c r="I41" s="269">
        <v>1561.5666666666671</v>
      </c>
      <c r="J41" s="269">
        <v>1638.666666666667</v>
      </c>
      <c r="K41" s="269">
        <v>1661.0833333333335</v>
      </c>
      <c r="L41" s="269">
        <v>1677.2166666666669</v>
      </c>
      <c r="M41" s="270">
        <v>1644.95</v>
      </c>
      <c r="N41" s="270">
        <v>1606.4</v>
      </c>
      <c r="O41" s="270">
        <v>2171250</v>
      </c>
      <c r="P41" s="271">
        <v>-3.9004149377593361E-2</v>
      </c>
    </row>
    <row r="42" spans="1:16" ht="12.75" customHeight="1">
      <c r="A42" s="262">
        <v>32</v>
      </c>
      <c r="B42" s="275" t="s">
        <v>41</v>
      </c>
      <c r="C42" s="267" t="s">
        <v>76</v>
      </c>
      <c r="D42" s="268">
        <v>45260</v>
      </c>
      <c r="E42" s="267">
        <v>141.15</v>
      </c>
      <c r="F42" s="267">
        <v>141.48333333333335</v>
      </c>
      <c r="G42" s="269">
        <v>140.41666666666669</v>
      </c>
      <c r="H42" s="269">
        <v>139.68333333333334</v>
      </c>
      <c r="I42" s="269">
        <v>138.61666666666667</v>
      </c>
      <c r="J42" s="269">
        <v>142.2166666666667</v>
      </c>
      <c r="K42" s="269">
        <v>143.28333333333336</v>
      </c>
      <c r="L42" s="269">
        <v>144.01666666666671</v>
      </c>
      <c r="M42" s="270">
        <v>142.55000000000001</v>
      </c>
      <c r="N42" s="270">
        <v>140.75</v>
      </c>
      <c r="O42" s="270">
        <v>84166200</v>
      </c>
      <c r="P42" s="271">
        <v>2.4420702095185237E-2</v>
      </c>
    </row>
    <row r="43" spans="1:16" ht="12.75" customHeight="1">
      <c r="A43" s="262">
        <v>33</v>
      </c>
      <c r="B43" s="275" t="s">
        <v>59</v>
      </c>
      <c r="C43" s="267" t="s">
        <v>77</v>
      </c>
      <c r="D43" s="268">
        <v>45260</v>
      </c>
      <c r="E43" s="267">
        <v>574.6</v>
      </c>
      <c r="F43" s="267">
        <v>574.7166666666667</v>
      </c>
      <c r="G43" s="269">
        <v>572.98333333333335</v>
      </c>
      <c r="H43" s="269">
        <v>571.36666666666667</v>
      </c>
      <c r="I43" s="269">
        <v>569.63333333333333</v>
      </c>
      <c r="J43" s="269">
        <v>576.33333333333337</v>
      </c>
      <c r="K43" s="269">
        <v>578.06666666666672</v>
      </c>
      <c r="L43" s="269">
        <v>579.68333333333339</v>
      </c>
      <c r="M43" s="270">
        <v>576.45000000000005</v>
      </c>
      <c r="N43" s="270">
        <v>573.1</v>
      </c>
      <c r="O43" s="270">
        <v>8263200</v>
      </c>
      <c r="P43" s="271">
        <v>-0.14504233815897297</v>
      </c>
    </row>
    <row r="44" spans="1:16" ht="12.75" customHeight="1">
      <c r="A44" s="262">
        <v>34</v>
      </c>
      <c r="B44" s="275" t="s">
        <v>56</v>
      </c>
      <c r="C44" s="267" t="s">
        <v>78</v>
      </c>
      <c r="D44" s="268">
        <v>45260</v>
      </c>
      <c r="E44" s="267">
        <v>1118.2</v>
      </c>
      <c r="F44" s="267">
        <v>1113.4166666666667</v>
      </c>
      <c r="G44" s="269">
        <v>1106.4333333333334</v>
      </c>
      <c r="H44" s="269">
        <v>1094.6666666666667</v>
      </c>
      <c r="I44" s="269">
        <v>1087.6833333333334</v>
      </c>
      <c r="J44" s="269">
        <v>1125.1833333333334</v>
      </c>
      <c r="K44" s="269">
        <v>1132.1666666666665</v>
      </c>
      <c r="L44" s="269">
        <v>1143.9333333333334</v>
      </c>
      <c r="M44" s="270">
        <v>1120.4000000000001</v>
      </c>
      <c r="N44" s="270">
        <v>1101.6500000000001</v>
      </c>
      <c r="O44" s="270">
        <v>7313500</v>
      </c>
      <c r="P44" s="271">
        <v>-2.9074012612014602E-2</v>
      </c>
    </row>
    <row r="45" spans="1:16" ht="12.75" customHeight="1">
      <c r="A45" s="262">
        <v>35</v>
      </c>
      <c r="B45" s="275" t="s">
        <v>79</v>
      </c>
      <c r="C45" s="267" t="s">
        <v>80</v>
      </c>
      <c r="D45" s="268">
        <v>45260</v>
      </c>
      <c r="E45" s="267">
        <v>994.5</v>
      </c>
      <c r="F45" s="267">
        <v>996.63333333333333</v>
      </c>
      <c r="G45" s="269">
        <v>987.81666666666661</v>
      </c>
      <c r="H45" s="269">
        <v>981.13333333333333</v>
      </c>
      <c r="I45" s="269">
        <v>972.31666666666661</v>
      </c>
      <c r="J45" s="269">
        <v>1003.3166666666666</v>
      </c>
      <c r="K45" s="269">
        <v>1012.1333333333334</v>
      </c>
      <c r="L45" s="269">
        <v>1018.8166666666666</v>
      </c>
      <c r="M45" s="270">
        <v>1005.45</v>
      </c>
      <c r="N45" s="270">
        <v>989.95</v>
      </c>
      <c r="O45" s="270">
        <v>41272750</v>
      </c>
      <c r="P45" s="271">
        <v>4.4300754771405222E-2</v>
      </c>
    </row>
    <row r="46" spans="1:16" ht="12.75" customHeight="1">
      <c r="A46" s="262">
        <v>36</v>
      </c>
      <c r="B46" s="275" t="s">
        <v>41</v>
      </c>
      <c r="C46" s="267" t="s">
        <v>81</v>
      </c>
      <c r="D46" s="268">
        <v>45260</v>
      </c>
      <c r="E46" s="267">
        <v>165.75</v>
      </c>
      <c r="F46" s="267">
        <v>163.46666666666667</v>
      </c>
      <c r="G46" s="269">
        <v>160.48333333333335</v>
      </c>
      <c r="H46" s="269">
        <v>155.21666666666667</v>
      </c>
      <c r="I46" s="269">
        <v>152.23333333333335</v>
      </c>
      <c r="J46" s="269">
        <v>168.73333333333335</v>
      </c>
      <c r="K46" s="269">
        <v>171.71666666666664</v>
      </c>
      <c r="L46" s="269">
        <v>176.98333333333335</v>
      </c>
      <c r="M46" s="270">
        <v>166.45</v>
      </c>
      <c r="N46" s="270">
        <v>158.19999999999999</v>
      </c>
      <c r="O46" s="270">
        <v>95859750</v>
      </c>
      <c r="P46" s="271">
        <v>-9.0732533240376473E-2</v>
      </c>
    </row>
    <row r="47" spans="1:16" ht="12.75" customHeight="1">
      <c r="A47" s="262">
        <v>37</v>
      </c>
      <c r="B47" s="275" t="s">
        <v>43</v>
      </c>
      <c r="C47" s="267" t="s">
        <v>82</v>
      </c>
      <c r="D47" s="268">
        <v>45260</v>
      </c>
      <c r="E47" s="267">
        <v>236.8</v>
      </c>
      <c r="F47" s="267">
        <v>235.93333333333337</v>
      </c>
      <c r="G47" s="269">
        <v>234.21666666666673</v>
      </c>
      <c r="H47" s="269">
        <v>231.63333333333335</v>
      </c>
      <c r="I47" s="269">
        <v>229.91666666666671</v>
      </c>
      <c r="J47" s="269">
        <v>238.51666666666674</v>
      </c>
      <c r="K47" s="269">
        <v>240.23333333333338</v>
      </c>
      <c r="L47" s="269">
        <v>242.81666666666675</v>
      </c>
      <c r="M47" s="270">
        <v>237.65</v>
      </c>
      <c r="N47" s="270">
        <v>233.35</v>
      </c>
      <c r="O47" s="270">
        <v>37647500</v>
      </c>
      <c r="P47" s="271">
        <v>-4.5509285669011849E-2</v>
      </c>
    </row>
    <row r="48" spans="1:16" ht="12.75" customHeight="1">
      <c r="A48" s="262">
        <v>38</v>
      </c>
      <c r="B48" s="275" t="s">
        <v>56</v>
      </c>
      <c r="C48" s="267" t="s">
        <v>83</v>
      </c>
      <c r="D48" s="268">
        <v>45260</v>
      </c>
      <c r="E48" s="267">
        <v>21606.6</v>
      </c>
      <c r="F48" s="267">
        <v>21565.399999999998</v>
      </c>
      <c r="G48" s="269">
        <v>21371.499999999996</v>
      </c>
      <c r="H48" s="269">
        <v>21136.399999999998</v>
      </c>
      <c r="I48" s="269">
        <v>20942.499999999996</v>
      </c>
      <c r="J48" s="269">
        <v>21800.499999999996</v>
      </c>
      <c r="K48" s="269">
        <v>21994.399999999998</v>
      </c>
      <c r="L48" s="269">
        <v>22229.499999999996</v>
      </c>
      <c r="M48" s="270">
        <v>21759.3</v>
      </c>
      <c r="N48" s="270">
        <v>21330.3</v>
      </c>
      <c r="O48" s="270">
        <v>150300</v>
      </c>
      <c r="P48" s="271">
        <v>-8.1014980128401096E-2</v>
      </c>
    </row>
    <row r="49" spans="1:16" ht="12.75" customHeight="1">
      <c r="A49" s="262">
        <v>39</v>
      </c>
      <c r="B49" s="275" t="s">
        <v>84</v>
      </c>
      <c r="C49" s="267" t="s">
        <v>85</v>
      </c>
      <c r="D49" s="268">
        <v>45260</v>
      </c>
      <c r="E49" s="267">
        <v>427.55</v>
      </c>
      <c r="F49" s="267">
        <v>426.65000000000003</v>
      </c>
      <c r="G49" s="269">
        <v>419.10000000000008</v>
      </c>
      <c r="H49" s="269">
        <v>410.65000000000003</v>
      </c>
      <c r="I49" s="269">
        <v>403.10000000000008</v>
      </c>
      <c r="J49" s="269">
        <v>435.10000000000008</v>
      </c>
      <c r="K49" s="269">
        <v>442.65000000000003</v>
      </c>
      <c r="L49" s="269">
        <v>451.10000000000008</v>
      </c>
      <c r="M49" s="270">
        <v>434.2</v>
      </c>
      <c r="N49" s="270">
        <v>418.2</v>
      </c>
      <c r="O49" s="270">
        <v>38017800</v>
      </c>
      <c r="P49" s="271">
        <v>-2.1813634679510929E-2</v>
      </c>
    </row>
    <row r="50" spans="1:16" ht="12.75" customHeight="1">
      <c r="A50" s="262">
        <v>40</v>
      </c>
      <c r="B50" s="275" t="s">
        <v>59</v>
      </c>
      <c r="C50" s="267" t="s">
        <v>86</v>
      </c>
      <c r="D50" s="268">
        <v>45260</v>
      </c>
      <c r="E50" s="267">
        <v>4792.25</v>
      </c>
      <c r="F50" s="267">
        <v>4769.7833333333338</v>
      </c>
      <c r="G50" s="269">
        <v>4720.5666666666675</v>
      </c>
      <c r="H50" s="269">
        <v>4648.8833333333341</v>
      </c>
      <c r="I50" s="269">
        <v>4599.6666666666679</v>
      </c>
      <c r="J50" s="269">
        <v>4841.4666666666672</v>
      </c>
      <c r="K50" s="269">
        <v>4890.6833333333325</v>
      </c>
      <c r="L50" s="269">
        <v>4962.3666666666668</v>
      </c>
      <c r="M50" s="270">
        <v>4819</v>
      </c>
      <c r="N50" s="270">
        <v>4698.1000000000004</v>
      </c>
      <c r="O50" s="270">
        <v>2320000</v>
      </c>
      <c r="P50" s="271">
        <v>4.9204052098408106E-2</v>
      </c>
    </row>
    <row r="51" spans="1:16" ht="12.75" customHeight="1">
      <c r="A51" s="262">
        <v>41</v>
      </c>
      <c r="B51" s="275" t="s">
        <v>87</v>
      </c>
      <c r="C51" s="272" t="s">
        <v>88</v>
      </c>
      <c r="D51" s="268">
        <v>45260</v>
      </c>
      <c r="E51" s="267">
        <v>628.85</v>
      </c>
      <c r="F51" s="267">
        <v>626.35</v>
      </c>
      <c r="G51" s="269">
        <v>617.05000000000007</v>
      </c>
      <c r="H51" s="269">
        <v>605.25</v>
      </c>
      <c r="I51" s="269">
        <v>595.95000000000005</v>
      </c>
      <c r="J51" s="269">
        <v>638.15000000000009</v>
      </c>
      <c r="K51" s="269">
        <v>647.45000000000005</v>
      </c>
      <c r="L51" s="269">
        <v>659.25000000000011</v>
      </c>
      <c r="M51" s="270">
        <v>635.65</v>
      </c>
      <c r="N51" s="270">
        <v>614.54999999999995</v>
      </c>
      <c r="O51" s="270">
        <v>6847000</v>
      </c>
      <c r="P51" s="271">
        <v>3.5071806500377931E-2</v>
      </c>
    </row>
    <row r="52" spans="1:16" ht="12.75" customHeight="1">
      <c r="A52" s="262">
        <v>42</v>
      </c>
      <c r="B52" s="275" t="s">
        <v>63</v>
      </c>
      <c r="C52" s="267" t="s">
        <v>89</v>
      </c>
      <c r="D52" s="268">
        <v>45260</v>
      </c>
      <c r="E52" s="267">
        <v>403.6</v>
      </c>
      <c r="F52" s="267">
        <v>401.75</v>
      </c>
      <c r="G52" s="269">
        <v>398.6</v>
      </c>
      <c r="H52" s="269">
        <v>393.6</v>
      </c>
      <c r="I52" s="269">
        <v>390.45000000000005</v>
      </c>
      <c r="J52" s="269">
        <v>406.75</v>
      </c>
      <c r="K52" s="269">
        <v>409.9</v>
      </c>
      <c r="L52" s="269">
        <v>414.9</v>
      </c>
      <c r="M52" s="270">
        <v>404.9</v>
      </c>
      <c r="N52" s="270">
        <v>396.75</v>
      </c>
      <c r="O52" s="270">
        <v>47760300</v>
      </c>
      <c r="P52" s="271">
        <v>-1.7494356659142213E-3</v>
      </c>
    </row>
    <row r="53" spans="1:16" ht="12.75" customHeight="1">
      <c r="A53" s="262">
        <v>43</v>
      </c>
      <c r="B53" s="275" t="s">
        <v>68</v>
      </c>
      <c r="C53" s="274" t="s">
        <v>90</v>
      </c>
      <c r="D53" s="268">
        <v>45260</v>
      </c>
      <c r="E53" s="267">
        <v>770.35</v>
      </c>
      <c r="F53" s="267">
        <v>766.85</v>
      </c>
      <c r="G53" s="269">
        <v>757.7</v>
      </c>
      <c r="H53" s="269">
        <v>745.05000000000007</v>
      </c>
      <c r="I53" s="269">
        <v>735.90000000000009</v>
      </c>
      <c r="J53" s="269">
        <v>779.5</v>
      </c>
      <c r="K53" s="269">
        <v>788.64999999999986</v>
      </c>
      <c r="L53" s="269">
        <v>801.3</v>
      </c>
      <c r="M53" s="270">
        <v>776</v>
      </c>
      <c r="N53" s="270">
        <v>754.2</v>
      </c>
      <c r="O53" s="270">
        <v>3958500</v>
      </c>
      <c r="P53" s="271">
        <v>0</v>
      </c>
    </row>
    <row r="54" spans="1:16" ht="12.75" customHeight="1">
      <c r="A54" s="262">
        <v>44</v>
      </c>
      <c r="B54" s="275" t="s">
        <v>45</v>
      </c>
      <c r="C54" s="272" t="s">
        <v>91</v>
      </c>
      <c r="D54" s="268">
        <v>45260</v>
      </c>
      <c r="E54" s="267">
        <v>319.89999999999998</v>
      </c>
      <c r="F54" s="267">
        <v>319.45</v>
      </c>
      <c r="G54" s="269">
        <v>315.34999999999997</v>
      </c>
      <c r="H54" s="269">
        <v>310.79999999999995</v>
      </c>
      <c r="I54" s="269">
        <v>306.69999999999993</v>
      </c>
      <c r="J54" s="269">
        <v>324</v>
      </c>
      <c r="K54" s="269">
        <v>328.1</v>
      </c>
      <c r="L54" s="269">
        <v>332.65000000000003</v>
      </c>
      <c r="M54" s="270">
        <v>323.55</v>
      </c>
      <c r="N54" s="270">
        <v>314.89999999999998</v>
      </c>
      <c r="O54" s="270">
        <v>13581200</v>
      </c>
      <c r="P54" s="271">
        <v>-5.9226112134772309E-2</v>
      </c>
    </row>
    <row r="55" spans="1:16" ht="12.75" customHeight="1">
      <c r="A55" s="262">
        <v>45</v>
      </c>
      <c r="B55" s="275" t="s">
        <v>68</v>
      </c>
      <c r="C55" s="267" t="s">
        <v>92</v>
      </c>
      <c r="D55" s="268">
        <v>45260</v>
      </c>
      <c r="E55" s="267">
        <v>1112.0999999999999</v>
      </c>
      <c r="F55" s="267">
        <v>1111.4833333333333</v>
      </c>
      <c r="G55" s="269">
        <v>1103.1666666666667</v>
      </c>
      <c r="H55" s="269">
        <v>1094.2333333333333</v>
      </c>
      <c r="I55" s="269">
        <v>1085.9166666666667</v>
      </c>
      <c r="J55" s="269">
        <v>1120.4166666666667</v>
      </c>
      <c r="K55" s="269">
        <v>1128.7333333333333</v>
      </c>
      <c r="L55" s="269">
        <v>1137.6666666666667</v>
      </c>
      <c r="M55" s="270">
        <v>1119.8</v>
      </c>
      <c r="N55" s="270">
        <v>1102.55</v>
      </c>
      <c r="O55" s="270">
        <v>13386250</v>
      </c>
      <c r="P55" s="271">
        <v>-4.956733969380963E-2</v>
      </c>
    </row>
    <row r="56" spans="1:16" ht="12.75" customHeight="1">
      <c r="A56" s="262">
        <v>46</v>
      </c>
      <c r="B56" s="275" t="s">
        <v>43</v>
      </c>
      <c r="C56" s="267" t="s">
        <v>93</v>
      </c>
      <c r="D56" s="268">
        <v>45260</v>
      </c>
      <c r="E56" s="267">
        <v>1200.0999999999999</v>
      </c>
      <c r="F56" s="267">
        <v>1199.4833333333333</v>
      </c>
      <c r="G56" s="269">
        <v>1194.6166666666668</v>
      </c>
      <c r="H56" s="269">
        <v>1189.1333333333334</v>
      </c>
      <c r="I56" s="269">
        <v>1184.2666666666669</v>
      </c>
      <c r="J56" s="269">
        <v>1204.9666666666667</v>
      </c>
      <c r="K56" s="269">
        <v>1209.833333333333</v>
      </c>
      <c r="L56" s="269">
        <v>1215.3166666666666</v>
      </c>
      <c r="M56" s="270">
        <v>1204.3499999999999</v>
      </c>
      <c r="N56" s="270">
        <v>1194</v>
      </c>
      <c r="O56" s="270">
        <v>12720500</v>
      </c>
      <c r="P56" s="271">
        <v>-4.0168718426602579E-2</v>
      </c>
    </row>
    <row r="57" spans="1:16" ht="12.75" customHeight="1">
      <c r="A57" s="262">
        <v>47</v>
      </c>
      <c r="B57" s="275" t="s">
        <v>45</v>
      </c>
      <c r="C57" s="267" t="s">
        <v>94</v>
      </c>
      <c r="D57" s="268">
        <v>45260</v>
      </c>
      <c r="E57" s="267">
        <v>342.5</v>
      </c>
      <c r="F57" s="267">
        <v>341.90000000000003</v>
      </c>
      <c r="G57" s="269">
        <v>338.30000000000007</v>
      </c>
      <c r="H57" s="269">
        <v>334.1</v>
      </c>
      <c r="I57" s="269">
        <v>330.50000000000006</v>
      </c>
      <c r="J57" s="269">
        <v>346.10000000000008</v>
      </c>
      <c r="K57" s="269">
        <v>349.7000000000001</v>
      </c>
      <c r="L57" s="269">
        <v>353.90000000000009</v>
      </c>
      <c r="M57" s="270">
        <v>345.5</v>
      </c>
      <c r="N57" s="270">
        <v>337.7</v>
      </c>
      <c r="O57" s="270">
        <v>68775000</v>
      </c>
      <c r="P57" s="271">
        <v>3.8314176245210726E-3</v>
      </c>
    </row>
    <row r="58" spans="1:16" ht="12.75" customHeight="1">
      <c r="A58" s="262">
        <v>48</v>
      </c>
      <c r="B58" s="275" t="s">
        <v>87</v>
      </c>
      <c r="C58" s="267" t="s">
        <v>95</v>
      </c>
      <c r="D58" s="268">
        <v>45260</v>
      </c>
      <c r="E58" s="267">
        <v>5701.45</v>
      </c>
      <c r="F58" s="267">
        <v>5666.5666666666657</v>
      </c>
      <c r="G58" s="269">
        <v>5618.2333333333318</v>
      </c>
      <c r="H58" s="269">
        <v>5535.0166666666664</v>
      </c>
      <c r="I58" s="269">
        <v>5486.6833333333325</v>
      </c>
      <c r="J58" s="269">
        <v>5749.783333333331</v>
      </c>
      <c r="K58" s="269">
        <v>5798.116666666665</v>
      </c>
      <c r="L58" s="269">
        <v>5881.3333333333303</v>
      </c>
      <c r="M58" s="270">
        <v>5714.9</v>
      </c>
      <c r="N58" s="270">
        <v>5583.35</v>
      </c>
      <c r="O58" s="270">
        <v>1293450</v>
      </c>
      <c r="P58" s="271">
        <v>4.1928467858869022E-2</v>
      </c>
    </row>
    <row r="59" spans="1:16" ht="12.75" customHeight="1">
      <c r="A59" s="262">
        <v>49</v>
      </c>
      <c r="B59" s="275" t="s">
        <v>59</v>
      </c>
      <c r="C59" s="267" t="s">
        <v>96</v>
      </c>
      <c r="D59" s="268">
        <v>45260</v>
      </c>
      <c r="E59" s="267">
        <v>2213.5500000000002</v>
      </c>
      <c r="F59" s="267">
        <v>2208.65</v>
      </c>
      <c r="G59" s="269">
        <v>2192.4</v>
      </c>
      <c r="H59" s="269">
        <v>2171.25</v>
      </c>
      <c r="I59" s="269">
        <v>2155</v>
      </c>
      <c r="J59" s="269">
        <v>2229.8000000000002</v>
      </c>
      <c r="K59" s="269">
        <v>2246.0500000000002</v>
      </c>
      <c r="L59" s="269">
        <v>2267.2000000000003</v>
      </c>
      <c r="M59" s="270">
        <v>2224.9</v>
      </c>
      <c r="N59" s="270">
        <v>2187.5</v>
      </c>
      <c r="O59" s="270">
        <v>4049850</v>
      </c>
      <c r="P59" s="271">
        <v>9.4287875922073008E-2</v>
      </c>
    </row>
    <row r="60" spans="1:16" ht="12.75" customHeight="1">
      <c r="A60" s="262">
        <v>50</v>
      </c>
      <c r="B60" s="275" t="s">
        <v>45</v>
      </c>
      <c r="C60" s="267" t="s">
        <v>97</v>
      </c>
      <c r="D60" s="268">
        <v>45260</v>
      </c>
      <c r="E60" s="267">
        <v>766.85</v>
      </c>
      <c r="F60" s="267">
        <v>766.48333333333346</v>
      </c>
      <c r="G60" s="269">
        <v>762.51666666666688</v>
      </c>
      <c r="H60" s="269">
        <v>758.18333333333339</v>
      </c>
      <c r="I60" s="269">
        <v>754.21666666666681</v>
      </c>
      <c r="J60" s="269">
        <v>770.81666666666695</v>
      </c>
      <c r="K60" s="269">
        <v>774.78333333333342</v>
      </c>
      <c r="L60" s="269">
        <v>779.11666666666702</v>
      </c>
      <c r="M60" s="270">
        <v>770.45</v>
      </c>
      <c r="N60" s="270">
        <v>762.15</v>
      </c>
      <c r="O60" s="270">
        <v>6365000</v>
      </c>
      <c r="P60" s="271">
        <v>-6.6304826169869449E-2</v>
      </c>
    </row>
    <row r="61" spans="1:16" ht="12.75" customHeight="1">
      <c r="A61" s="262">
        <v>51</v>
      </c>
      <c r="B61" s="275" t="s">
        <v>45</v>
      </c>
      <c r="C61" s="274" t="s">
        <v>98</v>
      </c>
      <c r="D61" s="268">
        <v>45260</v>
      </c>
      <c r="E61" s="267">
        <v>1141</v>
      </c>
      <c r="F61" s="267">
        <v>1133.7333333333333</v>
      </c>
      <c r="G61" s="269">
        <v>1123.8166666666666</v>
      </c>
      <c r="H61" s="269">
        <v>1106.6333333333332</v>
      </c>
      <c r="I61" s="269">
        <v>1096.7166666666665</v>
      </c>
      <c r="J61" s="269">
        <v>1150.9166666666667</v>
      </c>
      <c r="K61" s="269">
        <v>1160.8333333333333</v>
      </c>
      <c r="L61" s="269">
        <v>1178.0166666666669</v>
      </c>
      <c r="M61" s="270">
        <v>1143.6500000000001</v>
      </c>
      <c r="N61" s="270">
        <v>1116.55</v>
      </c>
      <c r="O61" s="270">
        <v>1108100</v>
      </c>
      <c r="P61" s="271">
        <v>-8.9706728004600347E-2</v>
      </c>
    </row>
    <row r="62" spans="1:16" ht="12.75" customHeight="1">
      <c r="A62" s="262">
        <v>52</v>
      </c>
      <c r="B62" s="275" t="s">
        <v>41</v>
      </c>
      <c r="C62" s="272" t="s">
        <v>99</v>
      </c>
      <c r="D62" s="268">
        <v>45260</v>
      </c>
      <c r="E62" s="267">
        <v>284.25</v>
      </c>
      <c r="F62" s="267">
        <v>284.75</v>
      </c>
      <c r="G62" s="269">
        <v>282.60000000000002</v>
      </c>
      <c r="H62" s="269">
        <v>280.95000000000005</v>
      </c>
      <c r="I62" s="269">
        <v>278.80000000000007</v>
      </c>
      <c r="J62" s="269">
        <v>286.39999999999998</v>
      </c>
      <c r="K62" s="269">
        <v>288.54999999999995</v>
      </c>
      <c r="L62" s="269">
        <v>290.19999999999993</v>
      </c>
      <c r="M62" s="270">
        <v>286.89999999999998</v>
      </c>
      <c r="N62" s="270">
        <v>283.10000000000002</v>
      </c>
      <c r="O62" s="270">
        <v>12587400</v>
      </c>
      <c r="P62" s="271">
        <v>-2.7096406160867087E-3</v>
      </c>
    </row>
    <row r="63" spans="1:16" ht="12.75" customHeight="1">
      <c r="A63" s="262">
        <v>53</v>
      </c>
      <c r="B63" s="275" t="s">
        <v>63</v>
      </c>
      <c r="C63" s="267" t="s">
        <v>100</v>
      </c>
      <c r="D63" s="268">
        <v>45260</v>
      </c>
      <c r="E63" s="267">
        <v>147.1</v>
      </c>
      <c r="F63" s="267">
        <v>146.98333333333332</v>
      </c>
      <c r="G63" s="269">
        <v>145.86666666666665</v>
      </c>
      <c r="H63" s="269">
        <v>144.63333333333333</v>
      </c>
      <c r="I63" s="269">
        <v>143.51666666666665</v>
      </c>
      <c r="J63" s="269">
        <v>148.21666666666664</v>
      </c>
      <c r="K63" s="269">
        <v>149.33333333333331</v>
      </c>
      <c r="L63" s="269">
        <v>150.56666666666663</v>
      </c>
      <c r="M63" s="270">
        <v>148.1</v>
      </c>
      <c r="N63" s="270">
        <v>145.75</v>
      </c>
      <c r="O63" s="270">
        <v>34125000</v>
      </c>
      <c r="P63" s="271">
        <v>-3.5062915311748905E-2</v>
      </c>
    </row>
    <row r="64" spans="1:16" ht="12.75" customHeight="1">
      <c r="A64" s="262">
        <v>54</v>
      </c>
      <c r="B64" s="275" t="s">
        <v>41</v>
      </c>
      <c r="C64" s="267" t="s">
        <v>101</v>
      </c>
      <c r="D64" s="268">
        <v>45260</v>
      </c>
      <c r="E64" s="267">
        <v>1879.25</v>
      </c>
      <c r="F64" s="267">
        <v>1884.6666666666667</v>
      </c>
      <c r="G64" s="269">
        <v>1863.6333333333334</v>
      </c>
      <c r="H64" s="269">
        <v>1848.0166666666667</v>
      </c>
      <c r="I64" s="269">
        <v>1826.9833333333333</v>
      </c>
      <c r="J64" s="269">
        <v>1900.2833333333335</v>
      </c>
      <c r="K64" s="269">
        <v>1921.3166666666668</v>
      </c>
      <c r="L64" s="269">
        <v>1936.9333333333336</v>
      </c>
      <c r="M64" s="270">
        <v>1905.7</v>
      </c>
      <c r="N64" s="270">
        <v>1869.05</v>
      </c>
      <c r="O64" s="270">
        <v>3852600</v>
      </c>
      <c r="P64" s="271">
        <v>-3.2690569448629102E-2</v>
      </c>
    </row>
    <row r="65" spans="1:16" ht="12.75" customHeight="1">
      <c r="A65" s="262">
        <v>55</v>
      </c>
      <c r="B65" s="275" t="s">
        <v>59</v>
      </c>
      <c r="C65" s="267" t="s">
        <v>102</v>
      </c>
      <c r="D65" s="268">
        <v>45260</v>
      </c>
      <c r="E65" s="267">
        <v>533.95000000000005</v>
      </c>
      <c r="F65" s="267">
        <v>534.23333333333335</v>
      </c>
      <c r="G65" s="269">
        <v>531.9666666666667</v>
      </c>
      <c r="H65" s="269">
        <v>529.98333333333335</v>
      </c>
      <c r="I65" s="269">
        <v>527.7166666666667</v>
      </c>
      <c r="J65" s="269">
        <v>536.2166666666667</v>
      </c>
      <c r="K65" s="269">
        <v>538.48333333333335</v>
      </c>
      <c r="L65" s="269">
        <v>540.4666666666667</v>
      </c>
      <c r="M65" s="270">
        <v>536.5</v>
      </c>
      <c r="N65" s="270">
        <v>532.25</v>
      </c>
      <c r="O65" s="270">
        <v>20251250</v>
      </c>
      <c r="P65" s="271">
        <v>-2.2623069498069498E-2</v>
      </c>
    </row>
    <row r="66" spans="1:16" ht="12.75" customHeight="1">
      <c r="A66" s="262">
        <v>56</v>
      </c>
      <c r="B66" s="275" t="s">
        <v>49</v>
      </c>
      <c r="C66" s="272" t="s">
        <v>103</v>
      </c>
      <c r="D66" s="268">
        <v>45260</v>
      </c>
      <c r="E66" s="267">
        <v>2208.9</v>
      </c>
      <c r="F66" s="267">
        <v>2211.2000000000003</v>
      </c>
      <c r="G66" s="269">
        <v>2174.2500000000005</v>
      </c>
      <c r="H66" s="269">
        <v>2139.6000000000004</v>
      </c>
      <c r="I66" s="269">
        <v>2102.6500000000005</v>
      </c>
      <c r="J66" s="269">
        <v>2245.8500000000004</v>
      </c>
      <c r="K66" s="269">
        <v>2282.8000000000002</v>
      </c>
      <c r="L66" s="269">
        <v>2317.4500000000003</v>
      </c>
      <c r="M66" s="270">
        <v>2248.15</v>
      </c>
      <c r="N66" s="270">
        <v>2176.5500000000002</v>
      </c>
      <c r="O66" s="270">
        <v>2069000</v>
      </c>
      <c r="P66" s="271">
        <v>-7.2924834770919683E-2</v>
      </c>
    </row>
    <row r="67" spans="1:16" ht="12.75" customHeight="1">
      <c r="A67" s="262">
        <v>57</v>
      </c>
      <c r="B67" s="275" t="s">
        <v>39</v>
      </c>
      <c r="C67" s="267" t="s">
        <v>104</v>
      </c>
      <c r="D67" s="268">
        <v>45260</v>
      </c>
      <c r="E67" s="267">
        <v>2205.25</v>
      </c>
      <c r="F67" s="267">
        <v>2195.4666666666667</v>
      </c>
      <c r="G67" s="269">
        <v>2179.8833333333332</v>
      </c>
      <c r="H67" s="269">
        <v>2154.5166666666664</v>
      </c>
      <c r="I67" s="269">
        <v>2138.9333333333329</v>
      </c>
      <c r="J67" s="269">
        <v>2220.8333333333335</v>
      </c>
      <c r="K67" s="269">
        <v>2236.4166666666665</v>
      </c>
      <c r="L67" s="269">
        <v>2261.7833333333338</v>
      </c>
      <c r="M67" s="270">
        <v>2211.0500000000002</v>
      </c>
      <c r="N67" s="270">
        <v>2170.1</v>
      </c>
      <c r="O67" s="270">
        <v>2430900</v>
      </c>
      <c r="P67" s="271">
        <v>-3.9245909414275554E-2</v>
      </c>
    </row>
    <row r="68" spans="1:16" ht="12.75" customHeight="1">
      <c r="A68" s="262">
        <v>58</v>
      </c>
      <c r="B68" s="275" t="s">
        <v>45</v>
      </c>
      <c r="C68" s="272" t="s">
        <v>105</v>
      </c>
      <c r="D68" s="268">
        <v>45260</v>
      </c>
      <c r="E68" s="267">
        <v>134.25</v>
      </c>
      <c r="F68" s="267">
        <v>134.56666666666666</v>
      </c>
      <c r="G68" s="269">
        <v>132.98333333333332</v>
      </c>
      <c r="H68" s="269">
        <v>131.71666666666667</v>
      </c>
      <c r="I68" s="269">
        <v>130.13333333333333</v>
      </c>
      <c r="J68" s="269">
        <v>135.83333333333331</v>
      </c>
      <c r="K68" s="269">
        <v>137.41666666666669</v>
      </c>
      <c r="L68" s="269">
        <v>138.68333333333331</v>
      </c>
      <c r="M68" s="270">
        <v>136.15</v>
      </c>
      <c r="N68" s="270">
        <v>133.30000000000001</v>
      </c>
      <c r="O68" s="270">
        <v>14770000</v>
      </c>
      <c r="P68" s="271">
        <v>-4.2202739157501556E-2</v>
      </c>
    </row>
    <row r="69" spans="1:16" ht="12.75" customHeight="1">
      <c r="A69" s="262">
        <v>59</v>
      </c>
      <c r="B69" s="275" t="s">
        <v>43</v>
      </c>
      <c r="C69" s="267" t="s">
        <v>106</v>
      </c>
      <c r="D69" s="268">
        <v>45260</v>
      </c>
      <c r="E69" s="267">
        <v>3738.7</v>
      </c>
      <c r="F69" s="267">
        <v>3750.6</v>
      </c>
      <c r="G69" s="269">
        <v>3717.7</v>
      </c>
      <c r="H69" s="269">
        <v>3696.7</v>
      </c>
      <c r="I69" s="269">
        <v>3663.7999999999997</v>
      </c>
      <c r="J69" s="269">
        <v>3771.6</v>
      </c>
      <c r="K69" s="269">
        <v>3804.5000000000005</v>
      </c>
      <c r="L69" s="269">
        <v>3825.5</v>
      </c>
      <c r="M69" s="270">
        <v>3783.5</v>
      </c>
      <c r="N69" s="270">
        <v>3729.6</v>
      </c>
      <c r="O69" s="270">
        <v>2950400</v>
      </c>
      <c r="P69" s="271">
        <v>3.3905201057842275E-4</v>
      </c>
    </row>
    <row r="70" spans="1:16" ht="12.75" customHeight="1">
      <c r="A70" s="262">
        <v>60</v>
      </c>
      <c r="B70" s="275" t="s">
        <v>45</v>
      </c>
      <c r="C70" s="274" t="s">
        <v>107</v>
      </c>
      <c r="D70" s="268">
        <v>45260</v>
      </c>
      <c r="E70" s="267">
        <v>5406.8</v>
      </c>
      <c r="F70" s="267">
        <v>5370.8666666666668</v>
      </c>
      <c r="G70" s="269">
        <v>5329.6833333333334</v>
      </c>
      <c r="H70" s="269">
        <v>5252.5666666666666</v>
      </c>
      <c r="I70" s="269">
        <v>5211.3833333333332</v>
      </c>
      <c r="J70" s="269">
        <v>5447.9833333333336</v>
      </c>
      <c r="K70" s="269">
        <v>5489.1666666666679</v>
      </c>
      <c r="L70" s="269">
        <v>5566.2833333333338</v>
      </c>
      <c r="M70" s="270">
        <v>5412.05</v>
      </c>
      <c r="N70" s="270">
        <v>5293.75</v>
      </c>
      <c r="O70" s="270">
        <v>1318300</v>
      </c>
      <c r="P70" s="271">
        <v>4.3949952486537852E-2</v>
      </c>
    </row>
    <row r="71" spans="1:16" ht="12.75" customHeight="1">
      <c r="A71" s="262">
        <v>61</v>
      </c>
      <c r="B71" s="275" t="s">
        <v>108</v>
      </c>
      <c r="C71" s="267" t="s">
        <v>109</v>
      </c>
      <c r="D71" s="268">
        <v>45260</v>
      </c>
      <c r="E71" s="267">
        <v>637.5</v>
      </c>
      <c r="F71" s="267">
        <v>635.9</v>
      </c>
      <c r="G71" s="269">
        <v>630.79999999999995</v>
      </c>
      <c r="H71" s="269">
        <v>624.1</v>
      </c>
      <c r="I71" s="269">
        <v>619</v>
      </c>
      <c r="J71" s="269">
        <v>642.59999999999991</v>
      </c>
      <c r="K71" s="269">
        <v>647.70000000000005</v>
      </c>
      <c r="L71" s="269">
        <v>654.39999999999986</v>
      </c>
      <c r="M71" s="270">
        <v>641</v>
      </c>
      <c r="N71" s="270">
        <v>629.20000000000005</v>
      </c>
      <c r="O71" s="270">
        <v>38783250</v>
      </c>
      <c r="P71" s="271">
        <v>2.5657808613692892E-2</v>
      </c>
    </row>
    <row r="72" spans="1:16" ht="12.75" customHeight="1">
      <c r="A72" s="262">
        <v>62</v>
      </c>
      <c r="B72" s="275" t="s">
        <v>43</v>
      </c>
      <c r="C72" s="267" t="s">
        <v>110</v>
      </c>
      <c r="D72" s="268">
        <v>45260</v>
      </c>
      <c r="E72" s="267">
        <v>5723.8</v>
      </c>
      <c r="F72" s="267">
        <v>5705.7166666666672</v>
      </c>
      <c r="G72" s="269">
        <v>5666.4333333333343</v>
      </c>
      <c r="H72" s="269">
        <v>5609.0666666666675</v>
      </c>
      <c r="I72" s="269">
        <v>5569.7833333333347</v>
      </c>
      <c r="J72" s="269">
        <v>5763.0833333333339</v>
      </c>
      <c r="K72" s="269">
        <v>5802.3666666666668</v>
      </c>
      <c r="L72" s="269">
        <v>5859.7333333333336</v>
      </c>
      <c r="M72" s="270">
        <v>5745</v>
      </c>
      <c r="N72" s="270">
        <v>5648.35</v>
      </c>
      <c r="O72" s="270">
        <v>3201500</v>
      </c>
      <c r="P72" s="271">
        <v>-1.5415369238457695E-2</v>
      </c>
    </row>
    <row r="73" spans="1:16" ht="12.75" customHeight="1">
      <c r="A73" s="262">
        <v>63</v>
      </c>
      <c r="B73" s="275" t="s">
        <v>56</v>
      </c>
      <c r="C73" s="267" t="s">
        <v>111</v>
      </c>
      <c r="D73" s="268">
        <v>45260</v>
      </c>
      <c r="E73" s="267">
        <v>3821.15</v>
      </c>
      <c r="F73" s="267">
        <v>3825.3833333333332</v>
      </c>
      <c r="G73" s="269">
        <v>3795.7666666666664</v>
      </c>
      <c r="H73" s="269">
        <v>3770.3833333333332</v>
      </c>
      <c r="I73" s="269">
        <v>3740.7666666666664</v>
      </c>
      <c r="J73" s="269">
        <v>3850.7666666666664</v>
      </c>
      <c r="K73" s="269">
        <v>3880.3833333333332</v>
      </c>
      <c r="L73" s="269">
        <v>3905.7666666666664</v>
      </c>
      <c r="M73" s="270">
        <v>3855</v>
      </c>
      <c r="N73" s="270">
        <v>3800</v>
      </c>
      <c r="O73" s="270">
        <v>3335675</v>
      </c>
      <c r="P73" s="271">
        <v>2.4895150016130768E-2</v>
      </c>
    </row>
    <row r="74" spans="1:16" ht="12.75" customHeight="1">
      <c r="A74" s="262">
        <v>64</v>
      </c>
      <c r="B74" s="275" t="s">
        <v>56</v>
      </c>
      <c r="C74" s="267" t="s">
        <v>112</v>
      </c>
      <c r="D74" s="268">
        <v>45260</v>
      </c>
      <c r="E74" s="267">
        <v>3181.35</v>
      </c>
      <c r="F74" s="267">
        <v>3194.4666666666672</v>
      </c>
      <c r="G74" s="269">
        <v>3155.9333333333343</v>
      </c>
      <c r="H74" s="269">
        <v>3130.5166666666673</v>
      </c>
      <c r="I74" s="269">
        <v>3091.9833333333345</v>
      </c>
      <c r="J74" s="269">
        <v>3219.8833333333341</v>
      </c>
      <c r="K74" s="269">
        <v>3258.416666666667</v>
      </c>
      <c r="L74" s="269">
        <v>3283.8333333333339</v>
      </c>
      <c r="M74" s="270">
        <v>3233</v>
      </c>
      <c r="N74" s="270">
        <v>3169.05</v>
      </c>
      <c r="O74" s="270">
        <v>1881275</v>
      </c>
      <c r="P74" s="271">
        <v>-9.6988998262883611E-3</v>
      </c>
    </row>
    <row r="75" spans="1:16" ht="12.75" customHeight="1">
      <c r="A75" s="262">
        <v>65</v>
      </c>
      <c r="B75" s="275" t="s">
        <v>56</v>
      </c>
      <c r="C75" s="267" t="s">
        <v>113</v>
      </c>
      <c r="D75" s="268">
        <v>45260</v>
      </c>
      <c r="E75" s="267">
        <v>285.3</v>
      </c>
      <c r="F75" s="267">
        <v>284.90000000000003</v>
      </c>
      <c r="G75" s="269">
        <v>283.35000000000008</v>
      </c>
      <c r="H75" s="269">
        <v>281.40000000000003</v>
      </c>
      <c r="I75" s="269">
        <v>279.85000000000008</v>
      </c>
      <c r="J75" s="269">
        <v>286.85000000000008</v>
      </c>
      <c r="K75" s="269">
        <v>288.40000000000003</v>
      </c>
      <c r="L75" s="269">
        <v>290.35000000000008</v>
      </c>
      <c r="M75" s="270">
        <v>286.45</v>
      </c>
      <c r="N75" s="270">
        <v>282.95</v>
      </c>
      <c r="O75" s="270">
        <v>17776800</v>
      </c>
      <c r="P75" s="271">
        <v>-6.2820269500854051E-2</v>
      </c>
    </row>
    <row r="76" spans="1:16" ht="12.75" customHeight="1">
      <c r="A76" s="262">
        <v>66</v>
      </c>
      <c r="B76" s="275" t="s">
        <v>63</v>
      </c>
      <c r="C76" s="267" t="s">
        <v>114</v>
      </c>
      <c r="D76" s="268">
        <v>45260</v>
      </c>
      <c r="E76" s="267">
        <v>150</v>
      </c>
      <c r="F76" s="267">
        <v>149.93333333333331</v>
      </c>
      <c r="G76" s="269">
        <v>149.21666666666661</v>
      </c>
      <c r="H76" s="269">
        <v>148.43333333333331</v>
      </c>
      <c r="I76" s="269">
        <v>147.71666666666661</v>
      </c>
      <c r="J76" s="269">
        <v>150.71666666666661</v>
      </c>
      <c r="K76" s="269">
        <v>151.43333333333331</v>
      </c>
      <c r="L76" s="269">
        <v>152.21666666666661</v>
      </c>
      <c r="M76" s="270">
        <v>150.65</v>
      </c>
      <c r="N76" s="270">
        <v>149.15</v>
      </c>
      <c r="O76" s="270">
        <v>103775000</v>
      </c>
      <c r="P76" s="271">
        <v>-1.7654297614539946E-2</v>
      </c>
    </row>
    <row r="77" spans="1:16" ht="12.75" customHeight="1">
      <c r="A77" s="262">
        <v>67</v>
      </c>
      <c r="B77" s="275" t="s">
        <v>84</v>
      </c>
      <c r="C77" s="267" t="s">
        <v>115</v>
      </c>
      <c r="D77" s="268">
        <v>45260</v>
      </c>
      <c r="E77" s="267">
        <v>125.95</v>
      </c>
      <c r="F77" s="267">
        <v>126.10000000000001</v>
      </c>
      <c r="G77" s="269">
        <v>125.25000000000001</v>
      </c>
      <c r="H77" s="269">
        <v>124.55000000000001</v>
      </c>
      <c r="I77" s="269">
        <v>123.70000000000002</v>
      </c>
      <c r="J77" s="269">
        <v>126.80000000000001</v>
      </c>
      <c r="K77" s="269">
        <v>127.65</v>
      </c>
      <c r="L77" s="269">
        <v>128.35000000000002</v>
      </c>
      <c r="M77" s="270">
        <v>126.95</v>
      </c>
      <c r="N77" s="270">
        <v>125.4</v>
      </c>
      <c r="O77" s="270">
        <v>152763825</v>
      </c>
      <c r="P77" s="271">
        <v>-6.6636918042540533E-3</v>
      </c>
    </row>
    <row r="78" spans="1:16" ht="12.75" customHeight="1">
      <c r="A78" s="262">
        <v>68</v>
      </c>
      <c r="B78" s="275" t="s">
        <v>43</v>
      </c>
      <c r="C78" s="267" t="s">
        <v>116</v>
      </c>
      <c r="D78" s="268">
        <v>45260</v>
      </c>
      <c r="E78" s="267">
        <v>770.55</v>
      </c>
      <c r="F78" s="267">
        <v>770.98333333333323</v>
      </c>
      <c r="G78" s="269">
        <v>765.91666666666652</v>
      </c>
      <c r="H78" s="269">
        <v>761.2833333333333</v>
      </c>
      <c r="I78" s="269">
        <v>756.21666666666658</v>
      </c>
      <c r="J78" s="269">
        <v>775.61666666666645</v>
      </c>
      <c r="K78" s="269">
        <v>780.68333333333328</v>
      </c>
      <c r="L78" s="269">
        <v>785.31666666666638</v>
      </c>
      <c r="M78" s="270">
        <v>776.05</v>
      </c>
      <c r="N78" s="270">
        <v>766.35</v>
      </c>
      <c r="O78" s="270">
        <v>11335375</v>
      </c>
      <c r="P78" s="271">
        <v>3.6590062909230966E-3</v>
      </c>
    </row>
    <row r="79" spans="1:16" ht="12.75" customHeight="1">
      <c r="A79" s="262">
        <v>69</v>
      </c>
      <c r="B79" s="275" t="s">
        <v>117</v>
      </c>
      <c r="C79" s="267" t="s">
        <v>118</v>
      </c>
      <c r="D79" s="268">
        <v>45260</v>
      </c>
      <c r="E79" s="267">
        <v>60.5</v>
      </c>
      <c r="F79" s="267">
        <v>60.733333333333327</v>
      </c>
      <c r="G79" s="269">
        <v>60.016666666666652</v>
      </c>
      <c r="H79" s="269">
        <v>59.533333333333324</v>
      </c>
      <c r="I79" s="269">
        <v>58.816666666666649</v>
      </c>
      <c r="J79" s="269">
        <v>61.216666666666654</v>
      </c>
      <c r="K79" s="269">
        <v>61.933333333333337</v>
      </c>
      <c r="L79" s="269">
        <v>62.416666666666657</v>
      </c>
      <c r="M79" s="270">
        <v>61.45</v>
      </c>
      <c r="N79" s="270">
        <v>60.25</v>
      </c>
      <c r="O79" s="270">
        <v>148387500</v>
      </c>
      <c r="P79" s="271">
        <v>-6.1543934542867308E-2</v>
      </c>
    </row>
    <row r="80" spans="1:16" ht="12.75" customHeight="1">
      <c r="A80" s="262">
        <v>70</v>
      </c>
      <c r="B80" s="275" t="s">
        <v>45</v>
      </c>
      <c r="C80" s="273" t="s">
        <v>119</v>
      </c>
      <c r="D80" s="268">
        <v>45260</v>
      </c>
      <c r="E80" s="267">
        <v>689</v>
      </c>
      <c r="F80" s="267">
        <v>687.41666666666663</v>
      </c>
      <c r="G80" s="269">
        <v>681.93333333333328</v>
      </c>
      <c r="H80" s="269">
        <v>674.86666666666667</v>
      </c>
      <c r="I80" s="269">
        <v>669.38333333333333</v>
      </c>
      <c r="J80" s="269">
        <v>694.48333333333323</v>
      </c>
      <c r="K80" s="269">
        <v>699.96666666666658</v>
      </c>
      <c r="L80" s="269">
        <v>707.03333333333319</v>
      </c>
      <c r="M80" s="270">
        <v>692.9</v>
      </c>
      <c r="N80" s="270">
        <v>680.35</v>
      </c>
      <c r="O80" s="270">
        <v>8963500</v>
      </c>
      <c r="P80" s="271">
        <v>-7.1255387931034489E-2</v>
      </c>
    </row>
    <row r="81" spans="1:16" ht="12.75" customHeight="1">
      <c r="A81" s="262">
        <v>71</v>
      </c>
      <c r="B81" s="275" t="s">
        <v>59</v>
      </c>
      <c r="C81" s="267" t="s">
        <v>120</v>
      </c>
      <c r="D81" s="268">
        <v>45260</v>
      </c>
      <c r="E81" s="267">
        <v>1002.65</v>
      </c>
      <c r="F81" s="267">
        <v>1007.8499999999999</v>
      </c>
      <c r="G81" s="269">
        <v>994.89999999999986</v>
      </c>
      <c r="H81" s="269">
        <v>987.15</v>
      </c>
      <c r="I81" s="269">
        <v>974.19999999999993</v>
      </c>
      <c r="J81" s="269">
        <v>1015.5999999999998</v>
      </c>
      <c r="K81" s="269">
        <v>1028.5499999999997</v>
      </c>
      <c r="L81" s="269">
        <v>1036.2999999999997</v>
      </c>
      <c r="M81" s="270">
        <v>1020.8</v>
      </c>
      <c r="N81" s="270">
        <v>1000.1</v>
      </c>
      <c r="O81" s="270">
        <v>8782000</v>
      </c>
      <c r="P81" s="271">
        <v>-2.2865090403337968E-2</v>
      </c>
    </row>
    <row r="82" spans="1:16" ht="12.75" customHeight="1">
      <c r="A82" s="262">
        <v>72</v>
      </c>
      <c r="B82" s="275" t="s">
        <v>108</v>
      </c>
      <c r="C82" s="267" t="s">
        <v>121</v>
      </c>
      <c r="D82" s="268">
        <v>45260</v>
      </c>
      <c r="E82" s="267">
        <v>1844.9</v>
      </c>
      <c r="F82" s="267">
        <v>1850.4833333333333</v>
      </c>
      <c r="G82" s="269">
        <v>1836.4166666666667</v>
      </c>
      <c r="H82" s="269">
        <v>1827.9333333333334</v>
      </c>
      <c r="I82" s="269">
        <v>1813.8666666666668</v>
      </c>
      <c r="J82" s="269">
        <v>1858.9666666666667</v>
      </c>
      <c r="K82" s="269">
        <v>1873.0333333333333</v>
      </c>
      <c r="L82" s="269">
        <v>1881.5166666666667</v>
      </c>
      <c r="M82" s="270">
        <v>1864.55</v>
      </c>
      <c r="N82" s="270">
        <v>1842</v>
      </c>
      <c r="O82" s="270">
        <v>3529250</v>
      </c>
      <c r="P82" s="271">
        <v>-8.6724482988659105E-3</v>
      </c>
    </row>
    <row r="83" spans="1:16" ht="12.75" customHeight="1">
      <c r="A83" s="262">
        <v>73</v>
      </c>
      <c r="B83" s="275" t="s">
        <v>43</v>
      </c>
      <c r="C83" s="267" t="s">
        <v>122</v>
      </c>
      <c r="D83" s="268">
        <v>45260</v>
      </c>
      <c r="E83" s="267">
        <v>388.8</v>
      </c>
      <c r="F83" s="267">
        <v>385.83333333333331</v>
      </c>
      <c r="G83" s="269">
        <v>381.96666666666664</v>
      </c>
      <c r="H83" s="269">
        <v>375.13333333333333</v>
      </c>
      <c r="I83" s="269">
        <v>371.26666666666665</v>
      </c>
      <c r="J83" s="269">
        <v>392.66666666666663</v>
      </c>
      <c r="K83" s="269">
        <v>396.5333333333333</v>
      </c>
      <c r="L83" s="269">
        <v>403.36666666666662</v>
      </c>
      <c r="M83" s="270">
        <v>389.7</v>
      </c>
      <c r="N83" s="270">
        <v>379</v>
      </c>
      <c r="O83" s="270">
        <v>10514000</v>
      </c>
      <c r="P83" s="271">
        <v>-0.11957796014067995</v>
      </c>
    </row>
    <row r="84" spans="1:16" ht="12.75" customHeight="1">
      <c r="A84" s="262">
        <v>74</v>
      </c>
      <c r="B84" s="275" t="s">
        <v>49</v>
      </c>
      <c r="C84" s="267" t="s">
        <v>123</v>
      </c>
      <c r="D84" s="268">
        <v>45260</v>
      </c>
      <c r="E84" s="267">
        <v>2003.9</v>
      </c>
      <c r="F84" s="267">
        <v>1997</v>
      </c>
      <c r="G84" s="269">
        <v>1986.8</v>
      </c>
      <c r="H84" s="269">
        <v>1969.7</v>
      </c>
      <c r="I84" s="269">
        <v>1959.5</v>
      </c>
      <c r="J84" s="269">
        <v>2014.1</v>
      </c>
      <c r="K84" s="269">
        <v>2024.2999999999997</v>
      </c>
      <c r="L84" s="269">
        <v>2041.3999999999999</v>
      </c>
      <c r="M84" s="270">
        <v>2007.2</v>
      </c>
      <c r="N84" s="270">
        <v>1979.9</v>
      </c>
      <c r="O84" s="270">
        <v>10738325</v>
      </c>
      <c r="P84" s="271">
        <v>-3.5701692524682653E-3</v>
      </c>
    </row>
    <row r="85" spans="1:16" ht="12.75" customHeight="1">
      <c r="A85" s="262">
        <v>75</v>
      </c>
      <c r="B85" s="275" t="s">
        <v>84</v>
      </c>
      <c r="C85" s="267" t="s">
        <v>124</v>
      </c>
      <c r="D85" s="268">
        <v>45260</v>
      </c>
      <c r="E85" s="267">
        <v>433.35</v>
      </c>
      <c r="F85" s="267">
        <v>432.38333333333338</v>
      </c>
      <c r="G85" s="269">
        <v>429.01666666666677</v>
      </c>
      <c r="H85" s="269">
        <v>424.68333333333339</v>
      </c>
      <c r="I85" s="269">
        <v>421.31666666666678</v>
      </c>
      <c r="J85" s="269">
        <v>436.71666666666675</v>
      </c>
      <c r="K85" s="269">
        <v>440.08333333333343</v>
      </c>
      <c r="L85" s="269">
        <v>444.41666666666674</v>
      </c>
      <c r="M85" s="270">
        <v>435.75</v>
      </c>
      <c r="N85" s="270">
        <v>428.05</v>
      </c>
      <c r="O85" s="270">
        <v>7697500</v>
      </c>
      <c r="P85" s="271">
        <v>-4.0660539024770216E-2</v>
      </c>
    </row>
    <row r="86" spans="1:16" ht="12.75" customHeight="1">
      <c r="A86" s="262">
        <v>76</v>
      </c>
      <c r="B86" s="275" t="s">
        <v>45</v>
      </c>
      <c r="C86" s="274" t="s">
        <v>125</v>
      </c>
      <c r="D86" s="268">
        <v>45260</v>
      </c>
      <c r="E86" s="267">
        <v>2347.35</v>
      </c>
      <c r="F86" s="267">
        <v>2331.9833333333331</v>
      </c>
      <c r="G86" s="269">
        <v>2307.1166666666663</v>
      </c>
      <c r="H86" s="269">
        <v>2266.8833333333332</v>
      </c>
      <c r="I86" s="269">
        <v>2242.0166666666664</v>
      </c>
      <c r="J86" s="269">
        <v>2372.2166666666662</v>
      </c>
      <c r="K86" s="269">
        <v>2397.083333333333</v>
      </c>
      <c r="L86" s="269">
        <v>2437.3166666666662</v>
      </c>
      <c r="M86" s="270">
        <v>2356.85</v>
      </c>
      <c r="N86" s="270">
        <v>2291.75</v>
      </c>
      <c r="O86" s="270">
        <v>7483500</v>
      </c>
      <c r="P86" s="271">
        <v>-8.7700691218959154E-2</v>
      </c>
    </row>
    <row r="87" spans="1:16" ht="12.75" customHeight="1">
      <c r="A87" s="262">
        <v>77</v>
      </c>
      <c r="B87" s="275" t="s">
        <v>41</v>
      </c>
      <c r="C87" s="267" t="s">
        <v>126</v>
      </c>
      <c r="D87" s="268">
        <v>45260</v>
      </c>
      <c r="E87" s="267">
        <v>1287.5</v>
      </c>
      <c r="F87" s="267">
        <v>1288.8666666666666</v>
      </c>
      <c r="G87" s="269">
        <v>1283.1333333333332</v>
      </c>
      <c r="H87" s="269">
        <v>1278.7666666666667</v>
      </c>
      <c r="I87" s="269">
        <v>1273.0333333333333</v>
      </c>
      <c r="J87" s="269">
        <v>1293.2333333333331</v>
      </c>
      <c r="K87" s="269">
        <v>1298.9666666666662</v>
      </c>
      <c r="L87" s="269">
        <v>1303.333333333333</v>
      </c>
      <c r="M87" s="270">
        <v>1294.5999999999999</v>
      </c>
      <c r="N87" s="270">
        <v>1284.5</v>
      </c>
      <c r="O87" s="270">
        <v>6435000</v>
      </c>
      <c r="P87" s="271">
        <v>-6.7145172493632789E-3</v>
      </c>
    </row>
    <row r="88" spans="1:16" ht="12.75" customHeight="1">
      <c r="A88" s="262">
        <v>78</v>
      </c>
      <c r="B88" s="275" t="s">
        <v>87</v>
      </c>
      <c r="C88" s="267" t="s">
        <v>127</v>
      </c>
      <c r="D88" s="268">
        <v>45260</v>
      </c>
      <c r="E88" s="267">
        <v>1335.1</v>
      </c>
      <c r="F88" s="267">
        <v>1333.0333333333331</v>
      </c>
      <c r="G88" s="269">
        <v>1325.2666666666662</v>
      </c>
      <c r="H88" s="269">
        <v>1315.4333333333332</v>
      </c>
      <c r="I88" s="269">
        <v>1307.6666666666663</v>
      </c>
      <c r="J88" s="269">
        <v>1342.8666666666661</v>
      </c>
      <c r="K88" s="269">
        <v>1350.633333333333</v>
      </c>
      <c r="L88" s="269">
        <v>1360.466666666666</v>
      </c>
      <c r="M88" s="270">
        <v>1340.8</v>
      </c>
      <c r="N88" s="270">
        <v>1323.2</v>
      </c>
      <c r="O88" s="270">
        <v>14207200</v>
      </c>
      <c r="P88" s="271">
        <v>1.4901490149014901E-2</v>
      </c>
    </row>
    <row r="89" spans="1:16" ht="12.75" customHeight="1">
      <c r="A89" s="262">
        <v>79</v>
      </c>
      <c r="B89" s="275" t="s">
        <v>68</v>
      </c>
      <c r="C89" s="267" t="s">
        <v>128</v>
      </c>
      <c r="D89" s="268">
        <v>45260</v>
      </c>
      <c r="E89" s="267">
        <v>2935.95</v>
      </c>
      <c r="F89" s="267">
        <v>2922.7833333333333</v>
      </c>
      <c r="G89" s="269">
        <v>2896.2666666666664</v>
      </c>
      <c r="H89" s="269">
        <v>2856.583333333333</v>
      </c>
      <c r="I89" s="269">
        <v>2830.0666666666662</v>
      </c>
      <c r="J89" s="269">
        <v>2962.4666666666667</v>
      </c>
      <c r="K89" s="269">
        <v>2988.983333333334</v>
      </c>
      <c r="L89" s="269">
        <v>3028.666666666667</v>
      </c>
      <c r="M89" s="270">
        <v>2949.3</v>
      </c>
      <c r="N89" s="270">
        <v>2883.1</v>
      </c>
      <c r="O89" s="270">
        <v>2716500</v>
      </c>
      <c r="P89" s="271">
        <v>-0.12680810028929604</v>
      </c>
    </row>
    <row r="90" spans="1:16" ht="12.75" customHeight="1">
      <c r="A90" s="262">
        <v>80</v>
      </c>
      <c r="B90" s="275" t="s">
        <v>63</v>
      </c>
      <c r="C90" s="267" t="s">
        <v>129</v>
      </c>
      <c r="D90" s="268">
        <v>45260</v>
      </c>
      <c r="E90" s="267">
        <v>1557.65</v>
      </c>
      <c r="F90" s="267">
        <v>1550.8833333333332</v>
      </c>
      <c r="G90" s="269">
        <v>1539.2666666666664</v>
      </c>
      <c r="H90" s="269">
        <v>1520.8833333333332</v>
      </c>
      <c r="I90" s="269">
        <v>1509.2666666666664</v>
      </c>
      <c r="J90" s="269">
        <v>1569.2666666666664</v>
      </c>
      <c r="K90" s="269">
        <v>1580.8833333333332</v>
      </c>
      <c r="L90" s="269">
        <v>1599.2666666666664</v>
      </c>
      <c r="M90" s="270">
        <v>1562.5</v>
      </c>
      <c r="N90" s="270">
        <v>1532.5</v>
      </c>
      <c r="O90" s="270">
        <v>162532700</v>
      </c>
      <c r="P90" s="271">
        <v>-1.490079470905115E-2</v>
      </c>
    </row>
    <row r="91" spans="1:16" ht="12.75" customHeight="1">
      <c r="A91" s="262">
        <v>81</v>
      </c>
      <c r="B91" s="275" t="s">
        <v>68</v>
      </c>
      <c r="C91" s="267" t="s">
        <v>130</v>
      </c>
      <c r="D91" s="268">
        <v>45260</v>
      </c>
      <c r="E91" s="267">
        <v>677.35</v>
      </c>
      <c r="F91" s="267">
        <v>676.11666666666667</v>
      </c>
      <c r="G91" s="269">
        <v>672.2833333333333</v>
      </c>
      <c r="H91" s="269">
        <v>667.21666666666658</v>
      </c>
      <c r="I91" s="269">
        <v>663.38333333333321</v>
      </c>
      <c r="J91" s="269">
        <v>681.18333333333339</v>
      </c>
      <c r="K91" s="269">
        <v>685.01666666666665</v>
      </c>
      <c r="L91" s="269">
        <v>690.08333333333348</v>
      </c>
      <c r="M91" s="270">
        <v>679.95</v>
      </c>
      <c r="N91" s="270">
        <v>671.05</v>
      </c>
      <c r="O91" s="270">
        <v>16865200</v>
      </c>
      <c r="P91" s="271">
        <v>3.9944993779058345E-3</v>
      </c>
    </row>
    <row r="92" spans="1:16" ht="12.75" customHeight="1">
      <c r="A92" s="262">
        <v>82</v>
      </c>
      <c r="B92" s="275" t="s">
        <v>56</v>
      </c>
      <c r="C92" s="267" t="s">
        <v>131</v>
      </c>
      <c r="D92" s="268">
        <v>45260</v>
      </c>
      <c r="E92" s="267">
        <v>3743.7</v>
      </c>
      <c r="F92" s="267">
        <v>3711.2666666666664</v>
      </c>
      <c r="G92" s="269">
        <v>3650.7833333333328</v>
      </c>
      <c r="H92" s="269">
        <v>3557.8666666666663</v>
      </c>
      <c r="I92" s="269">
        <v>3497.3833333333328</v>
      </c>
      <c r="J92" s="269">
        <v>3804.1833333333329</v>
      </c>
      <c r="K92" s="269">
        <v>3864.6666666666665</v>
      </c>
      <c r="L92" s="269">
        <v>3957.583333333333</v>
      </c>
      <c r="M92" s="270">
        <v>3771.75</v>
      </c>
      <c r="N92" s="270">
        <v>3618.35</v>
      </c>
      <c r="O92" s="270">
        <v>4511700</v>
      </c>
      <c r="P92" s="271">
        <v>2.1948899157379721E-2</v>
      </c>
    </row>
    <row r="93" spans="1:16" ht="12.75" customHeight="1">
      <c r="A93" s="262">
        <v>83</v>
      </c>
      <c r="B93" s="275" t="s">
        <v>132</v>
      </c>
      <c r="C93" s="267" t="s">
        <v>133</v>
      </c>
      <c r="D93" s="268">
        <v>45260</v>
      </c>
      <c r="E93" s="267">
        <v>516.20000000000005</v>
      </c>
      <c r="F93" s="267">
        <v>517.76666666666677</v>
      </c>
      <c r="G93" s="269">
        <v>512.43333333333351</v>
      </c>
      <c r="H93" s="269">
        <v>508.66666666666674</v>
      </c>
      <c r="I93" s="269">
        <v>503.33333333333348</v>
      </c>
      <c r="J93" s="269">
        <v>521.53333333333353</v>
      </c>
      <c r="K93" s="269">
        <v>526.86666666666679</v>
      </c>
      <c r="L93" s="269">
        <v>530.63333333333355</v>
      </c>
      <c r="M93" s="270">
        <v>523.1</v>
      </c>
      <c r="N93" s="270">
        <v>514</v>
      </c>
      <c r="O93" s="270">
        <v>38598000</v>
      </c>
      <c r="P93" s="271">
        <v>4.993985346115992E-3</v>
      </c>
    </row>
    <row r="94" spans="1:16" ht="12.75" customHeight="1">
      <c r="A94" s="262">
        <v>84</v>
      </c>
      <c r="B94" s="275" t="s">
        <v>132</v>
      </c>
      <c r="C94" s="273" t="s">
        <v>134</v>
      </c>
      <c r="D94" s="268">
        <v>45260</v>
      </c>
      <c r="E94" s="267">
        <v>173.85</v>
      </c>
      <c r="F94" s="267">
        <v>174.04999999999998</v>
      </c>
      <c r="G94" s="269">
        <v>169.79999999999995</v>
      </c>
      <c r="H94" s="269">
        <v>165.74999999999997</v>
      </c>
      <c r="I94" s="269">
        <v>161.49999999999994</v>
      </c>
      <c r="J94" s="269">
        <v>178.09999999999997</v>
      </c>
      <c r="K94" s="269">
        <v>182.35000000000002</v>
      </c>
      <c r="L94" s="269">
        <v>186.39999999999998</v>
      </c>
      <c r="M94" s="270">
        <v>178.3</v>
      </c>
      <c r="N94" s="270">
        <v>170</v>
      </c>
      <c r="O94" s="270">
        <v>37524000</v>
      </c>
      <c r="P94" s="271">
        <v>9.6484435496360543E-2</v>
      </c>
    </row>
    <row r="95" spans="1:16" ht="12.75" customHeight="1">
      <c r="A95" s="262">
        <v>85</v>
      </c>
      <c r="B95" s="275" t="s">
        <v>84</v>
      </c>
      <c r="C95" s="267" t="s">
        <v>135</v>
      </c>
      <c r="D95" s="268">
        <v>45260</v>
      </c>
      <c r="E95" s="267">
        <v>342.45</v>
      </c>
      <c r="F95" s="267">
        <v>343.7166666666667</v>
      </c>
      <c r="G95" s="269">
        <v>336.08333333333337</v>
      </c>
      <c r="H95" s="269">
        <v>329.7166666666667</v>
      </c>
      <c r="I95" s="269">
        <v>322.08333333333337</v>
      </c>
      <c r="J95" s="269">
        <v>350.08333333333337</v>
      </c>
      <c r="K95" s="269">
        <v>357.7166666666667</v>
      </c>
      <c r="L95" s="269">
        <v>364.08333333333337</v>
      </c>
      <c r="M95" s="270">
        <v>351.35</v>
      </c>
      <c r="N95" s="270">
        <v>337.35</v>
      </c>
      <c r="O95" s="270">
        <v>52328700</v>
      </c>
      <c r="P95" s="271">
        <v>8.5770308123249303E-2</v>
      </c>
    </row>
    <row r="96" spans="1:16" ht="12.75" customHeight="1">
      <c r="A96" s="262">
        <v>86</v>
      </c>
      <c r="B96" s="275" t="s">
        <v>59</v>
      </c>
      <c r="C96" s="267" t="s">
        <v>136</v>
      </c>
      <c r="D96" s="268">
        <v>45260</v>
      </c>
      <c r="E96" s="267">
        <v>2525.5</v>
      </c>
      <c r="F96" s="267">
        <v>2522.5166666666664</v>
      </c>
      <c r="G96" s="269">
        <v>2514.583333333333</v>
      </c>
      <c r="H96" s="269">
        <v>2503.6666666666665</v>
      </c>
      <c r="I96" s="269">
        <v>2495.7333333333331</v>
      </c>
      <c r="J96" s="269">
        <v>2533.4333333333329</v>
      </c>
      <c r="K96" s="269">
        <v>2541.3666666666663</v>
      </c>
      <c r="L96" s="269">
        <v>2552.2833333333328</v>
      </c>
      <c r="M96" s="270">
        <v>2530.4499999999998</v>
      </c>
      <c r="N96" s="270">
        <v>2511.6</v>
      </c>
      <c r="O96" s="270">
        <v>9674100</v>
      </c>
      <c r="P96" s="271">
        <v>3.012394582162024E-2</v>
      </c>
    </row>
    <row r="97" spans="1:16" ht="12.75" customHeight="1">
      <c r="A97" s="262">
        <v>87</v>
      </c>
      <c r="B97" s="275" t="s">
        <v>68</v>
      </c>
      <c r="C97" s="267" t="s">
        <v>137</v>
      </c>
      <c r="D97" s="268">
        <v>45260</v>
      </c>
      <c r="E97" s="267">
        <v>193.8</v>
      </c>
      <c r="F97" s="267">
        <v>192.26666666666665</v>
      </c>
      <c r="G97" s="269">
        <v>189.5333333333333</v>
      </c>
      <c r="H97" s="269">
        <v>185.26666666666665</v>
      </c>
      <c r="I97" s="269">
        <v>182.5333333333333</v>
      </c>
      <c r="J97" s="269">
        <v>196.5333333333333</v>
      </c>
      <c r="K97" s="269">
        <v>199.26666666666665</v>
      </c>
      <c r="L97" s="269">
        <v>203.5333333333333</v>
      </c>
      <c r="M97" s="270">
        <v>195</v>
      </c>
      <c r="N97" s="270">
        <v>188</v>
      </c>
      <c r="O97" s="270">
        <v>54182400</v>
      </c>
      <c r="P97" s="271">
        <v>-5.7654780911832536E-2</v>
      </c>
    </row>
    <row r="98" spans="1:16" ht="12.75" customHeight="1">
      <c r="A98" s="262">
        <v>88</v>
      </c>
      <c r="B98" s="275" t="s">
        <v>63</v>
      </c>
      <c r="C98" s="267" t="s">
        <v>138</v>
      </c>
      <c r="D98" s="268">
        <v>45260</v>
      </c>
      <c r="E98" s="267">
        <v>940.5</v>
      </c>
      <c r="F98" s="267">
        <v>936.2166666666667</v>
      </c>
      <c r="G98" s="269">
        <v>930.43333333333339</v>
      </c>
      <c r="H98" s="269">
        <v>920.36666666666667</v>
      </c>
      <c r="I98" s="269">
        <v>914.58333333333337</v>
      </c>
      <c r="J98" s="269">
        <v>946.28333333333342</v>
      </c>
      <c r="K98" s="269">
        <v>952.06666666666672</v>
      </c>
      <c r="L98" s="269">
        <v>962.13333333333344</v>
      </c>
      <c r="M98" s="270">
        <v>942</v>
      </c>
      <c r="N98" s="270">
        <v>926.15</v>
      </c>
      <c r="O98" s="270">
        <v>110054000</v>
      </c>
      <c r="P98" s="271">
        <v>2.5457059556344044E-2</v>
      </c>
    </row>
    <row r="99" spans="1:16" ht="12.75" customHeight="1">
      <c r="A99" s="262">
        <v>89</v>
      </c>
      <c r="B99" s="275" t="s">
        <v>68</v>
      </c>
      <c r="C99" s="267" t="s">
        <v>139</v>
      </c>
      <c r="D99" s="268">
        <v>45260</v>
      </c>
      <c r="E99" s="267">
        <v>1440.85</v>
      </c>
      <c r="F99" s="267">
        <v>1444.3666666666668</v>
      </c>
      <c r="G99" s="269">
        <v>1431.3333333333335</v>
      </c>
      <c r="H99" s="269">
        <v>1421.8166666666666</v>
      </c>
      <c r="I99" s="269">
        <v>1408.7833333333333</v>
      </c>
      <c r="J99" s="269">
        <v>1453.8833333333337</v>
      </c>
      <c r="K99" s="269">
        <v>1466.916666666667</v>
      </c>
      <c r="L99" s="269">
        <v>1476.4333333333338</v>
      </c>
      <c r="M99" s="270">
        <v>1457.4</v>
      </c>
      <c r="N99" s="270">
        <v>1434.85</v>
      </c>
      <c r="O99" s="270">
        <v>2800500</v>
      </c>
      <c r="P99" s="271">
        <v>-1.5122208545806225E-2</v>
      </c>
    </row>
    <row r="100" spans="1:16" ht="12.75" customHeight="1">
      <c r="A100" s="262">
        <v>90</v>
      </c>
      <c r="B100" s="275" t="s">
        <v>68</v>
      </c>
      <c r="C100" s="267" t="s">
        <v>140</v>
      </c>
      <c r="D100" s="268">
        <v>45260</v>
      </c>
      <c r="E100" s="267">
        <v>552.75</v>
      </c>
      <c r="F100" s="267">
        <v>553.6</v>
      </c>
      <c r="G100" s="269">
        <v>549.65000000000009</v>
      </c>
      <c r="H100" s="269">
        <v>546.55000000000007</v>
      </c>
      <c r="I100" s="269">
        <v>542.60000000000014</v>
      </c>
      <c r="J100" s="269">
        <v>556.70000000000005</v>
      </c>
      <c r="K100" s="269">
        <v>560.65000000000009</v>
      </c>
      <c r="L100" s="269">
        <v>563.75</v>
      </c>
      <c r="M100" s="270">
        <v>557.54999999999995</v>
      </c>
      <c r="N100" s="270">
        <v>550.5</v>
      </c>
      <c r="O100" s="270">
        <v>10288500</v>
      </c>
      <c r="P100" s="271">
        <v>4.0977386553346484E-2</v>
      </c>
    </row>
    <row r="101" spans="1:16" ht="12.75" customHeight="1">
      <c r="A101" s="262">
        <v>91</v>
      </c>
      <c r="B101" s="275" t="s">
        <v>79</v>
      </c>
      <c r="C101" s="267" t="s">
        <v>141</v>
      </c>
      <c r="D101" s="268">
        <v>45260</v>
      </c>
      <c r="E101" s="267">
        <v>13.25</v>
      </c>
      <c r="F101" s="267">
        <v>13.283333333333333</v>
      </c>
      <c r="G101" s="269">
        <v>13.116666666666667</v>
      </c>
      <c r="H101" s="269">
        <v>12.983333333333334</v>
      </c>
      <c r="I101" s="269">
        <v>12.816666666666668</v>
      </c>
      <c r="J101" s="269">
        <v>13.416666666666666</v>
      </c>
      <c r="K101" s="269">
        <v>13.583333333333334</v>
      </c>
      <c r="L101" s="269">
        <v>13.716666666666665</v>
      </c>
      <c r="M101" s="270">
        <v>13.45</v>
      </c>
      <c r="N101" s="270">
        <v>13.15</v>
      </c>
      <c r="O101" s="270">
        <v>1691920000</v>
      </c>
      <c r="P101" s="271">
        <v>-2.7587475286220055E-2</v>
      </c>
    </row>
    <row r="102" spans="1:16" ht="12.75" customHeight="1">
      <c r="A102" s="262">
        <v>92</v>
      </c>
      <c r="B102" s="275" t="s">
        <v>68</v>
      </c>
      <c r="C102" s="273" t="s">
        <v>142</v>
      </c>
      <c r="D102" s="268">
        <v>45260</v>
      </c>
      <c r="E102" s="267">
        <v>117.75</v>
      </c>
      <c r="F102" s="267">
        <v>117.7</v>
      </c>
      <c r="G102" s="269">
        <v>116.9</v>
      </c>
      <c r="H102" s="269">
        <v>116.05</v>
      </c>
      <c r="I102" s="269">
        <v>115.25</v>
      </c>
      <c r="J102" s="269">
        <v>118.55000000000001</v>
      </c>
      <c r="K102" s="269">
        <v>119.35</v>
      </c>
      <c r="L102" s="269">
        <v>120.20000000000002</v>
      </c>
      <c r="M102" s="270">
        <v>118.5</v>
      </c>
      <c r="N102" s="270">
        <v>116.85</v>
      </c>
      <c r="O102" s="270">
        <v>85250000</v>
      </c>
      <c r="P102" s="271">
        <v>-3.5087719298245612E-2</v>
      </c>
    </row>
    <row r="103" spans="1:16" ht="12.75" customHeight="1">
      <c r="A103" s="262">
        <v>93</v>
      </c>
      <c r="B103" s="275" t="s">
        <v>63</v>
      </c>
      <c r="C103" s="267" t="s">
        <v>143</v>
      </c>
      <c r="D103" s="268">
        <v>45260</v>
      </c>
      <c r="E103" s="267">
        <v>85.2</v>
      </c>
      <c r="F103" s="267">
        <v>85.316666666666677</v>
      </c>
      <c r="G103" s="269">
        <v>84.53333333333336</v>
      </c>
      <c r="H103" s="269">
        <v>83.866666666666688</v>
      </c>
      <c r="I103" s="269">
        <v>83.083333333333371</v>
      </c>
      <c r="J103" s="269">
        <v>85.983333333333348</v>
      </c>
      <c r="K103" s="269">
        <v>86.76666666666668</v>
      </c>
      <c r="L103" s="269">
        <v>87.433333333333337</v>
      </c>
      <c r="M103" s="270">
        <v>86.1</v>
      </c>
      <c r="N103" s="270">
        <v>84.65</v>
      </c>
      <c r="O103" s="270">
        <v>309547500</v>
      </c>
      <c r="P103" s="271">
        <v>6.1439152350581214E-2</v>
      </c>
    </row>
    <row r="104" spans="1:16" ht="12.75" customHeight="1">
      <c r="A104" s="262">
        <v>94</v>
      </c>
      <c r="B104" s="275" t="s">
        <v>45</v>
      </c>
      <c r="C104" s="274" t="s">
        <v>144</v>
      </c>
      <c r="D104" s="268">
        <v>45260</v>
      </c>
      <c r="E104" s="267">
        <v>144.19999999999999</v>
      </c>
      <c r="F104" s="267">
        <v>144.71666666666667</v>
      </c>
      <c r="G104" s="269">
        <v>142.83333333333334</v>
      </c>
      <c r="H104" s="269">
        <v>141.46666666666667</v>
      </c>
      <c r="I104" s="269">
        <v>139.58333333333334</v>
      </c>
      <c r="J104" s="269">
        <v>146.08333333333334</v>
      </c>
      <c r="K104" s="269">
        <v>147.96666666666667</v>
      </c>
      <c r="L104" s="269">
        <v>149.33333333333334</v>
      </c>
      <c r="M104" s="270">
        <v>146.6</v>
      </c>
      <c r="N104" s="270">
        <v>143.35</v>
      </c>
      <c r="O104" s="270">
        <v>62718750</v>
      </c>
      <c r="P104" s="271">
        <v>-6.4230962904940417E-2</v>
      </c>
    </row>
    <row r="105" spans="1:16" ht="12.75" customHeight="1">
      <c r="A105" s="262">
        <v>95</v>
      </c>
      <c r="B105" s="275" t="s">
        <v>84</v>
      </c>
      <c r="C105" s="267" t="s">
        <v>145</v>
      </c>
      <c r="D105" s="268">
        <v>45260</v>
      </c>
      <c r="E105" s="267">
        <v>390.4</v>
      </c>
      <c r="F105" s="267">
        <v>390.43333333333334</v>
      </c>
      <c r="G105" s="269">
        <v>388.86666666666667</v>
      </c>
      <c r="H105" s="269">
        <v>387.33333333333331</v>
      </c>
      <c r="I105" s="269">
        <v>385.76666666666665</v>
      </c>
      <c r="J105" s="269">
        <v>391.9666666666667</v>
      </c>
      <c r="K105" s="269">
        <v>393.53333333333342</v>
      </c>
      <c r="L105" s="269">
        <v>395.06666666666672</v>
      </c>
      <c r="M105" s="270">
        <v>392</v>
      </c>
      <c r="N105" s="270">
        <v>388.9</v>
      </c>
      <c r="O105" s="270">
        <v>15805625</v>
      </c>
      <c r="P105" s="271">
        <v>-4.7086131144823011E-2</v>
      </c>
    </row>
    <row r="106" spans="1:16" ht="12.75" customHeight="1">
      <c r="A106" s="262">
        <v>96</v>
      </c>
      <c r="B106" s="275" t="s">
        <v>117</v>
      </c>
      <c r="C106" s="274" t="s">
        <v>146</v>
      </c>
      <c r="D106" s="268">
        <v>45260</v>
      </c>
      <c r="E106" s="267">
        <v>421.5</v>
      </c>
      <c r="F106" s="267">
        <v>422.38333333333338</v>
      </c>
      <c r="G106" s="269">
        <v>419.11666666666679</v>
      </c>
      <c r="H106" s="269">
        <v>416.73333333333341</v>
      </c>
      <c r="I106" s="269">
        <v>413.46666666666681</v>
      </c>
      <c r="J106" s="269">
        <v>424.76666666666677</v>
      </c>
      <c r="K106" s="269">
        <v>428.0333333333333</v>
      </c>
      <c r="L106" s="269">
        <v>430.41666666666674</v>
      </c>
      <c r="M106" s="270">
        <v>425.65</v>
      </c>
      <c r="N106" s="270">
        <v>420</v>
      </c>
      <c r="O106" s="270">
        <v>19344000</v>
      </c>
      <c r="P106" s="271">
        <v>-9.7266304904269473E-3</v>
      </c>
    </row>
    <row r="107" spans="1:16" ht="12.75" customHeight="1">
      <c r="A107" s="262">
        <v>97</v>
      </c>
      <c r="B107" s="275" t="s">
        <v>49</v>
      </c>
      <c r="C107" s="272" t="s">
        <v>147</v>
      </c>
      <c r="D107" s="268">
        <v>45260</v>
      </c>
      <c r="E107" s="267">
        <v>233.45</v>
      </c>
      <c r="F107" s="267">
        <v>233.31666666666669</v>
      </c>
      <c r="G107" s="269">
        <v>230.43333333333339</v>
      </c>
      <c r="H107" s="269">
        <v>227.41666666666671</v>
      </c>
      <c r="I107" s="269">
        <v>224.53333333333342</v>
      </c>
      <c r="J107" s="269">
        <v>236.33333333333337</v>
      </c>
      <c r="K107" s="269">
        <v>239.21666666666664</v>
      </c>
      <c r="L107" s="269">
        <v>242.23333333333335</v>
      </c>
      <c r="M107" s="270">
        <v>236.2</v>
      </c>
      <c r="N107" s="270">
        <v>230.3</v>
      </c>
      <c r="O107" s="270">
        <v>24322300</v>
      </c>
      <c r="P107" s="271">
        <v>-1.8145633341137907E-2</v>
      </c>
    </row>
    <row r="108" spans="1:16" ht="12.75" customHeight="1">
      <c r="A108" s="262">
        <v>98</v>
      </c>
      <c r="B108" s="275" t="s">
        <v>45</v>
      </c>
      <c r="C108" s="274" t="s">
        <v>148</v>
      </c>
      <c r="D108" s="268">
        <v>45260</v>
      </c>
      <c r="E108" s="267">
        <v>2613.6</v>
      </c>
      <c r="F108" s="267">
        <v>2614.0666666666666</v>
      </c>
      <c r="G108" s="269">
        <v>2600.583333333333</v>
      </c>
      <c r="H108" s="269">
        <v>2587.5666666666666</v>
      </c>
      <c r="I108" s="269">
        <v>2574.083333333333</v>
      </c>
      <c r="J108" s="269">
        <v>2627.083333333333</v>
      </c>
      <c r="K108" s="269">
        <v>2640.5666666666666</v>
      </c>
      <c r="L108" s="269">
        <v>2653.583333333333</v>
      </c>
      <c r="M108" s="270">
        <v>2627.55</v>
      </c>
      <c r="N108" s="270">
        <v>2601.0500000000002</v>
      </c>
      <c r="O108" s="270">
        <v>1093800</v>
      </c>
      <c r="P108" s="271">
        <v>-0.10483672968328014</v>
      </c>
    </row>
    <row r="109" spans="1:16" ht="12.75" customHeight="1">
      <c r="A109" s="262">
        <v>99</v>
      </c>
      <c r="B109" s="275" t="s">
        <v>45</v>
      </c>
      <c r="C109" s="267" t="s">
        <v>149</v>
      </c>
      <c r="D109" s="268">
        <v>45260</v>
      </c>
      <c r="E109" s="267">
        <v>2688.3</v>
      </c>
      <c r="F109" s="267">
        <v>2677.1166666666668</v>
      </c>
      <c r="G109" s="269">
        <v>2656.3333333333335</v>
      </c>
      <c r="H109" s="269">
        <v>2624.3666666666668</v>
      </c>
      <c r="I109" s="269">
        <v>2603.5833333333335</v>
      </c>
      <c r="J109" s="269">
        <v>2709.0833333333335</v>
      </c>
      <c r="K109" s="269">
        <v>2729.8666666666663</v>
      </c>
      <c r="L109" s="269">
        <v>2761.8333333333335</v>
      </c>
      <c r="M109" s="270">
        <v>2697.9</v>
      </c>
      <c r="N109" s="270">
        <v>2645.15</v>
      </c>
      <c r="O109" s="270">
        <v>6568800</v>
      </c>
      <c r="P109" s="271">
        <v>-3.6182762567127387E-2</v>
      </c>
    </row>
    <row r="110" spans="1:16" ht="12.75" customHeight="1">
      <c r="A110" s="262">
        <v>100</v>
      </c>
      <c r="B110" s="275" t="s">
        <v>63</v>
      </c>
      <c r="C110" s="267" t="s">
        <v>150</v>
      </c>
      <c r="D110" s="268">
        <v>45260</v>
      </c>
      <c r="E110" s="267">
        <v>1482.25</v>
      </c>
      <c r="F110" s="267">
        <v>1479.6333333333332</v>
      </c>
      <c r="G110" s="269">
        <v>1472.0166666666664</v>
      </c>
      <c r="H110" s="269">
        <v>1461.7833333333333</v>
      </c>
      <c r="I110" s="269">
        <v>1454.1666666666665</v>
      </c>
      <c r="J110" s="269">
        <v>1489.8666666666663</v>
      </c>
      <c r="K110" s="269">
        <v>1497.4833333333331</v>
      </c>
      <c r="L110" s="269">
        <v>1507.7166666666662</v>
      </c>
      <c r="M110" s="270">
        <v>1487.25</v>
      </c>
      <c r="N110" s="270">
        <v>1469.4</v>
      </c>
      <c r="O110" s="270">
        <v>24355000</v>
      </c>
      <c r="P110" s="271">
        <v>1.0979431726199125E-2</v>
      </c>
    </row>
    <row r="111" spans="1:16" ht="12.75" customHeight="1">
      <c r="A111" s="262">
        <v>101</v>
      </c>
      <c r="B111" s="275" t="s">
        <v>79</v>
      </c>
      <c r="C111" s="267" t="s">
        <v>151</v>
      </c>
      <c r="D111" s="268">
        <v>45260</v>
      </c>
      <c r="E111" s="267">
        <v>185.35</v>
      </c>
      <c r="F111" s="267">
        <v>185.38333333333335</v>
      </c>
      <c r="G111" s="269">
        <v>183.76666666666671</v>
      </c>
      <c r="H111" s="269">
        <v>182.18333333333337</v>
      </c>
      <c r="I111" s="269">
        <v>180.56666666666672</v>
      </c>
      <c r="J111" s="269">
        <v>186.9666666666667</v>
      </c>
      <c r="K111" s="269">
        <v>188.58333333333331</v>
      </c>
      <c r="L111" s="269">
        <v>190.16666666666669</v>
      </c>
      <c r="M111" s="270">
        <v>187</v>
      </c>
      <c r="N111" s="270">
        <v>183.8</v>
      </c>
      <c r="O111" s="270">
        <v>69907400</v>
      </c>
      <c r="P111" s="271">
        <v>-1.2724479016613848E-2</v>
      </c>
    </row>
    <row r="112" spans="1:16" ht="12.75" customHeight="1">
      <c r="A112" s="262">
        <v>102</v>
      </c>
      <c r="B112" s="275" t="s">
        <v>87</v>
      </c>
      <c r="C112" s="267" t="s">
        <v>152</v>
      </c>
      <c r="D112" s="268">
        <v>45260</v>
      </c>
      <c r="E112" s="267">
        <v>1460.45</v>
      </c>
      <c r="F112" s="267">
        <v>1457.45</v>
      </c>
      <c r="G112" s="269">
        <v>1452.5</v>
      </c>
      <c r="H112" s="269">
        <v>1444.55</v>
      </c>
      <c r="I112" s="269">
        <v>1439.6</v>
      </c>
      <c r="J112" s="269">
        <v>1465.4</v>
      </c>
      <c r="K112" s="269">
        <v>1470.3500000000004</v>
      </c>
      <c r="L112" s="269">
        <v>1478.3000000000002</v>
      </c>
      <c r="M112" s="270">
        <v>1462.4</v>
      </c>
      <c r="N112" s="270">
        <v>1449.5</v>
      </c>
      <c r="O112" s="270">
        <v>30406000</v>
      </c>
      <c r="P112" s="271">
        <v>3.5231791687094838E-2</v>
      </c>
    </row>
    <row r="113" spans="1:16" ht="12.75" customHeight="1">
      <c r="A113" s="262">
        <v>103</v>
      </c>
      <c r="B113" s="275" t="s">
        <v>84</v>
      </c>
      <c r="C113" s="267" t="s">
        <v>154</v>
      </c>
      <c r="D113" s="268">
        <v>45260</v>
      </c>
      <c r="E113" s="267">
        <v>108.35</v>
      </c>
      <c r="F113" s="267">
        <v>108.39999999999999</v>
      </c>
      <c r="G113" s="269">
        <v>107.19999999999999</v>
      </c>
      <c r="H113" s="269">
        <v>106.05</v>
      </c>
      <c r="I113" s="269">
        <v>104.85</v>
      </c>
      <c r="J113" s="269">
        <v>109.54999999999998</v>
      </c>
      <c r="K113" s="269">
        <v>110.75</v>
      </c>
      <c r="L113" s="269">
        <v>111.89999999999998</v>
      </c>
      <c r="M113" s="270">
        <v>109.6</v>
      </c>
      <c r="N113" s="270">
        <v>107.25</v>
      </c>
      <c r="O113" s="270">
        <v>166695750</v>
      </c>
      <c r="P113" s="271">
        <v>-4.2506720430107524E-2</v>
      </c>
    </row>
    <row r="114" spans="1:16" ht="12.75" customHeight="1">
      <c r="A114" s="262">
        <v>104</v>
      </c>
      <c r="B114" s="275" t="s">
        <v>43</v>
      </c>
      <c r="C114" s="274" t="s">
        <v>155</v>
      </c>
      <c r="D114" s="268">
        <v>45260</v>
      </c>
      <c r="E114" s="267">
        <v>1117.5</v>
      </c>
      <c r="F114" s="267">
        <v>1112.25</v>
      </c>
      <c r="G114" s="269">
        <v>1098.3</v>
      </c>
      <c r="H114" s="269">
        <v>1079.0999999999999</v>
      </c>
      <c r="I114" s="269">
        <v>1065.1499999999999</v>
      </c>
      <c r="J114" s="269">
        <v>1131.45</v>
      </c>
      <c r="K114" s="269">
        <v>1145.3999999999999</v>
      </c>
      <c r="L114" s="269">
        <v>1164.6000000000001</v>
      </c>
      <c r="M114" s="270">
        <v>1126.2</v>
      </c>
      <c r="N114" s="270">
        <v>1093.05</v>
      </c>
      <c r="O114" s="270">
        <v>2236650</v>
      </c>
      <c r="P114" s="271">
        <v>-3.5594170403587443E-2</v>
      </c>
    </row>
    <row r="115" spans="1:16" ht="12.75" customHeight="1">
      <c r="A115" s="262">
        <v>105</v>
      </c>
      <c r="B115" s="275" t="s">
        <v>45</v>
      </c>
      <c r="C115" s="267" t="s">
        <v>156</v>
      </c>
      <c r="D115" s="268">
        <v>45260</v>
      </c>
      <c r="E115" s="267">
        <v>701.55</v>
      </c>
      <c r="F115" s="267">
        <v>703.11666666666667</v>
      </c>
      <c r="G115" s="269">
        <v>697.2833333333333</v>
      </c>
      <c r="H115" s="269">
        <v>693.01666666666665</v>
      </c>
      <c r="I115" s="269">
        <v>687.18333333333328</v>
      </c>
      <c r="J115" s="269">
        <v>707.38333333333333</v>
      </c>
      <c r="K115" s="269">
        <v>713.21666666666658</v>
      </c>
      <c r="L115" s="269">
        <v>717.48333333333335</v>
      </c>
      <c r="M115" s="270">
        <v>708.95</v>
      </c>
      <c r="N115" s="270">
        <v>698.85</v>
      </c>
      <c r="O115" s="270">
        <v>13601000</v>
      </c>
      <c r="P115" s="271">
        <v>-1.0125453734955103E-2</v>
      </c>
    </row>
    <row r="116" spans="1:16" ht="12.75" customHeight="1">
      <c r="A116" s="262">
        <v>106</v>
      </c>
      <c r="B116" s="275" t="s">
        <v>59</v>
      </c>
      <c r="C116" s="267" t="s">
        <v>157</v>
      </c>
      <c r="D116" s="268">
        <v>45260</v>
      </c>
      <c r="E116" s="267">
        <v>437.8</v>
      </c>
      <c r="F116" s="267">
        <v>437.16666666666669</v>
      </c>
      <c r="G116" s="269">
        <v>435.48333333333335</v>
      </c>
      <c r="H116" s="269">
        <v>433.16666666666669</v>
      </c>
      <c r="I116" s="269">
        <v>431.48333333333335</v>
      </c>
      <c r="J116" s="269">
        <v>439.48333333333335</v>
      </c>
      <c r="K116" s="269">
        <v>441.16666666666663</v>
      </c>
      <c r="L116" s="269">
        <v>443.48333333333335</v>
      </c>
      <c r="M116" s="270">
        <v>438.85</v>
      </c>
      <c r="N116" s="270">
        <v>434.85</v>
      </c>
      <c r="O116" s="270">
        <v>67814400</v>
      </c>
      <c r="P116" s="271">
        <v>5.1451252790870754E-2</v>
      </c>
    </row>
    <row r="117" spans="1:16" ht="12.75" customHeight="1">
      <c r="A117" s="262">
        <v>107</v>
      </c>
      <c r="B117" s="275" t="s">
        <v>132</v>
      </c>
      <c r="C117" s="267" t="s">
        <v>158</v>
      </c>
      <c r="D117" s="268">
        <v>45260</v>
      </c>
      <c r="E117" s="267">
        <v>669.35</v>
      </c>
      <c r="F117" s="267">
        <v>668.11666666666667</v>
      </c>
      <c r="G117" s="269">
        <v>664.23333333333335</v>
      </c>
      <c r="H117" s="269">
        <v>659.11666666666667</v>
      </c>
      <c r="I117" s="269">
        <v>655.23333333333335</v>
      </c>
      <c r="J117" s="269">
        <v>673.23333333333335</v>
      </c>
      <c r="K117" s="269">
        <v>677.11666666666679</v>
      </c>
      <c r="L117" s="269">
        <v>682.23333333333335</v>
      </c>
      <c r="M117" s="270">
        <v>672</v>
      </c>
      <c r="N117" s="270">
        <v>663</v>
      </c>
      <c r="O117" s="270">
        <v>26435000</v>
      </c>
      <c r="P117" s="271">
        <v>-1.5043547110055424E-2</v>
      </c>
    </row>
    <row r="118" spans="1:16" ht="12.75" customHeight="1">
      <c r="A118" s="262">
        <v>108</v>
      </c>
      <c r="B118" s="275" t="s">
        <v>49</v>
      </c>
      <c r="C118" s="272" t="s">
        <v>159</v>
      </c>
      <c r="D118" s="268">
        <v>45260</v>
      </c>
      <c r="E118" s="267">
        <v>3541.25</v>
      </c>
      <c r="F118" s="267">
        <v>3550.3166666666671</v>
      </c>
      <c r="G118" s="269">
        <v>3511.733333333334</v>
      </c>
      <c r="H118" s="269">
        <v>3482.2166666666672</v>
      </c>
      <c r="I118" s="269">
        <v>3443.6333333333341</v>
      </c>
      <c r="J118" s="269">
        <v>3579.8333333333339</v>
      </c>
      <c r="K118" s="269">
        <v>3618.416666666667</v>
      </c>
      <c r="L118" s="269">
        <v>3647.9333333333338</v>
      </c>
      <c r="M118" s="270">
        <v>3588.9</v>
      </c>
      <c r="N118" s="270">
        <v>3520.8</v>
      </c>
      <c r="O118" s="270">
        <v>680500</v>
      </c>
      <c r="P118" s="271">
        <v>-7.7288135593220342E-2</v>
      </c>
    </row>
    <row r="119" spans="1:16" ht="12.75" customHeight="1">
      <c r="A119" s="262">
        <v>109</v>
      </c>
      <c r="B119" s="275" t="s">
        <v>132</v>
      </c>
      <c r="C119" s="267" t="s">
        <v>160</v>
      </c>
      <c r="D119" s="268">
        <v>45260</v>
      </c>
      <c r="E119" s="267">
        <v>794.75</v>
      </c>
      <c r="F119" s="267">
        <v>791.5</v>
      </c>
      <c r="G119" s="269">
        <v>786.6</v>
      </c>
      <c r="H119" s="269">
        <v>778.45</v>
      </c>
      <c r="I119" s="269">
        <v>773.55000000000007</v>
      </c>
      <c r="J119" s="269">
        <v>799.65</v>
      </c>
      <c r="K119" s="269">
        <v>804.55000000000007</v>
      </c>
      <c r="L119" s="269">
        <v>812.69999999999993</v>
      </c>
      <c r="M119" s="270">
        <v>796.4</v>
      </c>
      <c r="N119" s="270">
        <v>783.35</v>
      </c>
      <c r="O119" s="270">
        <v>18361350</v>
      </c>
      <c r="P119" s="271">
        <v>3.4571939299433307E-2</v>
      </c>
    </row>
    <row r="120" spans="1:16" ht="12.75" customHeight="1">
      <c r="A120" s="262">
        <v>110</v>
      </c>
      <c r="B120" s="275" t="s">
        <v>45</v>
      </c>
      <c r="C120" s="267" t="s">
        <v>161</v>
      </c>
      <c r="D120" s="268">
        <v>45260</v>
      </c>
      <c r="E120" s="267">
        <v>564.35</v>
      </c>
      <c r="F120" s="267">
        <v>559.85</v>
      </c>
      <c r="G120" s="269">
        <v>551.55000000000007</v>
      </c>
      <c r="H120" s="269">
        <v>538.75</v>
      </c>
      <c r="I120" s="269">
        <v>530.45000000000005</v>
      </c>
      <c r="J120" s="269">
        <v>572.65000000000009</v>
      </c>
      <c r="K120" s="269">
        <v>580.95000000000005</v>
      </c>
      <c r="L120" s="269">
        <v>593.75000000000011</v>
      </c>
      <c r="M120" s="270">
        <v>568.15</v>
      </c>
      <c r="N120" s="270">
        <v>547.04999999999995</v>
      </c>
      <c r="O120" s="270">
        <v>24668750</v>
      </c>
      <c r="P120" s="271">
        <v>7.6591566199334465E-2</v>
      </c>
    </row>
    <row r="121" spans="1:16" ht="12.75" customHeight="1">
      <c r="A121" s="262">
        <v>111</v>
      </c>
      <c r="B121" s="275" t="s">
        <v>63</v>
      </c>
      <c r="C121" s="267" t="s">
        <v>162</v>
      </c>
      <c r="D121" s="268">
        <v>45260</v>
      </c>
      <c r="E121" s="267">
        <v>1757.6</v>
      </c>
      <c r="F121" s="267">
        <v>1753.9166666666667</v>
      </c>
      <c r="G121" s="269">
        <v>1746.9333333333334</v>
      </c>
      <c r="H121" s="269">
        <v>1736.2666666666667</v>
      </c>
      <c r="I121" s="269">
        <v>1729.2833333333333</v>
      </c>
      <c r="J121" s="269">
        <v>1764.5833333333335</v>
      </c>
      <c r="K121" s="269">
        <v>1771.5666666666666</v>
      </c>
      <c r="L121" s="269">
        <v>1782.2333333333336</v>
      </c>
      <c r="M121" s="270">
        <v>1760.9</v>
      </c>
      <c r="N121" s="270">
        <v>1743.25</v>
      </c>
      <c r="O121" s="270">
        <v>30489200</v>
      </c>
      <c r="P121" s="271">
        <v>3.720284668453782E-2</v>
      </c>
    </row>
    <row r="122" spans="1:16" ht="12.75" customHeight="1">
      <c r="A122" s="262">
        <v>112</v>
      </c>
      <c r="B122" s="275" t="s">
        <v>68</v>
      </c>
      <c r="C122" s="267" t="s">
        <v>163</v>
      </c>
      <c r="D122" s="268">
        <v>45260</v>
      </c>
      <c r="E122" s="267">
        <v>145.35</v>
      </c>
      <c r="F122" s="267">
        <v>145.36666666666665</v>
      </c>
      <c r="G122" s="269">
        <v>144.2833333333333</v>
      </c>
      <c r="H122" s="269">
        <v>143.21666666666667</v>
      </c>
      <c r="I122" s="269">
        <v>142.13333333333333</v>
      </c>
      <c r="J122" s="269">
        <v>146.43333333333328</v>
      </c>
      <c r="K122" s="269">
        <v>147.51666666666659</v>
      </c>
      <c r="L122" s="269">
        <v>148.58333333333326</v>
      </c>
      <c r="M122" s="270">
        <v>146.44999999999999</v>
      </c>
      <c r="N122" s="270">
        <v>144.30000000000001</v>
      </c>
      <c r="O122" s="270">
        <v>57046670</v>
      </c>
      <c r="P122" s="271">
        <v>-3.4657203261854425E-2</v>
      </c>
    </row>
    <row r="123" spans="1:16" ht="12.75" customHeight="1">
      <c r="A123" s="262">
        <v>113</v>
      </c>
      <c r="B123" s="275" t="s">
        <v>45</v>
      </c>
      <c r="C123" s="267" t="s">
        <v>164</v>
      </c>
      <c r="D123" s="268">
        <v>45260</v>
      </c>
      <c r="E123" s="267">
        <v>2675.3</v>
      </c>
      <c r="F123" s="267">
        <v>2669.25</v>
      </c>
      <c r="G123" s="269">
        <v>2650.55</v>
      </c>
      <c r="H123" s="269">
        <v>2625.8</v>
      </c>
      <c r="I123" s="269">
        <v>2607.1000000000004</v>
      </c>
      <c r="J123" s="269">
        <v>2694</v>
      </c>
      <c r="K123" s="269">
        <v>2712.7</v>
      </c>
      <c r="L123" s="269">
        <v>2737.45</v>
      </c>
      <c r="M123" s="270">
        <v>2687.95</v>
      </c>
      <c r="N123" s="270">
        <v>2644.5</v>
      </c>
      <c r="O123" s="270">
        <v>882300</v>
      </c>
      <c r="P123" s="271">
        <v>-0.12392016681560918</v>
      </c>
    </row>
    <row r="124" spans="1:16" ht="12.75" customHeight="1">
      <c r="A124" s="262">
        <v>114</v>
      </c>
      <c r="B124" s="275" t="s">
        <v>43</v>
      </c>
      <c r="C124" s="272" t="s">
        <v>165</v>
      </c>
      <c r="D124" s="268">
        <v>45260</v>
      </c>
      <c r="E124" s="267">
        <v>375.8</v>
      </c>
      <c r="F124" s="267">
        <v>375.10000000000008</v>
      </c>
      <c r="G124" s="269">
        <v>372.55000000000018</v>
      </c>
      <c r="H124" s="269">
        <v>369.30000000000013</v>
      </c>
      <c r="I124" s="269">
        <v>366.75000000000023</v>
      </c>
      <c r="J124" s="269">
        <v>378.35000000000014</v>
      </c>
      <c r="K124" s="269">
        <v>380.9</v>
      </c>
      <c r="L124" s="269">
        <v>384.15000000000009</v>
      </c>
      <c r="M124" s="270">
        <v>377.65</v>
      </c>
      <c r="N124" s="270">
        <v>371.85</v>
      </c>
      <c r="O124" s="270">
        <v>11961200</v>
      </c>
      <c r="P124" s="271">
        <v>-0.10163432073544433</v>
      </c>
    </row>
    <row r="125" spans="1:16" ht="12.75" customHeight="1">
      <c r="A125" s="262">
        <v>115</v>
      </c>
      <c r="B125" s="275" t="s">
        <v>68</v>
      </c>
      <c r="C125" s="267" t="s">
        <v>166</v>
      </c>
      <c r="D125" s="268">
        <v>45260</v>
      </c>
      <c r="E125" s="267">
        <v>477.9</v>
      </c>
      <c r="F125" s="267">
        <v>472.09999999999997</v>
      </c>
      <c r="G125" s="269">
        <v>463.79999999999995</v>
      </c>
      <c r="H125" s="269">
        <v>449.7</v>
      </c>
      <c r="I125" s="269">
        <v>441.4</v>
      </c>
      <c r="J125" s="269">
        <v>486.19999999999993</v>
      </c>
      <c r="K125" s="269">
        <v>494.5</v>
      </c>
      <c r="L125" s="269">
        <v>508.59999999999991</v>
      </c>
      <c r="M125" s="270">
        <v>480.4</v>
      </c>
      <c r="N125" s="270">
        <v>458</v>
      </c>
      <c r="O125" s="270">
        <v>25494000</v>
      </c>
      <c r="P125" s="271">
        <v>4.3382172382745353E-2</v>
      </c>
    </row>
    <row r="126" spans="1:16" ht="12.75" customHeight="1">
      <c r="A126" s="262">
        <v>116</v>
      </c>
      <c r="B126" s="275" t="s">
        <v>41</v>
      </c>
      <c r="C126" s="267" t="s">
        <v>167</v>
      </c>
      <c r="D126" s="268">
        <v>45260</v>
      </c>
      <c r="E126" s="267">
        <v>3090.55</v>
      </c>
      <c r="F126" s="267">
        <v>3080.85</v>
      </c>
      <c r="G126" s="269">
        <v>3065.7</v>
      </c>
      <c r="H126" s="269">
        <v>3040.85</v>
      </c>
      <c r="I126" s="269">
        <v>3025.7</v>
      </c>
      <c r="J126" s="269">
        <v>3105.7</v>
      </c>
      <c r="K126" s="269">
        <v>3120.8500000000004</v>
      </c>
      <c r="L126" s="269">
        <v>3145.7</v>
      </c>
      <c r="M126" s="270">
        <v>3096</v>
      </c>
      <c r="N126" s="270">
        <v>3056</v>
      </c>
      <c r="O126" s="270">
        <v>10910100</v>
      </c>
      <c r="P126" s="271">
        <v>6.5293807487257605E-2</v>
      </c>
    </row>
    <row r="127" spans="1:16" ht="12.75" customHeight="1">
      <c r="A127" s="262">
        <v>117</v>
      </c>
      <c r="B127" s="275" t="s">
        <v>87</v>
      </c>
      <c r="C127" s="267" t="s">
        <v>168</v>
      </c>
      <c r="D127" s="268">
        <v>45260</v>
      </c>
      <c r="E127" s="267">
        <v>5596.45</v>
      </c>
      <c r="F127" s="267">
        <v>5572.3666666666659</v>
      </c>
      <c r="G127" s="269">
        <v>5536.0833333333321</v>
      </c>
      <c r="H127" s="269">
        <v>5475.7166666666662</v>
      </c>
      <c r="I127" s="269">
        <v>5439.4333333333325</v>
      </c>
      <c r="J127" s="269">
        <v>5632.7333333333318</v>
      </c>
      <c r="K127" s="269">
        <v>5669.0166666666664</v>
      </c>
      <c r="L127" s="269">
        <v>5729.3833333333314</v>
      </c>
      <c r="M127" s="270">
        <v>5608.65</v>
      </c>
      <c r="N127" s="270">
        <v>5512</v>
      </c>
      <c r="O127" s="270">
        <v>1480950</v>
      </c>
      <c r="P127" s="271">
        <v>-6.2405636638147959E-3</v>
      </c>
    </row>
    <row r="128" spans="1:16" ht="12.75" customHeight="1">
      <c r="A128" s="262">
        <v>118</v>
      </c>
      <c r="B128" s="275" t="s">
        <v>87</v>
      </c>
      <c r="C128" s="267" t="s">
        <v>169</v>
      </c>
      <c r="D128" s="268">
        <v>45260</v>
      </c>
      <c r="E128" s="267">
        <v>4688.6000000000004</v>
      </c>
      <c r="F128" s="267">
        <v>4657.05</v>
      </c>
      <c r="G128" s="269">
        <v>4620.1000000000004</v>
      </c>
      <c r="H128" s="269">
        <v>4551.6000000000004</v>
      </c>
      <c r="I128" s="269">
        <v>4514.6500000000005</v>
      </c>
      <c r="J128" s="269">
        <v>4725.55</v>
      </c>
      <c r="K128" s="269">
        <v>4762.4999999999991</v>
      </c>
      <c r="L128" s="269">
        <v>4831</v>
      </c>
      <c r="M128" s="270">
        <v>4694</v>
      </c>
      <c r="N128" s="270">
        <v>4588.55</v>
      </c>
      <c r="O128" s="270">
        <v>724400</v>
      </c>
      <c r="P128" s="271">
        <v>-0.14595614241924074</v>
      </c>
    </row>
    <row r="129" spans="1:16" ht="12.75" customHeight="1">
      <c r="A129" s="262">
        <v>119</v>
      </c>
      <c r="B129" s="275" t="s">
        <v>43</v>
      </c>
      <c r="C129" s="267" t="s">
        <v>170</v>
      </c>
      <c r="D129" s="268">
        <v>45260</v>
      </c>
      <c r="E129" s="267">
        <v>1249.0999999999999</v>
      </c>
      <c r="F129" s="267">
        <v>1248.3500000000001</v>
      </c>
      <c r="G129" s="269">
        <v>1243.7000000000003</v>
      </c>
      <c r="H129" s="269">
        <v>1238.3000000000002</v>
      </c>
      <c r="I129" s="269">
        <v>1233.6500000000003</v>
      </c>
      <c r="J129" s="269">
        <v>1253.7500000000002</v>
      </c>
      <c r="K129" s="269">
        <v>1258.4000000000003</v>
      </c>
      <c r="L129" s="269">
        <v>1263.8000000000002</v>
      </c>
      <c r="M129" s="270">
        <v>1253</v>
      </c>
      <c r="N129" s="270">
        <v>1242.95</v>
      </c>
      <c r="O129" s="270">
        <v>8983650</v>
      </c>
      <c r="P129" s="271">
        <v>-6.9957761351636741E-2</v>
      </c>
    </row>
    <row r="130" spans="1:16" ht="12.75" customHeight="1">
      <c r="A130" s="262">
        <v>120</v>
      </c>
      <c r="B130" s="275" t="s">
        <v>56</v>
      </c>
      <c r="C130" s="267" t="s">
        <v>171</v>
      </c>
      <c r="D130" s="268">
        <v>45260</v>
      </c>
      <c r="E130" s="267">
        <v>1621.55</v>
      </c>
      <c r="F130" s="267">
        <v>1602.75</v>
      </c>
      <c r="G130" s="269">
        <v>1580.5</v>
      </c>
      <c r="H130" s="269">
        <v>1539.45</v>
      </c>
      <c r="I130" s="269">
        <v>1517.2</v>
      </c>
      <c r="J130" s="269">
        <v>1643.8</v>
      </c>
      <c r="K130" s="269">
        <v>1666.05</v>
      </c>
      <c r="L130" s="269">
        <v>1707.1</v>
      </c>
      <c r="M130" s="270">
        <v>1625</v>
      </c>
      <c r="N130" s="270">
        <v>1561.7</v>
      </c>
      <c r="O130" s="270">
        <v>16112950</v>
      </c>
      <c r="P130" s="271">
        <v>2.2113185764081614E-2</v>
      </c>
    </row>
    <row r="131" spans="1:16" ht="12.75" customHeight="1">
      <c r="A131" s="262">
        <v>121</v>
      </c>
      <c r="B131" s="275" t="s">
        <v>68</v>
      </c>
      <c r="C131" s="267" t="s">
        <v>172</v>
      </c>
      <c r="D131" s="268">
        <v>45260</v>
      </c>
      <c r="E131" s="267">
        <v>274.60000000000002</v>
      </c>
      <c r="F131" s="267">
        <v>273.38333333333338</v>
      </c>
      <c r="G131" s="269">
        <v>271.46666666666675</v>
      </c>
      <c r="H131" s="269">
        <v>268.33333333333337</v>
      </c>
      <c r="I131" s="269">
        <v>266.41666666666674</v>
      </c>
      <c r="J131" s="269">
        <v>276.51666666666677</v>
      </c>
      <c r="K131" s="269">
        <v>278.43333333333339</v>
      </c>
      <c r="L131" s="269">
        <v>281.56666666666678</v>
      </c>
      <c r="M131" s="270">
        <v>275.3</v>
      </c>
      <c r="N131" s="270">
        <v>270.25</v>
      </c>
      <c r="O131" s="270">
        <v>35414000</v>
      </c>
      <c r="P131" s="271">
        <v>-1.3757379971037095E-2</v>
      </c>
    </row>
    <row r="132" spans="1:16" ht="12.75" customHeight="1">
      <c r="A132" s="262">
        <v>122</v>
      </c>
      <c r="B132" s="275" t="s">
        <v>68</v>
      </c>
      <c r="C132" s="267" t="s">
        <v>173</v>
      </c>
      <c r="D132" s="268">
        <v>45260</v>
      </c>
      <c r="E132" s="267">
        <v>162.44999999999999</v>
      </c>
      <c r="F132" s="267">
        <v>160.08333333333334</v>
      </c>
      <c r="G132" s="269">
        <v>156.36666666666667</v>
      </c>
      <c r="H132" s="269">
        <v>150.28333333333333</v>
      </c>
      <c r="I132" s="269">
        <v>146.56666666666666</v>
      </c>
      <c r="J132" s="269">
        <v>166.16666666666669</v>
      </c>
      <c r="K132" s="269">
        <v>169.88333333333333</v>
      </c>
      <c r="L132" s="269">
        <v>175.9666666666667</v>
      </c>
      <c r="M132" s="270">
        <v>163.80000000000001</v>
      </c>
      <c r="N132" s="270">
        <v>154</v>
      </c>
      <c r="O132" s="270">
        <v>74016000</v>
      </c>
      <c r="P132" s="271">
        <v>5.1572755945784671E-2</v>
      </c>
    </row>
    <row r="133" spans="1:16" ht="12.75" customHeight="1">
      <c r="A133" s="262">
        <v>123</v>
      </c>
      <c r="B133" s="275" t="s">
        <v>59</v>
      </c>
      <c r="C133" s="267" t="s">
        <v>174</v>
      </c>
      <c r="D133" s="268">
        <v>45260</v>
      </c>
      <c r="E133" s="267">
        <v>526.9</v>
      </c>
      <c r="F133" s="267">
        <v>526.75</v>
      </c>
      <c r="G133" s="269">
        <v>524.5</v>
      </c>
      <c r="H133" s="269">
        <v>522.1</v>
      </c>
      <c r="I133" s="269">
        <v>519.85</v>
      </c>
      <c r="J133" s="269">
        <v>529.15</v>
      </c>
      <c r="K133" s="269">
        <v>531.4</v>
      </c>
      <c r="L133" s="269">
        <v>533.79999999999995</v>
      </c>
      <c r="M133" s="270">
        <v>529</v>
      </c>
      <c r="N133" s="270">
        <v>524.35</v>
      </c>
      <c r="O133" s="270">
        <v>13537200</v>
      </c>
      <c r="P133" s="271">
        <v>-1.8446010615157053E-2</v>
      </c>
    </row>
    <row r="134" spans="1:16" ht="12.75" customHeight="1">
      <c r="A134" s="262">
        <v>124</v>
      </c>
      <c r="B134" s="275" t="s">
        <v>56</v>
      </c>
      <c r="C134" s="267" t="s">
        <v>175</v>
      </c>
      <c r="D134" s="268">
        <v>45260</v>
      </c>
      <c r="E134" s="267">
        <v>10587.35</v>
      </c>
      <c r="F134" s="267">
        <v>10564.516666666668</v>
      </c>
      <c r="G134" s="269">
        <v>10528.333333333336</v>
      </c>
      <c r="H134" s="269">
        <v>10469.316666666668</v>
      </c>
      <c r="I134" s="269">
        <v>10433.133333333335</v>
      </c>
      <c r="J134" s="269">
        <v>10623.533333333336</v>
      </c>
      <c r="K134" s="269">
        <v>10659.716666666667</v>
      </c>
      <c r="L134" s="269">
        <v>10718.733333333337</v>
      </c>
      <c r="M134" s="270">
        <v>10600.7</v>
      </c>
      <c r="N134" s="270">
        <v>10505.5</v>
      </c>
      <c r="O134" s="270">
        <v>2799050</v>
      </c>
      <c r="P134" s="271">
        <v>5.6165572409629459E-2</v>
      </c>
    </row>
    <row r="135" spans="1:16" ht="12.75" customHeight="1">
      <c r="A135" s="262">
        <v>125</v>
      </c>
      <c r="B135" s="275" t="s">
        <v>59</v>
      </c>
      <c r="C135" s="267" t="s">
        <v>176</v>
      </c>
      <c r="D135" s="268">
        <v>45260</v>
      </c>
      <c r="E135" s="267">
        <v>1049.5999999999999</v>
      </c>
      <c r="F135" s="267">
        <v>1046.1333333333332</v>
      </c>
      <c r="G135" s="269">
        <v>1040.9166666666665</v>
      </c>
      <c r="H135" s="269">
        <v>1032.2333333333333</v>
      </c>
      <c r="I135" s="269">
        <v>1027.0166666666667</v>
      </c>
      <c r="J135" s="269">
        <v>1054.8166666666664</v>
      </c>
      <c r="K135" s="269">
        <v>1060.0333333333331</v>
      </c>
      <c r="L135" s="269">
        <v>1068.7166666666662</v>
      </c>
      <c r="M135" s="270">
        <v>1051.3499999999999</v>
      </c>
      <c r="N135" s="270">
        <v>1037.45</v>
      </c>
      <c r="O135" s="270">
        <v>9002000</v>
      </c>
      <c r="P135" s="271">
        <v>-4.13715989563921E-2</v>
      </c>
    </row>
    <row r="136" spans="1:16" ht="12.75" customHeight="1">
      <c r="A136" s="262">
        <v>126</v>
      </c>
      <c r="B136" s="275" t="s">
        <v>45</v>
      </c>
      <c r="C136" s="274" t="s">
        <v>177</v>
      </c>
      <c r="D136" s="268">
        <v>45260</v>
      </c>
      <c r="E136" s="267">
        <v>3106.5</v>
      </c>
      <c r="F136" s="267">
        <v>3133.6333333333332</v>
      </c>
      <c r="G136" s="269">
        <v>3044.9666666666662</v>
      </c>
      <c r="H136" s="269">
        <v>2983.4333333333329</v>
      </c>
      <c r="I136" s="269">
        <v>2894.766666666666</v>
      </c>
      <c r="J136" s="269">
        <v>3195.1666666666665</v>
      </c>
      <c r="K136" s="269">
        <v>3283.8333333333335</v>
      </c>
      <c r="L136" s="269">
        <v>3345.3666666666668</v>
      </c>
      <c r="M136" s="270">
        <v>3222.3</v>
      </c>
      <c r="N136" s="270">
        <v>3072.1</v>
      </c>
      <c r="O136" s="270">
        <v>2634400</v>
      </c>
      <c r="P136" s="271">
        <v>-0.1690638405248549</v>
      </c>
    </row>
    <row r="137" spans="1:16" ht="12.75" customHeight="1">
      <c r="A137" s="262">
        <v>127</v>
      </c>
      <c r="B137" s="275" t="s">
        <v>43</v>
      </c>
      <c r="C137" s="274" t="s">
        <v>178</v>
      </c>
      <c r="D137" s="268">
        <v>45260</v>
      </c>
      <c r="E137" s="267">
        <v>1689.25</v>
      </c>
      <c r="F137" s="267">
        <v>1691.8999999999999</v>
      </c>
      <c r="G137" s="269">
        <v>1674.0999999999997</v>
      </c>
      <c r="H137" s="269">
        <v>1658.9499999999998</v>
      </c>
      <c r="I137" s="269">
        <v>1641.1499999999996</v>
      </c>
      <c r="J137" s="269">
        <v>1707.0499999999997</v>
      </c>
      <c r="K137" s="269">
        <v>1724.85</v>
      </c>
      <c r="L137" s="269">
        <v>1739.9999999999998</v>
      </c>
      <c r="M137" s="270">
        <v>1709.7</v>
      </c>
      <c r="N137" s="270">
        <v>1676.75</v>
      </c>
      <c r="O137" s="270">
        <v>1412400</v>
      </c>
      <c r="P137" s="271">
        <v>-5.9904153354632589E-2</v>
      </c>
    </row>
    <row r="138" spans="1:16" ht="12.75" customHeight="1">
      <c r="A138" s="262">
        <v>128</v>
      </c>
      <c r="B138" s="275" t="s">
        <v>68</v>
      </c>
      <c r="C138" s="267" t="s">
        <v>179</v>
      </c>
      <c r="D138" s="268">
        <v>45260</v>
      </c>
      <c r="E138" s="267">
        <v>1013.6</v>
      </c>
      <c r="F138" s="267">
        <v>1012.7166666666667</v>
      </c>
      <c r="G138" s="269">
        <v>1003.0333333333334</v>
      </c>
      <c r="H138" s="269">
        <v>992.4666666666667</v>
      </c>
      <c r="I138" s="269">
        <v>982.78333333333342</v>
      </c>
      <c r="J138" s="269">
        <v>1023.2833333333334</v>
      </c>
      <c r="K138" s="269">
        <v>1032.9666666666667</v>
      </c>
      <c r="L138" s="269">
        <v>1043.5333333333333</v>
      </c>
      <c r="M138" s="270">
        <v>1022.4</v>
      </c>
      <c r="N138" s="270">
        <v>1002.15</v>
      </c>
      <c r="O138" s="270">
        <v>7404000</v>
      </c>
      <c r="P138" s="271">
        <v>-1.8869924732322695E-2</v>
      </c>
    </row>
    <row r="139" spans="1:16" ht="12.75" customHeight="1">
      <c r="A139" s="262">
        <v>129</v>
      </c>
      <c r="B139" s="275" t="s">
        <v>84</v>
      </c>
      <c r="C139" s="267" t="s">
        <v>180</v>
      </c>
      <c r="D139" s="268">
        <v>45260</v>
      </c>
      <c r="E139" s="267">
        <v>1032.55</v>
      </c>
      <c r="F139" s="267">
        <v>1032.8999999999999</v>
      </c>
      <c r="G139" s="269">
        <v>1027.9999999999998</v>
      </c>
      <c r="H139" s="269">
        <v>1023.4499999999998</v>
      </c>
      <c r="I139" s="269">
        <v>1018.5499999999997</v>
      </c>
      <c r="J139" s="269">
        <v>1037.4499999999998</v>
      </c>
      <c r="K139" s="269">
        <v>1042.3499999999999</v>
      </c>
      <c r="L139" s="269">
        <v>1046.8999999999999</v>
      </c>
      <c r="M139" s="270">
        <v>1037.8</v>
      </c>
      <c r="N139" s="270">
        <v>1028.3499999999999</v>
      </c>
      <c r="O139" s="270">
        <v>1670400</v>
      </c>
      <c r="P139" s="271">
        <v>-6.7024128686327081E-2</v>
      </c>
    </row>
    <row r="140" spans="1:16" ht="12.75" customHeight="1">
      <c r="A140" s="262">
        <v>130</v>
      </c>
      <c r="B140" s="275" t="s">
        <v>56</v>
      </c>
      <c r="C140" s="272" t="s">
        <v>181</v>
      </c>
      <c r="D140" s="268">
        <v>45260</v>
      </c>
      <c r="E140" s="267">
        <v>92.65</v>
      </c>
      <c r="F140" s="267">
        <v>92.166666666666671</v>
      </c>
      <c r="G140" s="269">
        <v>90.583333333333343</v>
      </c>
      <c r="H140" s="269">
        <v>88.516666666666666</v>
      </c>
      <c r="I140" s="269">
        <v>86.933333333333337</v>
      </c>
      <c r="J140" s="269">
        <v>94.233333333333348</v>
      </c>
      <c r="K140" s="269">
        <v>95.816666666666691</v>
      </c>
      <c r="L140" s="269">
        <v>97.883333333333354</v>
      </c>
      <c r="M140" s="270">
        <v>93.75</v>
      </c>
      <c r="N140" s="270">
        <v>90.1</v>
      </c>
      <c r="O140" s="270">
        <v>105648000</v>
      </c>
      <c r="P140" s="271">
        <v>0.10829733353195292</v>
      </c>
    </row>
    <row r="141" spans="1:16" ht="12.75" customHeight="1">
      <c r="A141" s="262">
        <v>131</v>
      </c>
      <c r="B141" s="275" t="s">
        <v>87</v>
      </c>
      <c r="C141" s="267" t="s">
        <v>182</v>
      </c>
      <c r="D141" s="268">
        <v>45260</v>
      </c>
      <c r="E141" s="267">
        <v>2350.5</v>
      </c>
      <c r="F141" s="267">
        <v>2346.4500000000003</v>
      </c>
      <c r="G141" s="269">
        <v>2313.9500000000007</v>
      </c>
      <c r="H141" s="269">
        <v>2277.4000000000005</v>
      </c>
      <c r="I141" s="269">
        <v>2244.900000000001</v>
      </c>
      <c r="J141" s="269">
        <v>2383.0000000000005</v>
      </c>
      <c r="K141" s="269">
        <v>2415.4999999999995</v>
      </c>
      <c r="L141" s="269">
        <v>2452.0500000000002</v>
      </c>
      <c r="M141" s="270">
        <v>2378.9499999999998</v>
      </c>
      <c r="N141" s="270">
        <v>2309.9</v>
      </c>
      <c r="O141" s="270">
        <v>2522575</v>
      </c>
      <c r="P141" s="271">
        <v>3.6262991414369637E-2</v>
      </c>
    </row>
    <row r="142" spans="1:16" ht="12.75" customHeight="1">
      <c r="A142" s="262">
        <v>132</v>
      </c>
      <c r="B142" s="275" t="s">
        <v>56</v>
      </c>
      <c r="C142" s="267" t="s">
        <v>183</v>
      </c>
      <c r="D142" s="268">
        <v>45260</v>
      </c>
      <c r="E142" s="267">
        <v>112578.25</v>
      </c>
      <c r="F142" s="267">
        <v>112465.96666666667</v>
      </c>
      <c r="G142" s="269">
        <v>112133.23333333335</v>
      </c>
      <c r="H142" s="269">
        <v>111688.21666666667</v>
      </c>
      <c r="I142" s="269">
        <v>111355.48333333335</v>
      </c>
      <c r="J142" s="269">
        <v>112910.98333333335</v>
      </c>
      <c r="K142" s="269">
        <v>113243.71666666669</v>
      </c>
      <c r="L142" s="269">
        <v>113688.73333333335</v>
      </c>
      <c r="M142" s="270">
        <v>112798.7</v>
      </c>
      <c r="N142" s="270">
        <v>112020.95</v>
      </c>
      <c r="O142" s="270">
        <v>39040</v>
      </c>
      <c r="P142" s="271">
        <v>1.0875194199896427E-2</v>
      </c>
    </row>
    <row r="143" spans="1:16" ht="12.75" customHeight="1">
      <c r="A143" s="262">
        <v>133</v>
      </c>
      <c r="B143" s="275" t="s">
        <v>68</v>
      </c>
      <c r="C143" s="267" t="s">
        <v>184</v>
      </c>
      <c r="D143" s="268">
        <v>45260</v>
      </c>
      <c r="E143" s="267">
        <v>1414.4</v>
      </c>
      <c r="F143" s="267">
        <v>1397.1499999999999</v>
      </c>
      <c r="G143" s="269">
        <v>1375.1999999999998</v>
      </c>
      <c r="H143" s="269">
        <v>1336</v>
      </c>
      <c r="I143" s="269">
        <v>1314.05</v>
      </c>
      <c r="J143" s="269">
        <v>1436.3499999999997</v>
      </c>
      <c r="K143" s="269">
        <v>1458.3</v>
      </c>
      <c r="L143" s="269">
        <v>1497.4999999999995</v>
      </c>
      <c r="M143" s="270">
        <v>1419.1</v>
      </c>
      <c r="N143" s="270">
        <v>1357.95</v>
      </c>
      <c r="O143" s="270">
        <v>6656100</v>
      </c>
      <c r="P143" s="271">
        <v>3.7017994858611826E-2</v>
      </c>
    </row>
    <row r="144" spans="1:16" ht="12.75" customHeight="1">
      <c r="A144" s="262">
        <v>134</v>
      </c>
      <c r="B144" s="275" t="s">
        <v>132</v>
      </c>
      <c r="C144" s="267" t="s">
        <v>185</v>
      </c>
      <c r="D144" s="268">
        <v>45260</v>
      </c>
      <c r="E144" s="267">
        <v>92.1</v>
      </c>
      <c r="F144" s="267">
        <v>92.2</v>
      </c>
      <c r="G144" s="269">
        <v>91.5</v>
      </c>
      <c r="H144" s="269">
        <v>90.899999999999991</v>
      </c>
      <c r="I144" s="269">
        <v>90.199999999999989</v>
      </c>
      <c r="J144" s="269">
        <v>92.800000000000011</v>
      </c>
      <c r="K144" s="269">
        <v>93.500000000000028</v>
      </c>
      <c r="L144" s="269">
        <v>94.100000000000023</v>
      </c>
      <c r="M144" s="270">
        <v>92.9</v>
      </c>
      <c r="N144" s="270">
        <v>91.6</v>
      </c>
      <c r="O144" s="270">
        <v>74595000</v>
      </c>
      <c r="P144" s="271">
        <v>-2.4615082867510053E-2</v>
      </c>
    </row>
    <row r="145" spans="1:16" ht="12.75" customHeight="1">
      <c r="A145" s="262">
        <v>135</v>
      </c>
      <c r="B145" s="275" t="s">
        <v>45</v>
      </c>
      <c r="C145" s="267" t="s">
        <v>186</v>
      </c>
      <c r="D145" s="268">
        <v>45260</v>
      </c>
      <c r="E145" s="267">
        <v>4556.5</v>
      </c>
      <c r="F145" s="267">
        <v>4593.3833333333332</v>
      </c>
      <c r="G145" s="269">
        <v>4506.8666666666668</v>
      </c>
      <c r="H145" s="269">
        <v>4457.2333333333336</v>
      </c>
      <c r="I145" s="269">
        <v>4370.7166666666672</v>
      </c>
      <c r="J145" s="269">
        <v>4643.0166666666664</v>
      </c>
      <c r="K145" s="269">
        <v>4729.5333333333328</v>
      </c>
      <c r="L145" s="269">
        <v>4779.1666666666661</v>
      </c>
      <c r="M145" s="270">
        <v>4679.8999999999996</v>
      </c>
      <c r="N145" s="270">
        <v>4543.75</v>
      </c>
      <c r="O145" s="270">
        <v>1666050</v>
      </c>
      <c r="P145" s="271">
        <v>5.1003028009084024E-2</v>
      </c>
    </row>
    <row r="146" spans="1:16" ht="12.75" customHeight="1">
      <c r="A146" s="262">
        <v>136</v>
      </c>
      <c r="B146" s="275" t="s">
        <v>39</v>
      </c>
      <c r="C146" s="267" t="s">
        <v>187</v>
      </c>
      <c r="D146" s="268">
        <v>45260</v>
      </c>
      <c r="E146" s="267">
        <v>3711.9</v>
      </c>
      <c r="F146" s="267">
        <v>3707.4</v>
      </c>
      <c r="G146" s="269">
        <v>3684.8</v>
      </c>
      <c r="H146" s="269">
        <v>3657.7000000000003</v>
      </c>
      <c r="I146" s="269">
        <v>3635.1000000000004</v>
      </c>
      <c r="J146" s="269">
        <v>3734.5</v>
      </c>
      <c r="K146" s="269">
        <v>3757.0999999999995</v>
      </c>
      <c r="L146" s="269">
        <v>3784.2</v>
      </c>
      <c r="M146" s="270">
        <v>3730</v>
      </c>
      <c r="N146" s="270">
        <v>3680.3</v>
      </c>
      <c r="O146" s="270">
        <v>948300</v>
      </c>
      <c r="P146" s="271">
        <v>-8.6680150245593765E-2</v>
      </c>
    </row>
    <row r="147" spans="1:16" ht="12.75" customHeight="1">
      <c r="A147" s="262">
        <v>137</v>
      </c>
      <c r="B147" s="275" t="s">
        <v>59</v>
      </c>
      <c r="C147" s="267" t="s">
        <v>188</v>
      </c>
      <c r="D147" s="268">
        <v>45260</v>
      </c>
      <c r="E147" s="267">
        <v>24119.599999999999</v>
      </c>
      <c r="F147" s="267">
        <v>24167.633333333331</v>
      </c>
      <c r="G147" s="269">
        <v>24022.916666666664</v>
      </c>
      <c r="H147" s="269">
        <v>23926.233333333334</v>
      </c>
      <c r="I147" s="269">
        <v>23781.516666666666</v>
      </c>
      <c r="J147" s="269">
        <v>24264.316666666662</v>
      </c>
      <c r="K147" s="269">
        <v>24409.033333333329</v>
      </c>
      <c r="L147" s="269">
        <v>24505.71666666666</v>
      </c>
      <c r="M147" s="270">
        <v>24312.35</v>
      </c>
      <c r="N147" s="270">
        <v>24070.95</v>
      </c>
      <c r="O147" s="270">
        <v>359160</v>
      </c>
      <c r="P147" s="271">
        <v>2.2083096186681844E-2</v>
      </c>
    </row>
    <row r="148" spans="1:16" ht="12.75" customHeight="1">
      <c r="A148" s="262">
        <v>138</v>
      </c>
      <c r="B148" s="275" t="s">
        <v>132</v>
      </c>
      <c r="C148" s="267" t="s">
        <v>189</v>
      </c>
      <c r="D148" s="268">
        <v>45260</v>
      </c>
      <c r="E148" s="267">
        <v>180.5</v>
      </c>
      <c r="F148" s="267">
        <v>180.93333333333331</v>
      </c>
      <c r="G148" s="269">
        <v>178.36666666666662</v>
      </c>
      <c r="H148" s="269">
        <v>176.23333333333332</v>
      </c>
      <c r="I148" s="269">
        <v>173.66666666666663</v>
      </c>
      <c r="J148" s="269">
        <v>183.06666666666661</v>
      </c>
      <c r="K148" s="269">
        <v>185.63333333333327</v>
      </c>
      <c r="L148" s="269">
        <v>187.76666666666659</v>
      </c>
      <c r="M148" s="270">
        <v>183.5</v>
      </c>
      <c r="N148" s="270">
        <v>178.8</v>
      </c>
      <c r="O148" s="270">
        <v>101794500</v>
      </c>
      <c r="P148" s="271">
        <v>2.210824195259993E-4</v>
      </c>
    </row>
    <row r="149" spans="1:16" ht="12.75" customHeight="1">
      <c r="A149" s="262">
        <v>139</v>
      </c>
      <c r="B149" s="275" t="s">
        <v>190</v>
      </c>
      <c r="C149" s="267" t="s">
        <v>191</v>
      </c>
      <c r="D149" s="268">
        <v>45260</v>
      </c>
      <c r="E149" s="267">
        <v>257.55</v>
      </c>
      <c r="F149" s="267">
        <v>257.05</v>
      </c>
      <c r="G149" s="269">
        <v>255.8</v>
      </c>
      <c r="H149" s="269">
        <v>254.05</v>
      </c>
      <c r="I149" s="269">
        <v>252.8</v>
      </c>
      <c r="J149" s="269">
        <v>258.8</v>
      </c>
      <c r="K149" s="269">
        <v>260.05</v>
      </c>
      <c r="L149" s="269">
        <v>261.8</v>
      </c>
      <c r="M149" s="270">
        <v>258.3</v>
      </c>
      <c r="N149" s="270">
        <v>255.3</v>
      </c>
      <c r="O149" s="270">
        <v>133602000</v>
      </c>
      <c r="P149" s="271">
        <v>0.12973110096397766</v>
      </c>
    </row>
    <row r="150" spans="1:16" ht="12.75" customHeight="1">
      <c r="A150" s="262">
        <v>140</v>
      </c>
      <c r="B150" s="275" t="s">
        <v>108</v>
      </c>
      <c r="C150" s="272" t="s">
        <v>192</v>
      </c>
      <c r="D150" s="268">
        <v>45260</v>
      </c>
      <c r="E150" s="267">
        <v>1405.8</v>
      </c>
      <c r="F150" s="267">
        <v>1409.6499999999999</v>
      </c>
      <c r="G150" s="269">
        <v>1397.3999999999996</v>
      </c>
      <c r="H150" s="269">
        <v>1388.9999999999998</v>
      </c>
      <c r="I150" s="269">
        <v>1376.7499999999995</v>
      </c>
      <c r="J150" s="269">
        <v>1418.0499999999997</v>
      </c>
      <c r="K150" s="269">
        <v>1430.3000000000002</v>
      </c>
      <c r="L150" s="269">
        <v>1438.6999999999998</v>
      </c>
      <c r="M150" s="270">
        <v>1421.9</v>
      </c>
      <c r="N150" s="270">
        <v>1401.25</v>
      </c>
      <c r="O150" s="270">
        <v>7810600</v>
      </c>
      <c r="P150" s="271">
        <v>-6.3218873310385351E-2</v>
      </c>
    </row>
    <row r="151" spans="1:16" ht="12.75" customHeight="1">
      <c r="A151" s="262">
        <v>141</v>
      </c>
      <c r="B151" s="275" t="s">
        <v>87</v>
      </c>
      <c r="C151" s="274" t="s">
        <v>193</v>
      </c>
      <c r="D151" s="268">
        <v>45260</v>
      </c>
      <c r="E151" s="267">
        <v>4038.5</v>
      </c>
      <c r="F151" s="267">
        <v>4028.65</v>
      </c>
      <c r="G151" s="269">
        <v>4007.3</v>
      </c>
      <c r="H151" s="269">
        <v>3976.1</v>
      </c>
      <c r="I151" s="269">
        <v>3954.75</v>
      </c>
      <c r="J151" s="269">
        <v>4059.8500000000004</v>
      </c>
      <c r="K151" s="269">
        <v>4081.2</v>
      </c>
      <c r="L151" s="269">
        <v>4112.4000000000005</v>
      </c>
      <c r="M151" s="270">
        <v>4050</v>
      </c>
      <c r="N151" s="270">
        <v>3997.45</v>
      </c>
      <c r="O151" s="270">
        <v>388400</v>
      </c>
      <c r="P151" s="271">
        <v>-6.2288749396426847E-2</v>
      </c>
    </row>
    <row r="152" spans="1:16" ht="12.75" customHeight="1">
      <c r="A152" s="262">
        <v>142</v>
      </c>
      <c r="B152" s="275" t="s">
        <v>84</v>
      </c>
      <c r="C152" s="267" t="s">
        <v>194</v>
      </c>
      <c r="D152" s="268">
        <v>45260</v>
      </c>
      <c r="E152" s="267">
        <v>192.1</v>
      </c>
      <c r="F152" s="267">
        <v>192.95000000000002</v>
      </c>
      <c r="G152" s="269">
        <v>190.80000000000004</v>
      </c>
      <c r="H152" s="269">
        <v>189.50000000000003</v>
      </c>
      <c r="I152" s="269">
        <v>187.35000000000005</v>
      </c>
      <c r="J152" s="269">
        <v>194.25000000000003</v>
      </c>
      <c r="K152" s="269">
        <v>196.4</v>
      </c>
      <c r="L152" s="269">
        <v>197.70000000000002</v>
      </c>
      <c r="M152" s="270">
        <v>195.1</v>
      </c>
      <c r="N152" s="270">
        <v>191.65</v>
      </c>
      <c r="O152" s="270">
        <v>68830300</v>
      </c>
      <c r="P152" s="271">
        <v>8.0894800483675935E-2</v>
      </c>
    </row>
    <row r="153" spans="1:16" ht="12.75" customHeight="1">
      <c r="A153" s="262">
        <v>143</v>
      </c>
      <c r="B153" s="275" t="s">
        <v>47</v>
      </c>
      <c r="C153" s="267" t="s">
        <v>195</v>
      </c>
      <c r="D153" s="268">
        <v>45260</v>
      </c>
      <c r="E153" s="267">
        <v>37442.550000000003</v>
      </c>
      <c r="F153" s="267">
        <v>37556.116666666669</v>
      </c>
      <c r="G153" s="269">
        <v>37273.733333333337</v>
      </c>
      <c r="H153" s="269">
        <v>37104.916666666672</v>
      </c>
      <c r="I153" s="269">
        <v>36822.53333333334</v>
      </c>
      <c r="J153" s="269">
        <v>37724.933333333334</v>
      </c>
      <c r="K153" s="269">
        <v>38007.316666666666</v>
      </c>
      <c r="L153" s="269">
        <v>38176.133333333331</v>
      </c>
      <c r="M153" s="270">
        <v>37838.5</v>
      </c>
      <c r="N153" s="270">
        <v>37387.300000000003</v>
      </c>
      <c r="O153" s="270">
        <v>133965</v>
      </c>
      <c r="P153" s="271">
        <v>2.6433743247902541E-2</v>
      </c>
    </row>
    <row r="154" spans="1:16" ht="12.75" customHeight="1">
      <c r="A154" s="262">
        <v>144</v>
      </c>
      <c r="B154" s="275" t="s">
        <v>43</v>
      </c>
      <c r="C154" s="267" t="s">
        <v>196</v>
      </c>
      <c r="D154" s="268">
        <v>45260</v>
      </c>
      <c r="E154" s="267">
        <v>920.3</v>
      </c>
      <c r="F154" s="267">
        <v>917.51666666666654</v>
      </c>
      <c r="G154" s="269">
        <v>912.1333333333331</v>
      </c>
      <c r="H154" s="269">
        <v>903.96666666666658</v>
      </c>
      <c r="I154" s="269">
        <v>898.58333333333314</v>
      </c>
      <c r="J154" s="269">
        <v>925.68333333333305</v>
      </c>
      <c r="K154" s="269">
        <v>931.06666666666649</v>
      </c>
      <c r="L154" s="269">
        <v>939.23333333333301</v>
      </c>
      <c r="M154" s="270">
        <v>922.9</v>
      </c>
      <c r="N154" s="270">
        <v>909.35</v>
      </c>
      <c r="O154" s="270">
        <v>12173250</v>
      </c>
      <c r="P154" s="271">
        <v>-7.7031240447514825E-3</v>
      </c>
    </row>
    <row r="155" spans="1:16" ht="12.75" customHeight="1">
      <c r="A155" s="262">
        <v>145</v>
      </c>
      <c r="B155" s="275" t="s">
        <v>87</v>
      </c>
      <c r="C155" s="272" t="s">
        <v>197</v>
      </c>
      <c r="D155" s="268">
        <v>45260</v>
      </c>
      <c r="E155" s="267">
        <v>6449.75</v>
      </c>
      <c r="F155" s="267">
        <v>6427.666666666667</v>
      </c>
      <c r="G155" s="269">
        <v>6384.2833333333338</v>
      </c>
      <c r="H155" s="269">
        <v>6318.8166666666666</v>
      </c>
      <c r="I155" s="269">
        <v>6275.4333333333334</v>
      </c>
      <c r="J155" s="269">
        <v>6493.1333333333341</v>
      </c>
      <c r="K155" s="269">
        <v>6536.5166666666673</v>
      </c>
      <c r="L155" s="269">
        <v>6601.9833333333345</v>
      </c>
      <c r="M155" s="270">
        <v>6471.05</v>
      </c>
      <c r="N155" s="270">
        <v>6362.2</v>
      </c>
      <c r="O155" s="270">
        <v>1889625</v>
      </c>
      <c r="P155" s="271">
        <v>-2.3159336753815735E-2</v>
      </c>
    </row>
    <row r="156" spans="1:16" ht="12.75" customHeight="1">
      <c r="A156" s="262">
        <v>146</v>
      </c>
      <c r="B156" s="275" t="s">
        <v>84</v>
      </c>
      <c r="C156" s="267" t="s">
        <v>198</v>
      </c>
      <c r="D156" s="268">
        <v>45260</v>
      </c>
      <c r="E156" s="267">
        <v>199.6</v>
      </c>
      <c r="F156" s="267">
        <v>199.25</v>
      </c>
      <c r="G156" s="269">
        <v>197.05</v>
      </c>
      <c r="H156" s="269">
        <v>194.5</v>
      </c>
      <c r="I156" s="269">
        <v>192.3</v>
      </c>
      <c r="J156" s="269">
        <v>201.8</v>
      </c>
      <c r="K156" s="269">
        <v>204</v>
      </c>
      <c r="L156" s="269">
        <v>206.55</v>
      </c>
      <c r="M156" s="270">
        <v>201.45</v>
      </c>
      <c r="N156" s="270">
        <v>196.7</v>
      </c>
      <c r="O156" s="270">
        <v>47595000</v>
      </c>
      <c r="P156" s="271">
        <v>3.0797219154051068E-2</v>
      </c>
    </row>
    <row r="157" spans="1:16" ht="12.75" customHeight="1">
      <c r="A157" s="262">
        <v>147</v>
      </c>
      <c r="B157" s="275" t="s">
        <v>68</v>
      </c>
      <c r="C157" s="267" t="s">
        <v>199</v>
      </c>
      <c r="D157" s="268">
        <v>45260</v>
      </c>
      <c r="E157" s="267">
        <v>328.3</v>
      </c>
      <c r="F157" s="267">
        <v>325.59999999999997</v>
      </c>
      <c r="G157" s="269">
        <v>321.19999999999993</v>
      </c>
      <c r="H157" s="269">
        <v>314.09999999999997</v>
      </c>
      <c r="I157" s="269">
        <v>309.69999999999993</v>
      </c>
      <c r="J157" s="269">
        <v>332.69999999999993</v>
      </c>
      <c r="K157" s="269">
        <v>337.09999999999991</v>
      </c>
      <c r="L157" s="269">
        <v>344.19999999999993</v>
      </c>
      <c r="M157" s="270">
        <v>330</v>
      </c>
      <c r="N157" s="270">
        <v>318.5</v>
      </c>
      <c r="O157" s="270">
        <v>63340750</v>
      </c>
      <c r="P157" s="271">
        <v>-3.8470588235294118E-2</v>
      </c>
    </row>
    <row r="158" spans="1:16" ht="12.75" customHeight="1">
      <c r="A158" s="262">
        <v>148</v>
      </c>
      <c r="B158" s="275" t="s">
        <v>59</v>
      </c>
      <c r="C158" s="267" t="s">
        <v>200</v>
      </c>
      <c r="D158" s="268">
        <v>45260</v>
      </c>
      <c r="E158" s="267">
        <v>2503.0500000000002</v>
      </c>
      <c r="F158" s="267">
        <v>2499.4166666666665</v>
      </c>
      <c r="G158" s="269">
        <v>2483.7833333333328</v>
      </c>
      <c r="H158" s="269">
        <v>2464.5166666666664</v>
      </c>
      <c r="I158" s="269">
        <v>2448.8833333333328</v>
      </c>
      <c r="J158" s="269">
        <v>2518.6833333333329</v>
      </c>
      <c r="K158" s="269">
        <v>2534.3166666666671</v>
      </c>
      <c r="L158" s="269">
        <v>2553.583333333333</v>
      </c>
      <c r="M158" s="270">
        <v>2515.0500000000002</v>
      </c>
      <c r="N158" s="270">
        <v>2480.15</v>
      </c>
      <c r="O158" s="270">
        <v>2376000</v>
      </c>
      <c r="P158" s="271">
        <v>-6.7961165048543687E-2</v>
      </c>
    </row>
    <row r="159" spans="1:16" ht="12.75" customHeight="1">
      <c r="A159" s="262">
        <v>149</v>
      </c>
      <c r="B159" s="275" t="s">
        <v>39</v>
      </c>
      <c r="C159" s="267" t="s">
        <v>201</v>
      </c>
      <c r="D159" s="268">
        <v>45260</v>
      </c>
      <c r="E159" s="267">
        <v>3779.2</v>
      </c>
      <c r="F159" s="267">
        <v>3762.1166666666668</v>
      </c>
      <c r="G159" s="269">
        <v>3734.4333333333334</v>
      </c>
      <c r="H159" s="269">
        <v>3689.6666666666665</v>
      </c>
      <c r="I159" s="269">
        <v>3661.9833333333331</v>
      </c>
      <c r="J159" s="269">
        <v>3806.8833333333337</v>
      </c>
      <c r="K159" s="269">
        <v>3834.5666666666671</v>
      </c>
      <c r="L159" s="269">
        <v>3879.3333333333339</v>
      </c>
      <c r="M159" s="270">
        <v>3789.8</v>
      </c>
      <c r="N159" s="270">
        <v>3717.35</v>
      </c>
      <c r="O159" s="270">
        <v>1646250</v>
      </c>
      <c r="P159" s="271">
        <v>-4.3434049970947124E-2</v>
      </c>
    </row>
    <row r="160" spans="1:16" ht="12.75" customHeight="1">
      <c r="A160" s="262">
        <v>150</v>
      </c>
      <c r="B160" s="275" t="s">
        <v>63</v>
      </c>
      <c r="C160" s="267" t="s">
        <v>202</v>
      </c>
      <c r="D160" s="268">
        <v>45260</v>
      </c>
      <c r="E160" s="267">
        <v>79.349999999999994</v>
      </c>
      <c r="F160" s="267">
        <v>79.016666666666666</v>
      </c>
      <c r="G160" s="269">
        <v>78.533333333333331</v>
      </c>
      <c r="H160" s="269">
        <v>77.716666666666669</v>
      </c>
      <c r="I160" s="269">
        <v>77.233333333333334</v>
      </c>
      <c r="J160" s="269">
        <v>79.833333333333329</v>
      </c>
      <c r="K160" s="269">
        <v>80.316666666666649</v>
      </c>
      <c r="L160" s="269">
        <v>81.133333333333326</v>
      </c>
      <c r="M160" s="270">
        <v>79.5</v>
      </c>
      <c r="N160" s="270">
        <v>78.2</v>
      </c>
      <c r="O160" s="270">
        <v>268736000</v>
      </c>
      <c r="P160" s="271">
        <v>-6.2714471660158559E-3</v>
      </c>
    </row>
    <row r="161" spans="1:16" ht="12.75" customHeight="1">
      <c r="A161" s="262">
        <v>151</v>
      </c>
      <c r="B161" s="275" t="s">
        <v>45</v>
      </c>
      <c r="C161" s="274" t="s">
        <v>203</v>
      </c>
      <c r="D161" s="268">
        <v>45260</v>
      </c>
      <c r="E161" s="267">
        <v>5165.6499999999996</v>
      </c>
      <c r="F161" s="267">
        <v>5181.5999999999995</v>
      </c>
      <c r="G161" s="269">
        <v>5118.7999999999993</v>
      </c>
      <c r="H161" s="269">
        <v>5071.95</v>
      </c>
      <c r="I161" s="269">
        <v>5009.1499999999996</v>
      </c>
      <c r="J161" s="269">
        <v>5228.4499999999989</v>
      </c>
      <c r="K161" s="269">
        <v>5291.25</v>
      </c>
      <c r="L161" s="269">
        <v>5338.0999999999985</v>
      </c>
      <c r="M161" s="270">
        <v>5244.4</v>
      </c>
      <c r="N161" s="270">
        <v>5134.75</v>
      </c>
      <c r="O161" s="270">
        <v>2679500</v>
      </c>
      <c r="P161" s="271">
        <v>-3.434481764451492E-2</v>
      </c>
    </row>
    <row r="162" spans="1:16" ht="12.75" customHeight="1">
      <c r="A162" s="262">
        <v>152</v>
      </c>
      <c r="B162" s="275" t="s">
        <v>190</v>
      </c>
      <c r="C162" s="267" t="s">
        <v>204</v>
      </c>
      <c r="D162" s="268">
        <v>45260</v>
      </c>
      <c r="E162" s="267">
        <v>211.4</v>
      </c>
      <c r="F162" s="267">
        <v>211.04999999999998</v>
      </c>
      <c r="G162" s="269">
        <v>209.94999999999996</v>
      </c>
      <c r="H162" s="269">
        <v>208.49999999999997</v>
      </c>
      <c r="I162" s="269">
        <v>207.39999999999995</v>
      </c>
      <c r="J162" s="269">
        <v>212.49999999999997</v>
      </c>
      <c r="K162" s="269">
        <v>213.6</v>
      </c>
      <c r="L162" s="269">
        <v>215.04999999999998</v>
      </c>
      <c r="M162" s="270">
        <v>212.15</v>
      </c>
      <c r="N162" s="270">
        <v>209.6</v>
      </c>
      <c r="O162" s="270">
        <v>69645600</v>
      </c>
      <c r="P162" s="271">
        <v>1.7460818344377828E-2</v>
      </c>
    </row>
    <row r="163" spans="1:16" ht="12.75" customHeight="1">
      <c r="A163" s="262">
        <v>153</v>
      </c>
      <c r="B163" s="275" t="s">
        <v>205</v>
      </c>
      <c r="C163" s="267" t="s">
        <v>206</v>
      </c>
      <c r="D163" s="268">
        <v>45260</v>
      </c>
      <c r="E163" s="267">
        <v>1698.95</v>
      </c>
      <c r="F163" s="267">
        <v>1690.95</v>
      </c>
      <c r="G163" s="269">
        <v>1672.65</v>
      </c>
      <c r="H163" s="269">
        <v>1646.3500000000001</v>
      </c>
      <c r="I163" s="269">
        <v>1628.0500000000002</v>
      </c>
      <c r="J163" s="269">
        <v>1717.25</v>
      </c>
      <c r="K163" s="269">
        <v>1735.5499999999997</v>
      </c>
      <c r="L163" s="269">
        <v>1761.85</v>
      </c>
      <c r="M163" s="270">
        <v>1709.25</v>
      </c>
      <c r="N163" s="270">
        <v>1664.65</v>
      </c>
      <c r="O163" s="270">
        <v>6047613</v>
      </c>
      <c r="P163" s="271">
        <v>-1.7911434236615995E-2</v>
      </c>
    </row>
    <row r="164" spans="1:16" ht="12.75" customHeight="1">
      <c r="A164" s="262">
        <v>154</v>
      </c>
      <c r="B164" s="275" t="s">
        <v>49</v>
      </c>
      <c r="C164" s="267" t="s">
        <v>208</v>
      </c>
      <c r="D164" s="268">
        <v>45260</v>
      </c>
      <c r="E164" s="267">
        <v>993.3</v>
      </c>
      <c r="F164" s="267">
        <v>987.4</v>
      </c>
      <c r="G164" s="269">
        <v>979.3</v>
      </c>
      <c r="H164" s="269">
        <v>965.3</v>
      </c>
      <c r="I164" s="269">
        <v>957.19999999999993</v>
      </c>
      <c r="J164" s="269">
        <v>1001.4</v>
      </c>
      <c r="K164" s="269">
        <v>1009.5000000000001</v>
      </c>
      <c r="L164" s="269">
        <v>1023.5</v>
      </c>
      <c r="M164" s="270">
        <v>995.5</v>
      </c>
      <c r="N164" s="270">
        <v>973.4</v>
      </c>
      <c r="O164" s="270">
        <v>2990300</v>
      </c>
      <c r="P164" s="271">
        <v>-0.15044675199227239</v>
      </c>
    </row>
    <row r="165" spans="1:16" ht="12.75" customHeight="1">
      <c r="A165" s="262">
        <v>155</v>
      </c>
      <c r="B165" s="275" t="s">
        <v>63</v>
      </c>
      <c r="C165" s="267" t="s">
        <v>209</v>
      </c>
      <c r="D165" s="268">
        <v>45260</v>
      </c>
      <c r="E165" s="267">
        <v>238.2</v>
      </c>
      <c r="F165" s="267">
        <v>239.11666666666667</v>
      </c>
      <c r="G165" s="269">
        <v>235.83333333333334</v>
      </c>
      <c r="H165" s="269">
        <v>233.46666666666667</v>
      </c>
      <c r="I165" s="269">
        <v>230.18333333333334</v>
      </c>
      <c r="J165" s="269">
        <v>241.48333333333335</v>
      </c>
      <c r="K165" s="269">
        <v>244.76666666666665</v>
      </c>
      <c r="L165" s="269">
        <v>247.13333333333335</v>
      </c>
      <c r="M165" s="270">
        <v>242.4</v>
      </c>
      <c r="N165" s="270">
        <v>236.75</v>
      </c>
      <c r="O165" s="270">
        <v>51567500</v>
      </c>
      <c r="P165" s="271">
        <v>-2.1350287042748019E-2</v>
      </c>
    </row>
    <row r="166" spans="1:16" ht="12.75" customHeight="1">
      <c r="A166" s="262">
        <v>156</v>
      </c>
      <c r="B166" s="275" t="s">
        <v>190</v>
      </c>
      <c r="C166" s="267" t="s">
        <v>210</v>
      </c>
      <c r="D166" s="268">
        <v>45260</v>
      </c>
      <c r="E166" s="267">
        <v>343.25</v>
      </c>
      <c r="F166" s="267">
        <v>343.2</v>
      </c>
      <c r="G166" s="269">
        <v>339.65</v>
      </c>
      <c r="H166" s="269">
        <v>336.05</v>
      </c>
      <c r="I166" s="269">
        <v>332.5</v>
      </c>
      <c r="J166" s="269">
        <v>346.79999999999995</v>
      </c>
      <c r="K166" s="269">
        <v>350.35</v>
      </c>
      <c r="L166" s="269">
        <v>353.94999999999993</v>
      </c>
      <c r="M166" s="270">
        <v>346.75</v>
      </c>
      <c r="N166" s="270">
        <v>339.6</v>
      </c>
      <c r="O166" s="270">
        <v>49586000</v>
      </c>
      <c r="P166" s="271">
        <v>-3.7501455801855661E-2</v>
      </c>
    </row>
    <row r="167" spans="1:16" ht="12.75" customHeight="1">
      <c r="A167" s="262">
        <v>157</v>
      </c>
      <c r="B167" s="275" t="s">
        <v>84</v>
      </c>
      <c r="C167" s="267" t="s">
        <v>211</v>
      </c>
      <c r="D167" s="268">
        <v>45260</v>
      </c>
      <c r="E167" s="267">
        <v>2404.5500000000002</v>
      </c>
      <c r="F167" s="267">
        <v>2406.916666666667</v>
      </c>
      <c r="G167" s="269">
        <v>2398.4333333333338</v>
      </c>
      <c r="H167" s="269">
        <v>2392.3166666666671</v>
      </c>
      <c r="I167" s="269">
        <v>2383.8333333333339</v>
      </c>
      <c r="J167" s="269">
        <v>2413.0333333333338</v>
      </c>
      <c r="K167" s="269">
        <v>2421.5166666666673</v>
      </c>
      <c r="L167" s="269">
        <v>2427.6333333333337</v>
      </c>
      <c r="M167" s="270">
        <v>2415.4</v>
      </c>
      <c r="N167" s="270">
        <v>2400.8000000000002</v>
      </c>
      <c r="O167" s="270">
        <v>45879750</v>
      </c>
      <c r="P167" s="271">
        <v>2.223620959521409E-2</v>
      </c>
    </row>
    <row r="168" spans="1:16" ht="12.75" customHeight="1">
      <c r="A168" s="262">
        <v>158</v>
      </c>
      <c r="B168" s="275" t="s">
        <v>132</v>
      </c>
      <c r="C168" s="267" t="s">
        <v>212</v>
      </c>
      <c r="D168" s="268">
        <v>45260</v>
      </c>
      <c r="E168" s="267">
        <v>91.45</v>
      </c>
      <c r="F168" s="267">
        <v>91.566666666666663</v>
      </c>
      <c r="G168" s="269">
        <v>90.883333333333326</v>
      </c>
      <c r="H168" s="269">
        <v>90.316666666666663</v>
      </c>
      <c r="I168" s="269">
        <v>89.633333333333326</v>
      </c>
      <c r="J168" s="269">
        <v>92.133333333333326</v>
      </c>
      <c r="K168" s="269">
        <v>92.816666666666663</v>
      </c>
      <c r="L168" s="269">
        <v>93.383333333333326</v>
      </c>
      <c r="M168" s="270">
        <v>92.25</v>
      </c>
      <c r="N168" s="270">
        <v>91</v>
      </c>
      <c r="O168" s="270">
        <v>148768000</v>
      </c>
      <c r="P168" s="271">
        <v>1.639702667249672E-2</v>
      </c>
    </row>
    <row r="169" spans="1:16" ht="12.75" customHeight="1">
      <c r="A169" s="262">
        <v>159</v>
      </c>
      <c r="B169" s="275" t="s">
        <v>63</v>
      </c>
      <c r="C169" s="272" t="s">
        <v>213</v>
      </c>
      <c r="D169" s="268">
        <v>45260</v>
      </c>
      <c r="E169" s="267">
        <v>739.6</v>
      </c>
      <c r="F169" s="267">
        <v>739.95000000000016</v>
      </c>
      <c r="G169" s="269">
        <v>737.45000000000027</v>
      </c>
      <c r="H169" s="269">
        <v>735.30000000000007</v>
      </c>
      <c r="I169" s="269">
        <v>732.80000000000018</v>
      </c>
      <c r="J169" s="269">
        <v>742.10000000000036</v>
      </c>
      <c r="K169" s="269">
        <v>744.60000000000014</v>
      </c>
      <c r="L169" s="269">
        <v>746.75000000000045</v>
      </c>
      <c r="M169" s="270">
        <v>742.45</v>
      </c>
      <c r="N169" s="270">
        <v>737.8</v>
      </c>
      <c r="O169" s="270">
        <v>15777600</v>
      </c>
      <c r="P169" s="271">
        <v>1.8487915719892584E-2</v>
      </c>
    </row>
    <row r="170" spans="1:16" ht="12.75" customHeight="1">
      <c r="A170" s="262">
        <v>160</v>
      </c>
      <c r="B170" s="275" t="s">
        <v>68</v>
      </c>
      <c r="C170" s="267" t="s">
        <v>214</v>
      </c>
      <c r="D170" s="268">
        <v>45260</v>
      </c>
      <c r="E170" s="267">
        <v>1408.95</v>
      </c>
      <c r="F170" s="267">
        <v>1413.3833333333332</v>
      </c>
      <c r="G170" s="269">
        <v>1401.6666666666665</v>
      </c>
      <c r="H170" s="269">
        <v>1394.3833333333332</v>
      </c>
      <c r="I170" s="269">
        <v>1382.6666666666665</v>
      </c>
      <c r="J170" s="269">
        <v>1420.6666666666665</v>
      </c>
      <c r="K170" s="269">
        <v>1432.3833333333332</v>
      </c>
      <c r="L170" s="269">
        <v>1439.6666666666665</v>
      </c>
      <c r="M170" s="270">
        <v>1425.1</v>
      </c>
      <c r="N170" s="270">
        <v>1406.1</v>
      </c>
      <c r="O170" s="270">
        <v>7574250</v>
      </c>
      <c r="P170" s="271">
        <v>2.4816358943815764E-3</v>
      </c>
    </row>
    <row r="171" spans="1:16" ht="12.75" customHeight="1">
      <c r="A171" s="262">
        <v>161</v>
      </c>
      <c r="B171" s="275" t="s">
        <v>63</v>
      </c>
      <c r="C171" s="267" t="s">
        <v>215</v>
      </c>
      <c r="D171" s="268">
        <v>45260</v>
      </c>
      <c r="E171" s="267">
        <v>569.1</v>
      </c>
      <c r="F171" s="267">
        <v>567.98333333333335</v>
      </c>
      <c r="G171" s="269">
        <v>566.41666666666674</v>
      </c>
      <c r="H171" s="269">
        <v>563.73333333333335</v>
      </c>
      <c r="I171" s="269">
        <v>562.16666666666674</v>
      </c>
      <c r="J171" s="269">
        <v>570.66666666666674</v>
      </c>
      <c r="K171" s="269">
        <v>572.23333333333335</v>
      </c>
      <c r="L171" s="269">
        <v>574.91666666666674</v>
      </c>
      <c r="M171" s="270">
        <v>569.54999999999995</v>
      </c>
      <c r="N171" s="270">
        <v>565.29999999999995</v>
      </c>
      <c r="O171" s="270">
        <v>124468500</v>
      </c>
      <c r="P171" s="271">
        <v>-2.1923879347941395E-2</v>
      </c>
    </row>
    <row r="172" spans="1:16" ht="12.75" customHeight="1">
      <c r="A172" s="262">
        <v>162</v>
      </c>
      <c r="B172" s="275" t="s">
        <v>49</v>
      </c>
      <c r="C172" s="267" t="s">
        <v>216</v>
      </c>
      <c r="D172" s="268">
        <v>45260</v>
      </c>
      <c r="E172" s="267">
        <v>26181.95</v>
      </c>
      <c r="F172" s="267">
        <v>26151.616666666669</v>
      </c>
      <c r="G172" s="269">
        <v>26004.633333333339</v>
      </c>
      <c r="H172" s="269">
        <v>25827.316666666669</v>
      </c>
      <c r="I172" s="269">
        <v>25680.333333333339</v>
      </c>
      <c r="J172" s="269">
        <v>26328.933333333338</v>
      </c>
      <c r="K172" s="269">
        <v>26475.916666666668</v>
      </c>
      <c r="L172" s="269">
        <v>26653.233333333337</v>
      </c>
      <c r="M172" s="270">
        <v>26298.6</v>
      </c>
      <c r="N172" s="270">
        <v>25974.3</v>
      </c>
      <c r="O172" s="270">
        <v>189725</v>
      </c>
      <c r="P172" s="271">
        <v>-0.11343457943925234</v>
      </c>
    </row>
    <row r="173" spans="1:16" ht="12.75" customHeight="1">
      <c r="A173" s="262">
        <v>163</v>
      </c>
      <c r="B173" s="275" t="s">
        <v>41</v>
      </c>
      <c r="C173" s="267" t="s">
        <v>217</v>
      </c>
      <c r="D173" s="268">
        <v>45260</v>
      </c>
      <c r="E173" s="267">
        <v>3630.15</v>
      </c>
      <c r="F173" s="267">
        <v>3627.4</v>
      </c>
      <c r="G173" s="269">
        <v>3586.9</v>
      </c>
      <c r="H173" s="269">
        <v>3543.65</v>
      </c>
      <c r="I173" s="269">
        <v>3503.15</v>
      </c>
      <c r="J173" s="269">
        <v>3670.65</v>
      </c>
      <c r="K173" s="269">
        <v>3711.15</v>
      </c>
      <c r="L173" s="269">
        <v>3754.4</v>
      </c>
      <c r="M173" s="270">
        <v>3667.9</v>
      </c>
      <c r="N173" s="270">
        <v>3584.15</v>
      </c>
      <c r="O173" s="270">
        <v>2463650</v>
      </c>
      <c r="P173" s="271">
        <v>-6.6684345610728599E-2</v>
      </c>
    </row>
    <row r="174" spans="1:16" ht="12.75" customHeight="1">
      <c r="A174" s="262">
        <v>164</v>
      </c>
      <c r="B174" s="275" t="s">
        <v>47</v>
      </c>
      <c r="C174" s="267" t="s">
        <v>218</v>
      </c>
      <c r="D174" s="268">
        <v>45260</v>
      </c>
      <c r="E174" s="267">
        <v>2357.25</v>
      </c>
      <c r="F174" s="267">
        <v>2358.2999999999997</v>
      </c>
      <c r="G174" s="269">
        <v>2349.6499999999996</v>
      </c>
      <c r="H174" s="269">
        <v>2342.0499999999997</v>
      </c>
      <c r="I174" s="269">
        <v>2333.3999999999996</v>
      </c>
      <c r="J174" s="269">
        <v>2365.8999999999996</v>
      </c>
      <c r="K174" s="269">
        <v>2374.5500000000002</v>
      </c>
      <c r="L174" s="269">
        <v>2382.1499999999996</v>
      </c>
      <c r="M174" s="270">
        <v>2366.9499999999998</v>
      </c>
      <c r="N174" s="270">
        <v>2350.6999999999998</v>
      </c>
      <c r="O174" s="270">
        <v>3696375</v>
      </c>
      <c r="P174" s="271">
        <v>-1.656190761249127E-2</v>
      </c>
    </row>
    <row r="175" spans="1:16" ht="12.75" customHeight="1">
      <c r="A175" s="262">
        <v>165</v>
      </c>
      <c r="B175" s="275" t="s">
        <v>68</v>
      </c>
      <c r="C175" s="267" t="s">
        <v>219</v>
      </c>
      <c r="D175" s="268">
        <v>45260</v>
      </c>
      <c r="E175" s="267">
        <v>1976.9</v>
      </c>
      <c r="F175" s="267">
        <v>1974.0666666666666</v>
      </c>
      <c r="G175" s="269">
        <v>1963.1333333333332</v>
      </c>
      <c r="H175" s="269">
        <v>1949.3666666666666</v>
      </c>
      <c r="I175" s="269">
        <v>1938.4333333333332</v>
      </c>
      <c r="J175" s="269">
        <v>1987.8333333333333</v>
      </c>
      <c r="K175" s="269">
        <v>1998.7666666666667</v>
      </c>
      <c r="L175" s="269">
        <v>2012.5333333333333</v>
      </c>
      <c r="M175" s="270">
        <v>1985</v>
      </c>
      <c r="N175" s="270">
        <v>1960.3</v>
      </c>
      <c r="O175" s="270">
        <v>7227900</v>
      </c>
      <c r="P175" s="271">
        <v>-1.6599576710793875E-4</v>
      </c>
    </row>
    <row r="176" spans="1:16" ht="12.75" customHeight="1">
      <c r="A176" s="262">
        <v>166</v>
      </c>
      <c r="B176" s="275" t="s">
        <v>43</v>
      </c>
      <c r="C176" s="267" t="s">
        <v>220</v>
      </c>
      <c r="D176" s="268">
        <v>45260</v>
      </c>
      <c r="E176" s="267">
        <v>1196.8</v>
      </c>
      <c r="F176" s="267">
        <v>1195.1499999999999</v>
      </c>
      <c r="G176" s="269">
        <v>1185.6499999999996</v>
      </c>
      <c r="H176" s="269">
        <v>1174.4999999999998</v>
      </c>
      <c r="I176" s="269">
        <v>1164.9999999999995</v>
      </c>
      <c r="J176" s="269">
        <v>1206.2999999999997</v>
      </c>
      <c r="K176" s="269">
        <v>1215.8000000000002</v>
      </c>
      <c r="L176" s="269">
        <v>1226.9499999999998</v>
      </c>
      <c r="M176" s="270">
        <v>1204.6500000000001</v>
      </c>
      <c r="N176" s="270">
        <v>1184</v>
      </c>
      <c r="O176" s="270">
        <v>21700000</v>
      </c>
      <c r="P176" s="271">
        <v>2.7494743651948891E-3</v>
      </c>
    </row>
    <row r="177" spans="1:16" ht="12.75" customHeight="1">
      <c r="A177" s="262">
        <v>167</v>
      </c>
      <c r="B177" s="275" t="s">
        <v>205</v>
      </c>
      <c r="C177" s="267" t="s">
        <v>221</v>
      </c>
      <c r="D177" s="268">
        <v>45260</v>
      </c>
      <c r="E177" s="267">
        <v>670.85</v>
      </c>
      <c r="F177" s="267">
        <v>672.5333333333333</v>
      </c>
      <c r="G177" s="269">
        <v>666.31666666666661</v>
      </c>
      <c r="H177" s="269">
        <v>661.7833333333333</v>
      </c>
      <c r="I177" s="269">
        <v>655.56666666666661</v>
      </c>
      <c r="J177" s="269">
        <v>677.06666666666661</v>
      </c>
      <c r="K177" s="269">
        <v>683.2833333333333</v>
      </c>
      <c r="L177" s="269">
        <v>687.81666666666661</v>
      </c>
      <c r="M177" s="270">
        <v>678.75</v>
      </c>
      <c r="N177" s="270">
        <v>668</v>
      </c>
      <c r="O177" s="270">
        <v>7971000</v>
      </c>
      <c r="P177" s="271">
        <v>-3.0999270605397519E-2</v>
      </c>
    </row>
    <row r="178" spans="1:16" ht="12.75" customHeight="1">
      <c r="A178" s="262">
        <v>168</v>
      </c>
      <c r="B178" s="275" t="s">
        <v>43</v>
      </c>
      <c r="C178" s="274" t="s">
        <v>222</v>
      </c>
      <c r="D178" s="268">
        <v>45260</v>
      </c>
      <c r="E178" s="267">
        <v>747.6</v>
      </c>
      <c r="F178" s="267">
        <v>747.11666666666667</v>
      </c>
      <c r="G178" s="269">
        <v>740.38333333333333</v>
      </c>
      <c r="H178" s="269">
        <v>733.16666666666663</v>
      </c>
      <c r="I178" s="269">
        <v>726.43333333333328</v>
      </c>
      <c r="J178" s="269">
        <v>754.33333333333337</v>
      </c>
      <c r="K178" s="269">
        <v>761.06666666666672</v>
      </c>
      <c r="L178" s="269">
        <v>768.28333333333342</v>
      </c>
      <c r="M178" s="270">
        <v>753.85</v>
      </c>
      <c r="N178" s="270">
        <v>739.9</v>
      </c>
      <c r="O178" s="270">
        <v>4934000</v>
      </c>
      <c r="P178" s="271">
        <v>-2.1225947232691927E-2</v>
      </c>
    </row>
    <row r="179" spans="1:16" ht="12.75" customHeight="1">
      <c r="A179" s="262">
        <v>169</v>
      </c>
      <c r="B179" s="275" t="s">
        <v>39</v>
      </c>
      <c r="C179" s="267" t="s">
        <v>223</v>
      </c>
      <c r="D179" s="268">
        <v>45260</v>
      </c>
      <c r="E179" s="267">
        <v>975.15</v>
      </c>
      <c r="F179" s="267">
        <v>972.7166666666667</v>
      </c>
      <c r="G179" s="269">
        <v>968.93333333333339</v>
      </c>
      <c r="H179" s="269">
        <v>962.7166666666667</v>
      </c>
      <c r="I179" s="269">
        <v>958.93333333333339</v>
      </c>
      <c r="J179" s="269">
        <v>978.93333333333339</v>
      </c>
      <c r="K179" s="269">
        <v>982.7166666666667</v>
      </c>
      <c r="L179" s="269">
        <v>988.93333333333339</v>
      </c>
      <c r="M179" s="270">
        <v>976.5</v>
      </c>
      <c r="N179" s="270">
        <v>966.5</v>
      </c>
      <c r="O179" s="270">
        <v>11777700</v>
      </c>
      <c r="P179" s="271">
        <v>3.0758122743682309E-2</v>
      </c>
    </row>
    <row r="180" spans="1:16" ht="12.75" customHeight="1">
      <c r="A180" s="262">
        <v>170</v>
      </c>
      <c r="B180" s="275" t="s">
        <v>79</v>
      </c>
      <c r="C180" s="273" t="s">
        <v>224</v>
      </c>
      <c r="D180" s="268">
        <v>45260</v>
      </c>
      <c r="E180" s="267">
        <v>1706.55</v>
      </c>
      <c r="F180" s="267">
        <v>1700.0666666666668</v>
      </c>
      <c r="G180" s="269">
        <v>1686.1333333333337</v>
      </c>
      <c r="H180" s="269">
        <v>1665.7166666666669</v>
      </c>
      <c r="I180" s="269">
        <v>1651.7833333333338</v>
      </c>
      <c r="J180" s="269">
        <v>1720.4833333333336</v>
      </c>
      <c r="K180" s="269">
        <v>1734.4166666666665</v>
      </c>
      <c r="L180" s="269">
        <v>1754.8333333333335</v>
      </c>
      <c r="M180" s="270">
        <v>1714</v>
      </c>
      <c r="N180" s="270">
        <v>1679.65</v>
      </c>
      <c r="O180" s="270">
        <v>7568500</v>
      </c>
      <c r="P180" s="271">
        <v>-3.2779552715654955E-2</v>
      </c>
    </row>
    <row r="181" spans="1:16" ht="12.75" customHeight="1">
      <c r="A181" s="262">
        <v>171</v>
      </c>
      <c r="B181" s="275" t="s">
        <v>59</v>
      </c>
      <c r="C181" s="267" t="s">
        <v>225</v>
      </c>
      <c r="D181" s="268">
        <v>45260</v>
      </c>
      <c r="E181" s="267">
        <v>935.35</v>
      </c>
      <c r="F181" s="267">
        <v>934.65</v>
      </c>
      <c r="G181" s="269">
        <v>930.5</v>
      </c>
      <c r="H181" s="269">
        <v>925.65</v>
      </c>
      <c r="I181" s="269">
        <v>921.5</v>
      </c>
      <c r="J181" s="269">
        <v>939.5</v>
      </c>
      <c r="K181" s="269">
        <v>943.64999999999986</v>
      </c>
      <c r="L181" s="269">
        <v>948.5</v>
      </c>
      <c r="M181" s="270">
        <v>938.8</v>
      </c>
      <c r="N181" s="270">
        <v>929.8</v>
      </c>
      <c r="O181" s="270">
        <v>10672200</v>
      </c>
      <c r="P181" s="271">
        <v>-1.0514018691588784E-2</v>
      </c>
    </row>
    <row r="182" spans="1:16" ht="12.75" customHeight="1">
      <c r="A182" s="262">
        <v>172</v>
      </c>
      <c r="B182" s="275" t="s">
        <v>56</v>
      </c>
      <c r="C182" s="267" t="s">
        <v>226</v>
      </c>
      <c r="D182" s="268">
        <v>45260</v>
      </c>
      <c r="E182" s="267">
        <v>711.55</v>
      </c>
      <c r="F182" s="267">
        <v>706.41666666666663</v>
      </c>
      <c r="G182" s="269">
        <v>698.23333333333323</v>
      </c>
      <c r="H182" s="269">
        <v>684.91666666666663</v>
      </c>
      <c r="I182" s="269">
        <v>676.73333333333323</v>
      </c>
      <c r="J182" s="269">
        <v>719.73333333333323</v>
      </c>
      <c r="K182" s="269">
        <v>727.91666666666663</v>
      </c>
      <c r="L182" s="269">
        <v>741.23333333333323</v>
      </c>
      <c r="M182" s="270">
        <v>714.6</v>
      </c>
      <c r="N182" s="270">
        <v>693.1</v>
      </c>
      <c r="O182" s="270">
        <v>77156625</v>
      </c>
      <c r="P182" s="271">
        <v>2.8688135271207373E-2</v>
      </c>
    </row>
    <row r="183" spans="1:16" ht="12.75" customHeight="1">
      <c r="A183" s="262">
        <v>173</v>
      </c>
      <c r="B183" s="275" t="s">
        <v>190</v>
      </c>
      <c r="C183" s="267" t="s">
        <v>227</v>
      </c>
      <c r="D183" s="268">
        <v>45260</v>
      </c>
      <c r="E183" s="267">
        <v>273.14999999999998</v>
      </c>
      <c r="F183" s="267">
        <v>273.43333333333334</v>
      </c>
      <c r="G183" s="269">
        <v>271.06666666666666</v>
      </c>
      <c r="H183" s="269">
        <v>268.98333333333335</v>
      </c>
      <c r="I183" s="269">
        <v>266.61666666666667</v>
      </c>
      <c r="J183" s="269">
        <v>275.51666666666665</v>
      </c>
      <c r="K183" s="269">
        <v>277.88333333333333</v>
      </c>
      <c r="L183" s="269">
        <v>279.96666666666664</v>
      </c>
      <c r="M183" s="270">
        <v>275.8</v>
      </c>
      <c r="N183" s="270">
        <v>271.35000000000002</v>
      </c>
      <c r="O183" s="270">
        <v>103541625</v>
      </c>
      <c r="P183" s="271">
        <v>-7.9868072172282218E-3</v>
      </c>
    </row>
    <row r="184" spans="1:16" ht="12.75" customHeight="1">
      <c r="A184" s="262">
        <v>174</v>
      </c>
      <c r="B184" s="275" t="s">
        <v>132</v>
      </c>
      <c r="C184" s="267" t="s">
        <v>228</v>
      </c>
      <c r="D184" s="268">
        <v>45260</v>
      </c>
      <c r="E184" s="267">
        <v>127.75</v>
      </c>
      <c r="F184" s="267">
        <v>127.63333333333333</v>
      </c>
      <c r="G184" s="269">
        <v>127.01666666666665</v>
      </c>
      <c r="H184" s="269">
        <v>126.28333333333333</v>
      </c>
      <c r="I184" s="269">
        <v>125.66666666666666</v>
      </c>
      <c r="J184" s="269">
        <v>128.36666666666665</v>
      </c>
      <c r="K184" s="269">
        <v>128.98333333333332</v>
      </c>
      <c r="L184" s="269">
        <v>129.71666666666664</v>
      </c>
      <c r="M184" s="270">
        <v>128.25</v>
      </c>
      <c r="N184" s="270">
        <v>126.9</v>
      </c>
      <c r="O184" s="270">
        <v>207135500</v>
      </c>
      <c r="P184" s="271">
        <v>5.5804763430524406E-3</v>
      </c>
    </row>
    <row r="185" spans="1:16" ht="12.75" customHeight="1">
      <c r="A185" s="262">
        <v>175</v>
      </c>
      <c r="B185" s="275" t="s">
        <v>87</v>
      </c>
      <c r="C185" s="267" t="s">
        <v>229</v>
      </c>
      <c r="D185" s="268">
        <v>45260</v>
      </c>
      <c r="E185" s="267">
        <v>3510.65</v>
      </c>
      <c r="F185" s="267">
        <v>3499.65</v>
      </c>
      <c r="G185" s="269">
        <v>3485.2000000000003</v>
      </c>
      <c r="H185" s="269">
        <v>3459.75</v>
      </c>
      <c r="I185" s="269">
        <v>3445.3</v>
      </c>
      <c r="J185" s="269">
        <v>3525.1000000000004</v>
      </c>
      <c r="K185" s="269">
        <v>3539.55</v>
      </c>
      <c r="L185" s="269">
        <v>3565.0000000000005</v>
      </c>
      <c r="M185" s="270">
        <v>3514.1</v>
      </c>
      <c r="N185" s="270">
        <v>3474.2</v>
      </c>
      <c r="O185" s="270">
        <v>12598950</v>
      </c>
      <c r="P185" s="271">
        <v>4.3945925584899341E-3</v>
      </c>
    </row>
    <row r="186" spans="1:16" ht="12.75" customHeight="1">
      <c r="A186" s="262">
        <v>176</v>
      </c>
      <c r="B186" s="275" t="s">
        <v>87</v>
      </c>
      <c r="C186" s="267" t="s">
        <v>230</v>
      </c>
      <c r="D186" s="268">
        <v>45260</v>
      </c>
      <c r="E186" s="267">
        <v>1223.25</v>
      </c>
      <c r="F186" s="267">
        <v>1221.7666666666667</v>
      </c>
      <c r="G186" s="269">
        <v>1208.9333333333334</v>
      </c>
      <c r="H186" s="269">
        <v>1194.6166666666668</v>
      </c>
      <c r="I186" s="269">
        <v>1181.7833333333335</v>
      </c>
      <c r="J186" s="269">
        <v>1236.0833333333333</v>
      </c>
      <c r="K186" s="269">
        <v>1248.9166666666667</v>
      </c>
      <c r="L186" s="269">
        <v>1263.2333333333331</v>
      </c>
      <c r="M186" s="270">
        <v>1234.5999999999999</v>
      </c>
      <c r="N186" s="270">
        <v>1207.45</v>
      </c>
      <c r="O186" s="270">
        <v>16227600</v>
      </c>
      <c r="P186" s="271">
        <v>4.1552740016174372E-2</v>
      </c>
    </row>
    <row r="187" spans="1:16" ht="12.75" customHeight="1">
      <c r="A187" s="262">
        <v>177</v>
      </c>
      <c r="B187" s="275" t="s">
        <v>59</v>
      </c>
      <c r="C187" s="267" t="s">
        <v>231</v>
      </c>
      <c r="D187" s="268">
        <v>45260</v>
      </c>
      <c r="E187" s="267">
        <v>3437.85</v>
      </c>
      <c r="F187" s="267">
        <v>3444.7666666666664</v>
      </c>
      <c r="G187" s="269">
        <v>3423.083333333333</v>
      </c>
      <c r="H187" s="269">
        <v>3408.3166666666666</v>
      </c>
      <c r="I187" s="269">
        <v>3386.6333333333332</v>
      </c>
      <c r="J187" s="269">
        <v>3459.5333333333328</v>
      </c>
      <c r="K187" s="269">
        <v>3481.2166666666662</v>
      </c>
      <c r="L187" s="269">
        <v>3495.9833333333327</v>
      </c>
      <c r="M187" s="270">
        <v>3466.45</v>
      </c>
      <c r="N187" s="270">
        <v>3430</v>
      </c>
      <c r="O187" s="270">
        <v>5882375</v>
      </c>
      <c r="P187" s="271">
        <v>-7.5081725192449643E-3</v>
      </c>
    </row>
    <row r="188" spans="1:16" ht="12.75" customHeight="1">
      <c r="A188" s="262">
        <v>178</v>
      </c>
      <c r="B188" s="275" t="s">
        <v>43</v>
      </c>
      <c r="C188" s="267" t="s">
        <v>232</v>
      </c>
      <c r="D188" s="268">
        <v>45260</v>
      </c>
      <c r="E188" s="267">
        <v>2091.4499999999998</v>
      </c>
      <c r="F188" s="267">
        <v>2098.8666666666668</v>
      </c>
      <c r="G188" s="269">
        <v>2070.7333333333336</v>
      </c>
      <c r="H188" s="269">
        <v>2050.0166666666669</v>
      </c>
      <c r="I188" s="269">
        <v>2021.8833333333337</v>
      </c>
      <c r="J188" s="269">
        <v>2119.5833333333335</v>
      </c>
      <c r="K188" s="269">
        <v>2147.7166666666667</v>
      </c>
      <c r="L188" s="269">
        <v>2168.4333333333334</v>
      </c>
      <c r="M188" s="270">
        <v>2127</v>
      </c>
      <c r="N188" s="270">
        <v>2078.15</v>
      </c>
      <c r="O188" s="270">
        <v>1673500</v>
      </c>
      <c r="P188" s="271">
        <v>-5.1841359773371107E-2</v>
      </c>
    </row>
    <row r="189" spans="1:16" ht="12.75" customHeight="1">
      <c r="A189" s="262">
        <v>179</v>
      </c>
      <c r="B189" s="275" t="s">
        <v>45</v>
      </c>
      <c r="C189" s="267" t="s">
        <v>233</v>
      </c>
      <c r="D189" s="268">
        <v>45260</v>
      </c>
      <c r="E189" s="267">
        <v>2682</v>
      </c>
      <c r="F189" s="267">
        <v>2694.5166666666669</v>
      </c>
      <c r="G189" s="269">
        <v>2664.2333333333336</v>
      </c>
      <c r="H189" s="269">
        <v>2646.4666666666667</v>
      </c>
      <c r="I189" s="269">
        <v>2616.1833333333334</v>
      </c>
      <c r="J189" s="269">
        <v>2712.2833333333338</v>
      </c>
      <c r="K189" s="269">
        <v>2742.5666666666675</v>
      </c>
      <c r="L189" s="269">
        <v>2760.3333333333339</v>
      </c>
      <c r="M189" s="270">
        <v>2724.8</v>
      </c>
      <c r="N189" s="270">
        <v>2676.75</v>
      </c>
      <c r="O189" s="270">
        <v>3814800</v>
      </c>
      <c r="P189" s="271">
        <v>-1.3447812144408813E-2</v>
      </c>
    </row>
    <row r="190" spans="1:16" ht="12.75" customHeight="1">
      <c r="A190" s="262">
        <v>180</v>
      </c>
      <c r="B190" s="275" t="s">
        <v>56</v>
      </c>
      <c r="C190" s="267" t="s">
        <v>234</v>
      </c>
      <c r="D190" s="268">
        <v>45260</v>
      </c>
      <c r="E190" s="267">
        <v>1857.2</v>
      </c>
      <c r="F190" s="267">
        <v>1847.5833333333333</v>
      </c>
      <c r="G190" s="269">
        <v>1826.8166666666666</v>
      </c>
      <c r="H190" s="269">
        <v>1796.4333333333334</v>
      </c>
      <c r="I190" s="269">
        <v>1775.6666666666667</v>
      </c>
      <c r="J190" s="269">
        <v>1877.9666666666665</v>
      </c>
      <c r="K190" s="269">
        <v>1898.7333333333333</v>
      </c>
      <c r="L190" s="269">
        <v>1929.1166666666663</v>
      </c>
      <c r="M190" s="270">
        <v>1868.35</v>
      </c>
      <c r="N190" s="270">
        <v>1817.2</v>
      </c>
      <c r="O190" s="270">
        <v>8906100</v>
      </c>
      <c r="P190" s="271">
        <v>-4.1473612837608767E-2</v>
      </c>
    </row>
    <row r="191" spans="1:16" ht="12.75" customHeight="1">
      <c r="A191" s="262">
        <v>181</v>
      </c>
      <c r="B191" s="275" t="s">
        <v>59</v>
      </c>
      <c r="C191" s="267" t="s">
        <v>235</v>
      </c>
      <c r="D191" s="268">
        <v>45260</v>
      </c>
      <c r="E191" s="267">
        <v>1646.55</v>
      </c>
      <c r="F191" s="267">
        <v>1637.5</v>
      </c>
      <c r="G191" s="269">
        <v>1621</v>
      </c>
      <c r="H191" s="269">
        <v>1595.45</v>
      </c>
      <c r="I191" s="269">
        <v>1578.95</v>
      </c>
      <c r="J191" s="269">
        <v>1663.05</v>
      </c>
      <c r="K191" s="269">
        <v>1679.55</v>
      </c>
      <c r="L191" s="269">
        <v>1705.1</v>
      </c>
      <c r="M191" s="270">
        <v>1654</v>
      </c>
      <c r="N191" s="270">
        <v>1611.95</v>
      </c>
      <c r="O191" s="270">
        <v>3503600</v>
      </c>
      <c r="P191" s="271">
        <v>2.8293026532049778E-2</v>
      </c>
    </row>
    <row r="192" spans="1:16" ht="12.75" customHeight="1">
      <c r="A192" s="262">
        <v>182</v>
      </c>
      <c r="B192" s="275" t="s">
        <v>49</v>
      </c>
      <c r="C192" s="267" t="s">
        <v>236</v>
      </c>
      <c r="D192" s="268">
        <v>45260</v>
      </c>
      <c r="E192" s="267">
        <v>8744.25</v>
      </c>
      <c r="F192" s="267">
        <v>8745.2166666666672</v>
      </c>
      <c r="G192" s="269">
        <v>8702.0333333333347</v>
      </c>
      <c r="H192" s="269">
        <v>8659.8166666666675</v>
      </c>
      <c r="I192" s="269">
        <v>8616.633333333335</v>
      </c>
      <c r="J192" s="269">
        <v>8787.4333333333343</v>
      </c>
      <c r="K192" s="269">
        <v>8830.6166666666686</v>
      </c>
      <c r="L192" s="269">
        <v>8872.8333333333339</v>
      </c>
      <c r="M192" s="270">
        <v>8788.4</v>
      </c>
      <c r="N192" s="270">
        <v>8703</v>
      </c>
      <c r="O192" s="270">
        <v>1355600</v>
      </c>
      <c r="P192" s="271">
        <v>3.1580549425462297E-2</v>
      </c>
    </row>
    <row r="193" spans="1:16" ht="12.75" customHeight="1">
      <c r="A193" s="262">
        <v>183</v>
      </c>
      <c r="B193" s="275" t="s">
        <v>39</v>
      </c>
      <c r="C193" s="267" t="s">
        <v>237</v>
      </c>
      <c r="D193" s="268">
        <v>45260</v>
      </c>
      <c r="E193" s="267">
        <v>570.70000000000005</v>
      </c>
      <c r="F193" s="267">
        <v>569.15</v>
      </c>
      <c r="G193" s="269">
        <v>565.65</v>
      </c>
      <c r="H193" s="269">
        <v>560.6</v>
      </c>
      <c r="I193" s="269">
        <v>557.1</v>
      </c>
      <c r="J193" s="269">
        <v>574.19999999999993</v>
      </c>
      <c r="K193" s="269">
        <v>577.69999999999993</v>
      </c>
      <c r="L193" s="269">
        <v>582.74999999999989</v>
      </c>
      <c r="M193" s="270">
        <v>572.65</v>
      </c>
      <c r="N193" s="270">
        <v>564.1</v>
      </c>
      <c r="O193" s="270">
        <v>31127200</v>
      </c>
      <c r="P193" s="271">
        <v>-4.6967043464416491E-2</v>
      </c>
    </row>
    <row r="194" spans="1:16" ht="12.75" customHeight="1">
      <c r="A194" s="262">
        <v>184</v>
      </c>
      <c r="B194" s="275" t="s">
        <v>132</v>
      </c>
      <c r="C194" s="267" t="s">
        <v>238</v>
      </c>
      <c r="D194" s="268">
        <v>45260</v>
      </c>
      <c r="E194" s="267">
        <v>233.6</v>
      </c>
      <c r="F194" s="267">
        <v>233.98333333333335</v>
      </c>
      <c r="G194" s="269">
        <v>231.3666666666667</v>
      </c>
      <c r="H194" s="269">
        <v>229.13333333333335</v>
      </c>
      <c r="I194" s="269">
        <v>226.51666666666671</v>
      </c>
      <c r="J194" s="269">
        <v>236.2166666666667</v>
      </c>
      <c r="K194" s="269">
        <v>238.83333333333337</v>
      </c>
      <c r="L194" s="269">
        <v>241.06666666666669</v>
      </c>
      <c r="M194" s="270">
        <v>236.6</v>
      </c>
      <c r="N194" s="270">
        <v>231.75</v>
      </c>
      <c r="O194" s="270">
        <v>80834700</v>
      </c>
      <c r="P194" s="271">
        <v>-2.6746949655775246E-2</v>
      </c>
    </row>
    <row r="195" spans="1:16" ht="12.75" customHeight="1">
      <c r="A195" s="262">
        <v>185</v>
      </c>
      <c r="B195" s="275" t="s">
        <v>41</v>
      </c>
      <c r="C195" s="267" t="s">
        <v>239</v>
      </c>
      <c r="D195" s="268">
        <v>45260</v>
      </c>
      <c r="E195" s="267">
        <v>821.85</v>
      </c>
      <c r="F195" s="267">
        <v>823.75</v>
      </c>
      <c r="G195" s="269">
        <v>818.5</v>
      </c>
      <c r="H195" s="269">
        <v>815.15</v>
      </c>
      <c r="I195" s="269">
        <v>809.9</v>
      </c>
      <c r="J195" s="269">
        <v>827.1</v>
      </c>
      <c r="K195" s="269">
        <v>832.35</v>
      </c>
      <c r="L195" s="269">
        <v>835.7</v>
      </c>
      <c r="M195" s="270">
        <v>829</v>
      </c>
      <c r="N195" s="270">
        <v>820.4</v>
      </c>
      <c r="O195" s="270">
        <v>9211800</v>
      </c>
      <c r="P195" s="271">
        <v>-1.9917012448132779E-2</v>
      </c>
    </row>
    <row r="196" spans="1:16" ht="12.75" customHeight="1">
      <c r="A196" s="262">
        <v>186</v>
      </c>
      <c r="B196" s="275" t="s">
        <v>87</v>
      </c>
      <c r="C196" s="267" t="s">
        <v>240</v>
      </c>
      <c r="D196" s="268">
        <v>45260</v>
      </c>
      <c r="E196" s="267">
        <v>407.1</v>
      </c>
      <c r="F196" s="267">
        <v>404.7833333333333</v>
      </c>
      <c r="G196" s="269">
        <v>400.71666666666658</v>
      </c>
      <c r="H196" s="269">
        <v>394.33333333333326</v>
      </c>
      <c r="I196" s="269">
        <v>390.26666666666654</v>
      </c>
      <c r="J196" s="269">
        <v>411.16666666666663</v>
      </c>
      <c r="K196" s="269">
        <v>415.23333333333335</v>
      </c>
      <c r="L196" s="269">
        <v>421.61666666666667</v>
      </c>
      <c r="M196" s="270">
        <v>408.85</v>
      </c>
      <c r="N196" s="270">
        <v>398.4</v>
      </c>
      <c r="O196" s="270">
        <v>45270000</v>
      </c>
      <c r="P196" s="271">
        <v>2.1907696475129516E-2</v>
      </c>
    </row>
    <row r="197" spans="1:16" ht="12.75" customHeight="1">
      <c r="A197" s="262">
        <v>187</v>
      </c>
      <c r="B197" s="275" t="s">
        <v>205</v>
      </c>
      <c r="C197" s="267" t="s">
        <v>241</v>
      </c>
      <c r="D197" s="268">
        <v>45260</v>
      </c>
      <c r="E197" s="267">
        <v>250.05</v>
      </c>
      <c r="F197" s="267">
        <v>251.4</v>
      </c>
      <c r="G197" s="269">
        <v>243.10000000000002</v>
      </c>
      <c r="H197" s="269">
        <v>236.15</v>
      </c>
      <c r="I197" s="269">
        <v>227.85000000000002</v>
      </c>
      <c r="J197" s="269">
        <v>258.35000000000002</v>
      </c>
      <c r="K197" s="269">
        <v>266.65000000000003</v>
      </c>
      <c r="L197" s="269">
        <v>273.60000000000002</v>
      </c>
      <c r="M197" s="270">
        <v>259.7</v>
      </c>
      <c r="N197" s="270">
        <v>244.45</v>
      </c>
      <c r="O197" s="270">
        <v>104511000</v>
      </c>
      <c r="P197" s="271">
        <v>0.12250684710810375</v>
      </c>
    </row>
    <row r="198" spans="1:16" ht="12.75" customHeight="1">
      <c r="A198" s="262">
        <v>188</v>
      </c>
      <c r="B198" s="275" t="s">
        <v>43</v>
      </c>
      <c r="C198" s="267" t="s">
        <v>242</v>
      </c>
      <c r="D198" s="268">
        <v>45260</v>
      </c>
      <c r="E198" s="267">
        <v>634.9</v>
      </c>
      <c r="F198" s="267">
        <v>634.4</v>
      </c>
      <c r="G198" s="269">
        <v>630.79999999999995</v>
      </c>
      <c r="H198" s="269">
        <v>626.69999999999993</v>
      </c>
      <c r="I198" s="269">
        <v>623.09999999999991</v>
      </c>
      <c r="J198" s="269">
        <v>638.5</v>
      </c>
      <c r="K198" s="269">
        <v>642.10000000000014</v>
      </c>
      <c r="L198" s="269">
        <v>646.20000000000005</v>
      </c>
      <c r="M198" s="270">
        <v>638</v>
      </c>
      <c r="N198" s="270">
        <v>630.29999999999995</v>
      </c>
      <c r="O198" s="270">
        <v>5934600</v>
      </c>
      <c r="P198" s="271">
        <v>-6.9301340860973892E-2</v>
      </c>
    </row>
    <row r="199" spans="1:16" ht="12.75" customHeight="1">
      <c r="A199" s="256"/>
      <c r="B199" s="263"/>
      <c r="C199" s="256"/>
      <c r="D199" s="257"/>
      <c r="E199" s="258"/>
      <c r="F199" s="258"/>
      <c r="G199" s="259"/>
      <c r="H199" s="259"/>
      <c r="I199" s="259"/>
      <c r="J199" s="259"/>
      <c r="K199" s="259"/>
      <c r="L199" s="259"/>
      <c r="M199" s="256"/>
      <c r="N199" s="256"/>
      <c r="O199" s="260"/>
      <c r="P199" s="261"/>
    </row>
    <row r="200" spans="1:16" ht="12.75" customHeight="1">
      <c r="A200" s="256"/>
      <c r="B200" s="26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56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56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56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56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56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56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56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5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56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56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56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56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45260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401" t="s">
        <v>16</v>
      </c>
      <c r="B8" s="403"/>
      <c r="C8" s="406" t="s">
        <v>20</v>
      </c>
      <c r="D8" s="406" t="s">
        <v>21</v>
      </c>
      <c r="E8" s="398" t="s">
        <v>22</v>
      </c>
      <c r="F8" s="399"/>
      <c r="G8" s="400"/>
      <c r="H8" s="398" t="s">
        <v>23</v>
      </c>
      <c r="I8" s="399"/>
      <c r="J8" s="400"/>
      <c r="K8" s="26"/>
      <c r="L8" s="48"/>
      <c r="M8" s="48"/>
      <c r="N8" s="1"/>
      <c r="O8" s="1"/>
    </row>
    <row r="9" spans="1:15" ht="36" customHeight="1">
      <c r="A9" s="402"/>
      <c r="B9" s="405"/>
      <c r="C9" s="405"/>
      <c r="D9" s="405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20096.599999999999</v>
      </c>
      <c r="D10" s="34">
        <v>20052.516666666666</v>
      </c>
      <c r="E10" s="34">
        <v>20000.383333333331</v>
      </c>
      <c r="F10" s="34">
        <v>19904.166666666664</v>
      </c>
      <c r="G10" s="34">
        <v>19852.033333333329</v>
      </c>
      <c r="H10" s="34">
        <v>20148.733333333334</v>
      </c>
      <c r="I10" s="34">
        <v>20200.866666666672</v>
      </c>
      <c r="J10" s="34">
        <v>20297.083333333336</v>
      </c>
      <c r="K10" s="34">
        <v>20104.650000000001</v>
      </c>
      <c r="L10" s="34">
        <v>19956.3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44566.45</v>
      </c>
      <c r="D11" s="34">
        <v>44400.083333333336</v>
      </c>
      <c r="E11" s="34">
        <v>44169.816666666673</v>
      </c>
      <c r="F11" s="34">
        <v>43773.183333333334</v>
      </c>
      <c r="G11" s="34">
        <v>43542.916666666672</v>
      </c>
      <c r="H11" s="34">
        <v>44796.716666666674</v>
      </c>
      <c r="I11" s="34">
        <v>45026.983333333337</v>
      </c>
      <c r="J11" s="34">
        <v>45423.616666666676</v>
      </c>
      <c r="K11" s="34">
        <v>44630.35</v>
      </c>
      <c r="L11" s="34">
        <v>44003.45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4207.3</v>
      </c>
      <c r="D12" s="36">
        <v>4205.4833333333336</v>
      </c>
      <c r="E12" s="36">
        <v>4189.2666666666673</v>
      </c>
      <c r="F12" s="36">
        <v>4171.2333333333336</v>
      </c>
      <c r="G12" s="36">
        <v>4155.0166666666673</v>
      </c>
      <c r="H12" s="36">
        <v>4223.5166666666673</v>
      </c>
      <c r="I12" s="36">
        <v>4239.7333333333345</v>
      </c>
      <c r="J12" s="36">
        <v>4257.7666666666673</v>
      </c>
      <c r="K12" s="36">
        <v>4221.7</v>
      </c>
      <c r="L12" s="36">
        <v>4187.45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6543.05</v>
      </c>
      <c r="D13" s="36">
        <v>6539.8666666666659</v>
      </c>
      <c r="E13" s="36">
        <v>6532.5833333333321</v>
      </c>
      <c r="F13" s="36">
        <v>6522.1166666666659</v>
      </c>
      <c r="G13" s="36">
        <v>6514.8333333333321</v>
      </c>
      <c r="H13" s="36">
        <v>6550.3333333333321</v>
      </c>
      <c r="I13" s="36">
        <v>6557.6166666666668</v>
      </c>
      <c r="J13" s="36">
        <v>6568.0833333333321</v>
      </c>
      <c r="K13" s="36">
        <v>6547.15</v>
      </c>
      <c r="L13" s="36">
        <v>6529.4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32608.400000000001</v>
      </c>
      <c r="D14" s="36">
        <v>32496.583333333332</v>
      </c>
      <c r="E14" s="36">
        <v>32360.166666666664</v>
      </c>
      <c r="F14" s="36">
        <v>32111.933333333331</v>
      </c>
      <c r="G14" s="36">
        <v>31975.516666666663</v>
      </c>
      <c r="H14" s="36">
        <v>32744.816666666666</v>
      </c>
      <c r="I14" s="36">
        <v>32881.23333333333</v>
      </c>
      <c r="J14" s="36">
        <v>33129.466666666667</v>
      </c>
      <c r="K14" s="36">
        <v>32633</v>
      </c>
      <c r="L14" s="36">
        <v>32248.35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6695.15</v>
      </c>
      <c r="D15" s="36">
        <v>6677.5666666666666</v>
      </c>
      <c r="E15" s="36">
        <v>6655.833333333333</v>
      </c>
      <c r="F15" s="36">
        <v>6616.5166666666664</v>
      </c>
      <c r="G15" s="36">
        <v>6594.7833333333328</v>
      </c>
      <c r="H15" s="36">
        <v>6716.8833333333332</v>
      </c>
      <c r="I15" s="36">
        <v>6738.6166666666668</v>
      </c>
      <c r="J15" s="36">
        <v>6777.9333333333334</v>
      </c>
      <c r="K15" s="36">
        <v>6699.3</v>
      </c>
      <c r="L15" s="36">
        <v>6638.25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12113.8</v>
      </c>
      <c r="D16" s="36">
        <v>12102.133333333333</v>
      </c>
      <c r="E16" s="36">
        <v>12081.266666666666</v>
      </c>
      <c r="F16" s="36">
        <v>12048.733333333334</v>
      </c>
      <c r="G16" s="36">
        <v>12027.866666666667</v>
      </c>
      <c r="H16" s="36">
        <v>12134.666666666666</v>
      </c>
      <c r="I16" s="36">
        <v>12155.533333333331</v>
      </c>
      <c r="J16" s="36">
        <v>12188.066666666666</v>
      </c>
      <c r="K16" s="36">
        <v>12123</v>
      </c>
      <c r="L16" s="36">
        <v>12069.6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4244.05</v>
      </c>
      <c r="D17" s="36">
        <v>4249.9666666666662</v>
      </c>
      <c r="E17" s="36">
        <v>4225.7333333333327</v>
      </c>
      <c r="F17" s="36">
        <v>4207.4166666666661</v>
      </c>
      <c r="G17" s="36">
        <v>4183.1833333333325</v>
      </c>
      <c r="H17" s="36">
        <v>4268.2833333333328</v>
      </c>
      <c r="I17" s="36">
        <v>4292.5166666666664</v>
      </c>
      <c r="J17" s="36">
        <v>4310.833333333333</v>
      </c>
      <c r="K17" s="31">
        <v>4274.2</v>
      </c>
      <c r="L17" s="31">
        <v>4231.6499999999996</v>
      </c>
      <c r="M17" s="31">
        <v>0.78222999999999998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23537.8</v>
      </c>
      <c r="D18" s="36">
        <v>23605.850000000002</v>
      </c>
      <c r="E18" s="36">
        <v>23431.950000000004</v>
      </c>
      <c r="F18" s="36">
        <v>23326.100000000002</v>
      </c>
      <c r="G18" s="36">
        <v>23152.200000000004</v>
      </c>
      <c r="H18" s="36">
        <v>23711.700000000004</v>
      </c>
      <c r="I18" s="36">
        <v>23885.600000000006</v>
      </c>
      <c r="J18" s="36">
        <v>23991.450000000004</v>
      </c>
      <c r="K18" s="31">
        <v>23779.75</v>
      </c>
      <c r="L18" s="31">
        <v>23500</v>
      </c>
      <c r="M18" s="31">
        <v>5.3269999999999998E-2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169.15</v>
      </c>
      <c r="D19" s="36">
        <v>169.95000000000002</v>
      </c>
      <c r="E19" s="36">
        <v>168.10000000000002</v>
      </c>
      <c r="F19" s="36">
        <v>167.05</v>
      </c>
      <c r="G19" s="36">
        <v>165.20000000000002</v>
      </c>
      <c r="H19" s="36">
        <v>171.00000000000003</v>
      </c>
      <c r="I19" s="36">
        <v>172.85</v>
      </c>
      <c r="J19" s="36">
        <v>173.90000000000003</v>
      </c>
      <c r="K19" s="31">
        <v>171.8</v>
      </c>
      <c r="L19" s="31">
        <v>168.9</v>
      </c>
      <c r="M19" s="31">
        <v>136.62200000000001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226.15</v>
      </c>
      <c r="D20" s="36">
        <v>227.46666666666667</v>
      </c>
      <c r="E20" s="36">
        <v>223.43333333333334</v>
      </c>
      <c r="F20" s="36">
        <v>220.71666666666667</v>
      </c>
      <c r="G20" s="36">
        <v>216.68333333333334</v>
      </c>
      <c r="H20" s="36">
        <v>230.18333333333334</v>
      </c>
      <c r="I20" s="36">
        <v>234.2166666666667</v>
      </c>
      <c r="J20" s="36">
        <v>236.93333333333334</v>
      </c>
      <c r="K20" s="31">
        <v>231.5</v>
      </c>
      <c r="L20" s="31">
        <v>224.75</v>
      </c>
      <c r="M20" s="31">
        <v>21.40523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1871.8</v>
      </c>
      <c r="D21" s="36">
        <v>1873.3499999999997</v>
      </c>
      <c r="E21" s="36">
        <v>1859.5499999999993</v>
      </c>
      <c r="F21" s="36">
        <v>1847.2999999999995</v>
      </c>
      <c r="G21" s="36">
        <v>1833.4999999999991</v>
      </c>
      <c r="H21" s="36">
        <v>1885.5999999999995</v>
      </c>
      <c r="I21" s="36">
        <v>1899.4</v>
      </c>
      <c r="J21" s="36">
        <v>1911.6499999999996</v>
      </c>
      <c r="K21" s="31">
        <v>1887.15</v>
      </c>
      <c r="L21" s="31">
        <v>1861.1</v>
      </c>
      <c r="M21" s="31">
        <v>3.9856199999999999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2396.6</v>
      </c>
      <c r="D22" s="36">
        <v>2421.4166666666665</v>
      </c>
      <c r="E22" s="36">
        <v>2365.1833333333329</v>
      </c>
      <c r="F22" s="36">
        <v>2333.7666666666664</v>
      </c>
      <c r="G22" s="36">
        <v>2277.5333333333328</v>
      </c>
      <c r="H22" s="36">
        <v>2452.833333333333</v>
      </c>
      <c r="I22" s="36">
        <v>2509.0666666666666</v>
      </c>
      <c r="J22" s="36">
        <v>2540.4833333333331</v>
      </c>
      <c r="K22" s="31">
        <v>2477.65</v>
      </c>
      <c r="L22" s="31">
        <v>2390</v>
      </c>
      <c r="M22" s="31">
        <v>45.615740000000002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1041.7</v>
      </c>
      <c r="D23" s="36">
        <v>1062.7</v>
      </c>
      <c r="E23" s="36">
        <v>1000.5</v>
      </c>
      <c r="F23" s="36">
        <v>959.3</v>
      </c>
      <c r="G23" s="36">
        <v>897.09999999999991</v>
      </c>
      <c r="H23" s="36">
        <v>1103.9000000000001</v>
      </c>
      <c r="I23" s="36">
        <v>1166.1000000000004</v>
      </c>
      <c r="J23" s="36">
        <v>1207.3000000000002</v>
      </c>
      <c r="K23" s="31">
        <v>1124.9000000000001</v>
      </c>
      <c r="L23" s="31">
        <v>1021.5</v>
      </c>
      <c r="M23" s="31">
        <v>66.542069999999995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835.55</v>
      </c>
      <c r="D24" s="36">
        <v>839.61666666666667</v>
      </c>
      <c r="E24" s="36">
        <v>829.23333333333335</v>
      </c>
      <c r="F24" s="36">
        <v>822.91666666666663</v>
      </c>
      <c r="G24" s="36">
        <v>812.5333333333333</v>
      </c>
      <c r="H24" s="36">
        <v>845.93333333333339</v>
      </c>
      <c r="I24" s="36">
        <v>856.31666666666683</v>
      </c>
      <c r="J24" s="36">
        <v>862.63333333333344</v>
      </c>
      <c r="K24" s="31">
        <v>850</v>
      </c>
      <c r="L24" s="31">
        <v>833.3</v>
      </c>
      <c r="M24" s="31">
        <v>80.576440000000005</v>
      </c>
      <c r="N24" s="1"/>
      <c r="O24" s="1"/>
    </row>
    <row r="25" spans="1:15" ht="12.75" customHeight="1">
      <c r="A25" s="51">
        <v>16</v>
      </c>
      <c r="B25" s="53" t="s">
        <v>843</v>
      </c>
      <c r="C25" s="31">
        <v>433.1</v>
      </c>
      <c r="D25" s="36">
        <v>443.56666666666666</v>
      </c>
      <c r="E25" s="36">
        <v>416.33333333333331</v>
      </c>
      <c r="F25" s="36">
        <v>399.56666666666666</v>
      </c>
      <c r="G25" s="36">
        <v>372.33333333333331</v>
      </c>
      <c r="H25" s="36">
        <v>460.33333333333331</v>
      </c>
      <c r="I25" s="36">
        <v>487.56666666666666</v>
      </c>
      <c r="J25" s="36">
        <v>504.33333333333331</v>
      </c>
      <c r="K25" s="31">
        <v>470.8</v>
      </c>
      <c r="L25" s="31">
        <v>426.8</v>
      </c>
      <c r="M25" s="31">
        <v>442.15571999999997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4567.25</v>
      </c>
      <c r="D26" s="36">
        <v>4572.3166666666666</v>
      </c>
      <c r="E26" s="36">
        <v>4537.9333333333334</v>
      </c>
      <c r="F26" s="36">
        <v>4508.6166666666668</v>
      </c>
      <c r="G26" s="36">
        <v>4474.2333333333336</v>
      </c>
      <c r="H26" s="36">
        <v>4601.6333333333332</v>
      </c>
      <c r="I26" s="36">
        <v>4636.0166666666664</v>
      </c>
      <c r="J26" s="36">
        <v>4665.333333333333</v>
      </c>
      <c r="K26" s="31">
        <v>4606.7</v>
      </c>
      <c r="L26" s="31">
        <v>4543</v>
      </c>
      <c r="M26" s="31">
        <v>1.4777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435.65</v>
      </c>
      <c r="D27" s="36">
        <v>433.66666666666669</v>
      </c>
      <c r="E27" s="36">
        <v>430.03333333333336</v>
      </c>
      <c r="F27" s="36">
        <v>424.41666666666669</v>
      </c>
      <c r="G27" s="36">
        <v>420.78333333333336</v>
      </c>
      <c r="H27" s="36">
        <v>439.28333333333336</v>
      </c>
      <c r="I27" s="36">
        <v>442.91666666666669</v>
      </c>
      <c r="J27" s="36">
        <v>448.53333333333336</v>
      </c>
      <c r="K27" s="31">
        <v>437.3</v>
      </c>
      <c r="L27" s="31">
        <v>428.05</v>
      </c>
      <c r="M27" s="31">
        <v>40.815240000000003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5421.95</v>
      </c>
      <c r="D28" s="36">
        <v>5407.1500000000005</v>
      </c>
      <c r="E28" s="36">
        <v>5379.3000000000011</v>
      </c>
      <c r="F28" s="36">
        <v>5336.6500000000005</v>
      </c>
      <c r="G28" s="36">
        <v>5308.8000000000011</v>
      </c>
      <c r="H28" s="36">
        <v>5449.8000000000011</v>
      </c>
      <c r="I28" s="36">
        <v>5477.6500000000015</v>
      </c>
      <c r="J28" s="36">
        <v>5520.3000000000011</v>
      </c>
      <c r="K28" s="31">
        <v>5435</v>
      </c>
      <c r="L28" s="31">
        <v>5364.5</v>
      </c>
      <c r="M28" s="31">
        <v>2.7711899999999998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426.1</v>
      </c>
      <c r="D29" s="36">
        <v>424.76666666666665</v>
      </c>
      <c r="E29" s="36">
        <v>422.63333333333333</v>
      </c>
      <c r="F29" s="36">
        <v>419.16666666666669</v>
      </c>
      <c r="G29" s="36">
        <v>417.03333333333336</v>
      </c>
      <c r="H29" s="36">
        <v>428.23333333333329</v>
      </c>
      <c r="I29" s="36">
        <v>430.36666666666662</v>
      </c>
      <c r="J29" s="36">
        <v>433.83333333333326</v>
      </c>
      <c r="K29" s="31">
        <v>426.9</v>
      </c>
      <c r="L29" s="31">
        <v>421.3</v>
      </c>
      <c r="M29" s="31">
        <v>12.07141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181.45</v>
      </c>
      <c r="D30" s="36">
        <v>180.81666666666669</v>
      </c>
      <c r="E30" s="36">
        <v>179.13333333333338</v>
      </c>
      <c r="F30" s="36">
        <v>176.81666666666669</v>
      </c>
      <c r="G30" s="36">
        <v>175.13333333333338</v>
      </c>
      <c r="H30" s="36">
        <v>183.13333333333338</v>
      </c>
      <c r="I30" s="36">
        <v>184.81666666666672</v>
      </c>
      <c r="J30" s="36">
        <v>187.13333333333338</v>
      </c>
      <c r="K30" s="31">
        <v>182.5</v>
      </c>
      <c r="L30" s="31">
        <v>178.5</v>
      </c>
      <c r="M30" s="31">
        <v>143.37988999999999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3148.35</v>
      </c>
      <c r="D31" s="36">
        <v>3153.4500000000003</v>
      </c>
      <c r="E31" s="36">
        <v>3136.9000000000005</v>
      </c>
      <c r="F31" s="36">
        <v>3125.4500000000003</v>
      </c>
      <c r="G31" s="36">
        <v>3108.9000000000005</v>
      </c>
      <c r="H31" s="36">
        <v>3164.9000000000005</v>
      </c>
      <c r="I31" s="36">
        <v>3181.4500000000007</v>
      </c>
      <c r="J31" s="36">
        <v>3192.9000000000005</v>
      </c>
      <c r="K31" s="31">
        <v>3170</v>
      </c>
      <c r="L31" s="31">
        <v>3142</v>
      </c>
      <c r="M31" s="31">
        <v>6.2072500000000002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1945.75</v>
      </c>
      <c r="D32" s="36">
        <v>1948.9166666666667</v>
      </c>
      <c r="E32" s="36">
        <v>1937.8333333333335</v>
      </c>
      <c r="F32" s="36">
        <v>1929.9166666666667</v>
      </c>
      <c r="G32" s="36">
        <v>1918.8333333333335</v>
      </c>
      <c r="H32" s="36">
        <v>1956.8333333333335</v>
      </c>
      <c r="I32" s="36">
        <v>1967.916666666667</v>
      </c>
      <c r="J32" s="36">
        <v>1975.8333333333335</v>
      </c>
      <c r="K32" s="31">
        <v>1960</v>
      </c>
      <c r="L32" s="31">
        <v>1941</v>
      </c>
      <c r="M32" s="31">
        <v>3.5417800000000002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732.55</v>
      </c>
      <c r="D33" s="36">
        <v>727.51666666666677</v>
      </c>
      <c r="E33" s="36">
        <v>695.03333333333353</v>
      </c>
      <c r="F33" s="36">
        <v>657.51666666666677</v>
      </c>
      <c r="G33" s="36">
        <v>625.03333333333353</v>
      </c>
      <c r="H33" s="36">
        <v>765.03333333333353</v>
      </c>
      <c r="I33" s="36">
        <v>797.51666666666688</v>
      </c>
      <c r="J33" s="36">
        <v>835.03333333333353</v>
      </c>
      <c r="K33" s="31">
        <v>760</v>
      </c>
      <c r="L33" s="31">
        <v>690</v>
      </c>
      <c r="M33" s="31">
        <v>154.76039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748.25</v>
      </c>
      <c r="D34" s="36">
        <v>744.75</v>
      </c>
      <c r="E34" s="36">
        <v>738.55</v>
      </c>
      <c r="F34" s="36">
        <v>728.84999999999991</v>
      </c>
      <c r="G34" s="36">
        <v>722.64999999999986</v>
      </c>
      <c r="H34" s="36">
        <v>754.45</v>
      </c>
      <c r="I34" s="36">
        <v>760.65000000000009</v>
      </c>
      <c r="J34" s="36">
        <v>770.35000000000014</v>
      </c>
      <c r="K34" s="31">
        <v>750.95</v>
      </c>
      <c r="L34" s="31">
        <v>735.05</v>
      </c>
      <c r="M34" s="31">
        <v>23.450520000000001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1021.45</v>
      </c>
      <c r="D35" s="36">
        <v>1021.1166666666668</v>
      </c>
      <c r="E35" s="36">
        <v>1010.3333333333335</v>
      </c>
      <c r="F35" s="36">
        <v>999.2166666666667</v>
      </c>
      <c r="G35" s="36">
        <v>988.43333333333339</v>
      </c>
      <c r="H35" s="36">
        <v>1032.2333333333336</v>
      </c>
      <c r="I35" s="36">
        <v>1043.0166666666669</v>
      </c>
      <c r="J35" s="36">
        <v>1054.1333333333337</v>
      </c>
      <c r="K35" s="31">
        <v>1031.9000000000001</v>
      </c>
      <c r="L35" s="31">
        <v>1010</v>
      </c>
      <c r="M35" s="31">
        <v>23.415050000000001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347.3</v>
      </c>
      <c r="D36" s="36">
        <v>354.41666666666669</v>
      </c>
      <c r="E36" s="36">
        <v>336.88333333333338</v>
      </c>
      <c r="F36" s="36">
        <v>326.4666666666667</v>
      </c>
      <c r="G36" s="36">
        <v>308.93333333333339</v>
      </c>
      <c r="H36" s="36">
        <v>364.83333333333337</v>
      </c>
      <c r="I36" s="36">
        <v>382.36666666666667</v>
      </c>
      <c r="J36" s="36">
        <v>392.78333333333336</v>
      </c>
      <c r="K36" s="31">
        <v>371.95</v>
      </c>
      <c r="L36" s="31">
        <v>344</v>
      </c>
      <c r="M36" s="31">
        <v>124.32729999999999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1060.1500000000001</v>
      </c>
      <c r="D37" s="36">
        <v>1048.2666666666667</v>
      </c>
      <c r="E37" s="36">
        <v>1033.0333333333333</v>
      </c>
      <c r="F37" s="36">
        <v>1005.9166666666666</v>
      </c>
      <c r="G37" s="36">
        <v>990.68333333333328</v>
      </c>
      <c r="H37" s="36">
        <v>1075.3833333333332</v>
      </c>
      <c r="I37" s="36">
        <v>1090.6166666666663</v>
      </c>
      <c r="J37" s="36">
        <v>1117.7333333333333</v>
      </c>
      <c r="K37" s="31">
        <v>1063.5</v>
      </c>
      <c r="L37" s="31">
        <v>1021.15</v>
      </c>
      <c r="M37" s="31">
        <v>94.223960000000005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6069.95</v>
      </c>
      <c r="D38" s="36">
        <v>6046.5499999999993</v>
      </c>
      <c r="E38" s="36">
        <v>5996.6999999999989</v>
      </c>
      <c r="F38" s="36">
        <v>5923.45</v>
      </c>
      <c r="G38" s="36">
        <v>5873.5999999999995</v>
      </c>
      <c r="H38" s="36">
        <v>6119.7999999999984</v>
      </c>
      <c r="I38" s="36">
        <v>6169.6499999999987</v>
      </c>
      <c r="J38" s="36">
        <v>6242.8999999999978</v>
      </c>
      <c r="K38" s="31">
        <v>6096.4</v>
      </c>
      <c r="L38" s="31">
        <v>5973.3</v>
      </c>
      <c r="M38" s="31">
        <v>4.0697400000000004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1653.5</v>
      </c>
      <c r="D39" s="36">
        <v>1655.8333333333333</v>
      </c>
      <c r="E39" s="36">
        <v>1646.6666666666665</v>
      </c>
      <c r="F39" s="36">
        <v>1639.8333333333333</v>
      </c>
      <c r="G39" s="36">
        <v>1630.6666666666665</v>
      </c>
      <c r="H39" s="36">
        <v>1662.6666666666665</v>
      </c>
      <c r="I39" s="36">
        <v>1671.833333333333</v>
      </c>
      <c r="J39" s="36">
        <v>1678.6666666666665</v>
      </c>
      <c r="K39" s="31">
        <v>1665</v>
      </c>
      <c r="L39" s="31">
        <v>1649</v>
      </c>
      <c r="M39" s="31">
        <v>7.4679599999999997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7309.35</v>
      </c>
      <c r="D40" s="36">
        <v>7332.916666666667</v>
      </c>
      <c r="E40" s="36">
        <v>7220.9833333333336</v>
      </c>
      <c r="F40" s="36">
        <v>7132.6166666666668</v>
      </c>
      <c r="G40" s="36">
        <v>7020.6833333333334</v>
      </c>
      <c r="H40" s="36">
        <v>7421.2833333333338</v>
      </c>
      <c r="I40" s="36">
        <v>7533.2166666666662</v>
      </c>
      <c r="J40" s="36">
        <v>7621.5833333333339</v>
      </c>
      <c r="K40" s="31">
        <v>7444.85</v>
      </c>
      <c r="L40" s="31">
        <v>7244.55</v>
      </c>
      <c r="M40" s="31">
        <v>0.17133000000000001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7130.1</v>
      </c>
      <c r="D41" s="36">
        <v>7137.583333333333</v>
      </c>
      <c r="E41" s="36">
        <v>7106.5666666666657</v>
      </c>
      <c r="F41" s="36">
        <v>7083.0333333333328</v>
      </c>
      <c r="G41" s="36">
        <v>7052.0166666666655</v>
      </c>
      <c r="H41" s="36">
        <v>7161.1166666666659</v>
      </c>
      <c r="I41" s="36">
        <v>7192.1333333333341</v>
      </c>
      <c r="J41" s="36">
        <v>7215.6666666666661</v>
      </c>
      <c r="K41" s="31">
        <v>7168.6</v>
      </c>
      <c r="L41" s="31">
        <v>7114.05</v>
      </c>
      <c r="M41" s="31">
        <v>6.8243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2582.5500000000002</v>
      </c>
      <c r="D42" s="36">
        <v>2602.1833333333334</v>
      </c>
      <c r="E42" s="36">
        <v>2555.3666666666668</v>
      </c>
      <c r="F42" s="36">
        <v>2528.1833333333334</v>
      </c>
      <c r="G42" s="36">
        <v>2481.3666666666668</v>
      </c>
      <c r="H42" s="36">
        <v>2629.3666666666668</v>
      </c>
      <c r="I42" s="36">
        <v>2676.1833333333334</v>
      </c>
      <c r="J42" s="36">
        <v>2703.3666666666668</v>
      </c>
      <c r="K42" s="31">
        <v>2649</v>
      </c>
      <c r="L42" s="31">
        <v>2575</v>
      </c>
      <c r="M42" s="31">
        <v>1.3954500000000001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222.35</v>
      </c>
      <c r="D43" s="36">
        <v>220.78333333333333</v>
      </c>
      <c r="E43" s="36">
        <v>218.31666666666666</v>
      </c>
      <c r="F43" s="36">
        <v>214.28333333333333</v>
      </c>
      <c r="G43" s="36">
        <v>211.81666666666666</v>
      </c>
      <c r="H43" s="36">
        <v>224.81666666666666</v>
      </c>
      <c r="I43" s="36">
        <v>227.2833333333333</v>
      </c>
      <c r="J43" s="36">
        <v>231.31666666666666</v>
      </c>
      <c r="K43" s="31">
        <v>223.25</v>
      </c>
      <c r="L43" s="31">
        <v>216.75</v>
      </c>
      <c r="M43" s="31">
        <v>171.86266000000001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197.4</v>
      </c>
      <c r="D44" s="36">
        <v>197.41666666666666</v>
      </c>
      <c r="E44" s="36">
        <v>196.48333333333332</v>
      </c>
      <c r="F44" s="36">
        <v>195.56666666666666</v>
      </c>
      <c r="G44" s="36">
        <v>194.63333333333333</v>
      </c>
      <c r="H44" s="36">
        <v>198.33333333333331</v>
      </c>
      <c r="I44" s="36">
        <v>199.26666666666665</v>
      </c>
      <c r="J44" s="36">
        <v>200.18333333333331</v>
      </c>
      <c r="K44" s="31">
        <v>198.35</v>
      </c>
      <c r="L44" s="31">
        <v>196.5</v>
      </c>
      <c r="M44" s="31">
        <v>76.174400000000006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105.85</v>
      </c>
      <c r="D45" s="36">
        <v>105.96666666666665</v>
      </c>
      <c r="E45" s="36">
        <v>105.23333333333331</v>
      </c>
      <c r="F45" s="36">
        <v>104.61666666666665</v>
      </c>
      <c r="G45" s="36">
        <v>103.8833333333333</v>
      </c>
      <c r="H45" s="36">
        <v>106.58333333333331</v>
      </c>
      <c r="I45" s="36">
        <v>107.31666666666666</v>
      </c>
      <c r="J45" s="36">
        <v>107.93333333333332</v>
      </c>
      <c r="K45" s="31">
        <v>106.7</v>
      </c>
      <c r="L45" s="31">
        <v>105.35</v>
      </c>
      <c r="M45" s="31">
        <v>51.88935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1612.95</v>
      </c>
      <c r="D46" s="36">
        <v>1616.5833333333333</v>
      </c>
      <c r="E46" s="36">
        <v>1591.4666666666665</v>
      </c>
      <c r="F46" s="36">
        <v>1569.9833333333331</v>
      </c>
      <c r="G46" s="36">
        <v>1544.8666666666663</v>
      </c>
      <c r="H46" s="36">
        <v>1638.0666666666666</v>
      </c>
      <c r="I46" s="36">
        <v>1663.1833333333334</v>
      </c>
      <c r="J46" s="36">
        <v>1684.6666666666667</v>
      </c>
      <c r="K46" s="31">
        <v>1641.7</v>
      </c>
      <c r="L46" s="31">
        <v>1595.1</v>
      </c>
      <c r="M46" s="31">
        <v>2.2685900000000001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141</v>
      </c>
      <c r="D47" s="36">
        <v>141.38333333333333</v>
      </c>
      <c r="E47" s="36">
        <v>140.11666666666665</v>
      </c>
      <c r="F47" s="36">
        <v>139.23333333333332</v>
      </c>
      <c r="G47" s="36">
        <v>137.96666666666664</v>
      </c>
      <c r="H47" s="36">
        <v>142.26666666666665</v>
      </c>
      <c r="I47" s="36">
        <v>143.5333333333333</v>
      </c>
      <c r="J47" s="36">
        <v>144.41666666666666</v>
      </c>
      <c r="K47" s="31">
        <v>142.65</v>
      </c>
      <c r="L47" s="31">
        <v>140.5</v>
      </c>
      <c r="M47" s="31">
        <v>146.80788999999999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574.04999999999995</v>
      </c>
      <c r="D48" s="36">
        <v>574.0333333333333</v>
      </c>
      <c r="E48" s="36">
        <v>572.16666666666663</v>
      </c>
      <c r="F48" s="36">
        <v>570.2833333333333</v>
      </c>
      <c r="G48" s="36">
        <v>568.41666666666663</v>
      </c>
      <c r="H48" s="36">
        <v>575.91666666666663</v>
      </c>
      <c r="I48" s="36">
        <v>577.78333333333342</v>
      </c>
      <c r="J48" s="36">
        <v>579.66666666666663</v>
      </c>
      <c r="K48" s="31">
        <v>575.9</v>
      </c>
      <c r="L48" s="31">
        <v>572.15</v>
      </c>
      <c r="M48" s="31">
        <v>5.8073300000000003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1114.7</v>
      </c>
      <c r="D49" s="36">
        <v>1110.9000000000001</v>
      </c>
      <c r="E49" s="36">
        <v>1103.9500000000003</v>
      </c>
      <c r="F49" s="36">
        <v>1093.2000000000003</v>
      </c>
      <c r="G49" s="36">
        <v>1086.2500000000005</v>
      </c>
      <c r="H49" s="36">
        <v>1121.6500000000001</v>
      </c>
      <c r="I49" s="36">
        <v>1128.5999999999999</v>
      </c>
      <c r="J49" s="36">
        <v>1139.3499999999999</v>
      </c>
      <c r="K49" s="31">
        <v>1117.8499999999999</v>
      </c>
      <c r="L49" s="31">
        <v>1100.1500000000001</v>
      </c>
      <c r="M49" s="31">
        <v>4.9207099999999997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995.4</v>
      </c>
      <c r="D50" s="36">
        <v>997.81666666666661</v>
      </c>
      <c r="E50" s="36">
        <v>988.53333333333319</v>
      </c>
      <c r="F50" s="36">
        <v>981.66666666666663</v>
      </c>
      <c r="G50" s="36">
        <v>972.38333333333321</v>
      </c>
      <c r="H50" s="36">
        <v>1004.6833333333332</v>
      </c>
      <c r="I50" s="36">
        <v>1013.9666666666665</v>
      </c>
      <c r="J50" s="36">
        <v>1020.8333333333331</v>
      </c>
      <c r="K50" s="31">
        <v>1007.1</v>
      </c>
      <c r="L50" s="31">
        <v>990.95</v>
      </c>
      <c r="M50" s="31">
        <v>56.479179999999999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165.05</v>
      </c>
      <c r="D51" s="36">
        <v>163.1</v>
      </c>
      <c r="E51" s="36">
        <v>160.19999999999999</v>
      </c>
      <c r="F51" s="36">
        <v>155.35</v>
      </c>
      <c r="G51" s="36">
        <v>152.44999999999999</v>
      </c>
      <c r="H51" s="36">
        <v>167.95</v>
      </c>
      <c r="I51" s="36">
        <v>170.85000000000002</v>
      </c>
      <c r="J51" s="36">
        <v>175.7</v>
      </c>
      <c r="K51" s="31">
        <v>166</v>
      </c>
      <c r="L51" s="31">
        <v>158.25</v>
      </c>
      <c r="M51" s="31">
        <v>662.99728000000005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236.75</v>
      </c>
      <c r="D52" s="36">
        <v>235.7833333333333</v>
      </c>
      <c r="E52" s="36">
        <v>234.1666666666666</v>
      </c>
      <c r="F52" s="36">
        <v>231.58333333333329</v>
      </c>
      <c r="G52" s="36">
        <v>229.96666666666658</v>
      </c>
      <c r="H52" s="36">
        <v>238.36666666666662</v>
      </c>
      <c r="I52" s="36">
        <v>239.98333333333329</v>
      </c>
      <c r="J52" s="36">
        <v>242.56666666666663</v>
      </c>
      <c r="K52" s="31">
        <v>237.4</v>
      </c>
      <c r="L52" s="31">
        <v>233.2</v>
      </c>
      <c r="M52" s="31">
        <v>23.071660000000001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21663.9</v>
      </c>
      <c r="D53" s="36">
        <v>21589.633333333335</v>
      </c>
      <c r="E53" s="36">
        <v>21329.26666666667</v>
      </c>
      <c r="F53" s="36">
        <v>20994.633333333335</v>
      </c>
      <c r="G53" s="36">
        <v>20734.26666666667</v>
      </c>
      <c r="H53" s="36">
        <v>21924.26666666667</v>
      </c>
      <c r="I53" s="36">
        <v>22184.633333333331</v>
      </c>
      <c r="J53" s="36">
        <v>22519.26666666667</v>
      </c>
      <c r="K53" s="31">
        <v>21850</v>
      </c>
      <c r="L53" s="31">
        <v>21255</v>
      </c>
      <c r="M53" s="31">
        <v>0.55001999999999995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428.65</v>
      </c>
      <c r="D54" s="36">
        <v>427.26666666666665</v>
      </c>
      <c r="E54" s="36">
        <v>420.08333333333331</v>
      </c>
      <c r="F54" s="36">
        <v>411.51666666666665</v>
      </c>
      <c r="G54" s="36">
        <v>404.33333333333331</v>
      </c>
      <c r="H54" s="36">
        <v>435.83333333333331</v>
      </c>
      <c r="I54" s="36">
        <v>443.01666666666671</v>
      </c>
      <c r="J54" s="36">
        <v>451.58333333333331</v>
      </c>
      <c r="K54" s="31">
        <v>434.45</v>
      </c>
      <c r="L54" s="31">
        <v>418.7</v>
      </c>
      <c r="M54" s="31">
        <v>126.04406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4803.6499999999996</v>
      </c>
      <c r="D55" s="36">
        <v>4779.05</v>
      </c>
      <c r="E55" s="36">
        <v>4726</v>
      </c>
      <c r="F55" s="36">
        <v>4648.3499999999995</v>
      </c>
      <c r="G55" s="36">
        <v>4595.2999999999993</v>
      </c>
      <c r="H55" s="36">
        <v>4856.7000000000007</v>
      </c>
      <c r="I55" s="36">
        <v>4909.7500000000018</v>
      </c>
      <c r="J55" s="36">
        <v>4987.4000000000015</v>
      </c>
      <c r="K55" s="31">
        <v>4832.1000000000004</v>
      </c>
      <c r="L55" s="31">
        <v>4701.3999999999996</v>
      </c>
      <c r="M55" s="31">
        <v>3.6370200000000001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402.75</v>
      </c>
      <c r="D56" s="36">
        <v>401.51666666666671</v>
      </c>
      <c r="E56" s="36">
        <v>398.33333333333343</v>
      </c>
      <c r="F56" s="36">
        <v>393.91666666666674</v>
      </c>
      <c r="G56" s="36">
        <v>390.73333333333346</v>
      </c>
      <c r="H56" s="36">
        <v>405.93333333333339</v>
      </c>
      <c r="I56" s="36">
        <v>409.11666666666667</v>
      </c>
      <c r="J56" s="36">
        <v>413.53333333333336</v>
      </c>
      <c r="K56" s="31">
        <v>404.7</v>
      </c>
      <c r="L56" s="31">
        <v>397.1</v>
      </c>
      <c r="M56" s="31">
        <v>54.989660000000001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439.25</v>
      </c>
      <c r="D57" s="36">
        <v>439.40000000000003</v>
      </c>
      <c r="E57" s="36">
        <v>428.85000000000008</v>
      </c>
      <c r="F57" s="36">
        <v>418.45000000000005</v>
      </c>
      <c r="G57" s="36">
        <v>407.90000000000009</v>
      </c>
      <c r="H57" s="36">
        <v>449.80000000000007</v>
      </c>
      <c r="I57" s="36">
        <v>460.35</v>
      </c>
      <c r="J57" s="36">
        <v>470.75000000000006</v>
      </c>
      <c r="K57" s="31">
        <v>449.95</v>
      </c>
      <c r="L57" s="31">
        <v>429</v>
      </c>
      <c r="M57" s="31">
        <v>40.051490000000001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1110.45</v>
      </c>
      <c r="D58" s="36">
        <v>1110.7333333333333</v>
      </c>
      <c r="E58" s="36">
        <v>1101.9666666666667</v>
      </c>
      <c r="F58" s="36">
        <v>1093.4833333333333</v>
      </c>
      <c r="G58" s="36">
        <v>1084.7166666666667</v>
      </c>
      <c r="H58" s="36">
        <v>1119.2166666666667</v>
      </c>
      <c r="I58" s="36">
        <v>1127.9833333333336</v>
      </c>
      <c r="J58" s="36">
        <v>1136.4666666666667</v>
      </c>
      <c r="K58" s="31">
        <v>1119.5</v>
      </c>
      <c r="L58" s="31">
        <v>1102.25</v>
      </c>
      <c r="M58" s="31">
        <v>9.6732700000000005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1201.55</v>
      </c>
      <c r="D59" s="36">
        <v>1200.0333333333333</v>
      </c>
      <c r="E59" s="36">
        <v>1193.2666666666667</v>
      </c>
      <c r="F59" s="36">
        <v>1184.9833333333333</v>
      </c>
      <c r="G59" s="36">
        <v>1178.2166666666667</v>
      </c>
      <c r="H59" s="36">
        <v>1208.3166666666666</v>
      </c>
      <c r="I59" s="36">
        <v>1215.083333333333</v>
      </c>
      <c r="J59" s="36">
        <v>1223.3666666666666</v>
      </c>
      <c r="K59" s="31">
        <v>1206.8</v>
      </c>
      <c r="L59" s="31">
        <v>1191.75</v>
      </c>
      <c r="M59" s="31">
        <v>21.734269999999999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342.35</v>
      </c>
      <c r="D60" s="36">
        <v>341.81666666666666</v>
      </c>
      <c r="E60" s="36">
        <v>338.63333333333333</v>
      </c>
      <c r="F60" s="36">
        <v>334.91666666666669</v>
      </c>
      <c r="G60" s="36">
        <v>331.73333333333335</v>
      </c>
      <c r="H60" s="36">
        <v>345.5333333333333</v>
      </c>
      <c r="I60" s="36">
        <v>348.71666666666658</v>
      </c>
      <c r="J60" s="36">
        <v>352.43333333333328</v>
      </c>
      <c r="K60" s="31">
        <v>345</v>
      </c>
      <c r="L60" s="31">
        <v>338.1</v>
      </c>
      <c r="M60" s="31">
        <v>141.49512999999999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5694.75</v>
      </c>
      <c r="D61" s="36">
        <v>5662.1166666666659</v>
      </c>
      <c r="E61" s="36">
        <v>5609.3833333333314</v>
      </c>
      <c r="F61" s="36">
        <v>5524.0166666666655</v>
      </c>
      <c r="G61" s="36">
        <v>5471.283333333331</v>
      </c>
      <c r="H61" s="36">
        <v>5747.4833333333318</v>
      </c>
      <c r="I61" s="36">
        <v>5800.2166666666672</v>
      </c>
      <c r="J61" s="36">
        <v>5885.5833333333321</v>
      </c>
      <c r="K61" s="31">
        <v>5714.85</v>
      </c>
      <c r="L61" s="31">
        <v>5576.75</v>
      </c>
      <c r="M61" s="31">
        <v>5.5201599999999997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2208.4499999999998</v>
      </c>
      <c r="D62" s="36">
        <v>2204.25</v>
      </c>
      <c r="E62" s="36">
        <v>2189.5</v>
      </c>
      <c r="F62" s="36">
        <v>2170.5500000000002</v>
      </c>
      <c r="G62" s="36">
        <v>2155.8000000000002</v>
      </c>
      <c r="H62" s="36">
        <v>2223.1999999999998</v>
      </c>
      <c r="I62" s="36">
        <v>2237.9499999999998</v>
      </c>
      <c r="J62" s="36">
        <v>2256.8999999999996</v>
      </c>
      <c r="K62" s="31">
        <v>2219</v>
      </c>
      <c r="L62" s="31">
        <v>2185.3000000000002</v>
      </c>
      <c r="M62" s="31">
        <v>8.8620400000000004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768.15</v>
      </c>
      <c r="D63" s="36">
        <v>766.75</v>
      </c>
      <c r="E63" s="36">
        <v>762.5</v>
      </c>
      <c r="F63" s="36">
        <v>756.85</v>
      </c>
      <c r="G63" s="36">
        <v>752.6</v>
      </c>
      <c r="H63" s="36">
        <v>772.4</v>
      </c>
      <c r="I63" s="36">
        <v>776.65</v>
      </c>
      <c r="J63" s="36">
        <v>782.3</v>
      </c>
      <c r="K63" s="31">
        <v>771</v>
      </c>
      <c r="L63" s="31">
        <v>761.1</v>
      </c>
      <c r="M63" s="31">
        <v>9.6423299999999994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1140.55</v>
      </c>
      <c r="D64" s="36">
        <v>1133.1833333333334</v>
      </c>
      <c r="E64" s="36">
        <v>1123.9166666666667</v>
      </c>
      <c r="F64" s="36">
        <v>1107.2833333333333</v>
      </c>
      <c r="G64" s="36">
        <v>1098.0166666666667</v>
      </c>
      <c r="H64" s="36">
        <v>1149.8166666666668</v>
      </c>
      <c r="I64" s="36">
        <v>1159.0833333333333</v>
      </c>
      <c r="J64" s="36">
        <v>1175.7166666666669</v>
      </c>
      <c r="K64" s="31">
        <v>1142.45</v>
      </c>
      <c r="L64" s="31">
        <v>1116.55</v>
      </c>
      <c r="M64" s="31">
        <v>5.1812300000000002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283.8</v>
      </c>
      <c r="D65" s="36">
        <v>284.36666666666667</v>
      </c>
      <c r="E65" s="36">
        <v>282.08333333333337</v>
      </c>
      <c r="F65" s="36">
        <v>280.36666666666667</v>
      </c>
      <c r="G65" s="36">
        <v>278.08333333333337</v>
      </c>
      <c r="H65" s="36">
        <v>286.08333333333337</v>
      </c>
      <c r="I65" s="36">
        <v>288.36666666666667</v>
      </c>
      <c r="J65" s="36">
        <v>290.08333333333337</v>
      </c>
      <c r="K65" s="31">
        <v>286.64999999999998</v>
      </c>
      <c r="L65" s="31">
        <v>282.64999999999998</v>
      </c>
      <c r="M65" s="31">
        <v>17.285450000000001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1873.65</v>
      </c>
      <c r="D66" s="36">
        <v>1878.8833333333332</v>
      </c>
      <c r="E66" s="36">
        <v>1857.7666666666664</v>
      </c>
      <c r="F66" s="36">
        <v>1841.8833333333332</v>
      </c>
      <c r="G66" s="36">
        <v>1820.7666666666664</v>
      </c>
      <c r="H66" s="36">
        <v>1894.7666666666664</v>
      </c>
      <c r="I66" s="36">
        <v>1915.8833333333332</v>
      </c>
      <c r="J66" s="36">
        <v>1931.7666666666664</v>
      </c>
      <c r="K66" s="31">
        <v>1900</v>
      </c>
      <c r="L66" s="31">
        <v>1863</v>
      </c>
      <c r="M66" s="31">
        <v>5.2702900000000001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534.6</v>
      </c>
      <c r="D67" s="36">
        <v>534.2166666666667</v>
      </c>
      <c r="E67" s="36">
        <v>532.38333333333344</v>
      </c>
      <c r="F67" s="36">
        <v>530.16666666666674</v>
      </c>
      <c r="G67" s="36">
        <v>528.33333333333348</v>
      </c>
      <c r="H67" s="36">
        <v>536.43333333333339</v>
      </c>
      <c r="I67" s="36">
        <v>538.26666666666665</v>
      </c>
      <c r="J67" s="36">
        <v>540.48333333333335</v>
      </c>
      <c r="K67" s="31">
        <v>536.04999999999995</v>
      </c>
      <c r="L67" s="31">
        <v>532</v>
      </c>
      <c r="M67" s="31">
        <v>18.156700000000001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2202.6</v>
      </c>
      <c r="D68" s="36">
        <v>2208.0666666666666</v>
      </c>
      <c r="E68" s="36">
        <v>2173.2833333333333</v>
      </c>
      <c r="F68" s="36">
        <v>2143.9666666666667</v>
      </c>
      <c r="G68" s="36">
        <v>2109.1833333333334</v>
      </c>
      <c r="H68" s="36">
        <v>2237.3833333333332</v>
      </c>
      <c r="I68" s="36">
        <v>2272.1666666666661</v>
      </c>
      <c r="J68" s="36">
        <v>2301.4833333333331</v>
      </c>
      <c r="K68" s="31">
        <v>2242.85</v>
      </c>
      <c r="L68" s="31">
        <v>2178.75</v>
      </c>
      <c r="M68" s="31">
        <v>3.03993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2204.25</v>
      </c>
      <c r="D69" s="36">
        <v>2196.1</v>
      </c>
      <c r="E69" s="36">
        <v>2183.1999999999998</v>
      </c>
      <c r="F69" s="36">
        <v>2162.15</v>
      </c>
      <c r="G69" s="36">
        <v>2149.25</v>
      </c>
      <c r="H69" s="36">
        <v>2217.1499999999996</v>
      </c>
      <c r="I69" s="36">
        <v>2230.0500000000002</v>
      </c>
      <c r="J69" s="36">
        <v>2251.0999999999995</v>
      </c>
      <c r="K69" s="31">
        <v>2209</v>
      </c>
      <c r="L69" s="31">
        <v>2175.0500000000002</v>
      </c>
      <c r="M69" s="31">
        <v>2.48651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390.45</v>
      </c>
      <c r="D70" s="36">
        <v>388.81666666666666</v>
      </c>
      <c r="E70" s="36">
        <v>385.68333333333334</v>
      </c>
      <c r="F70" s="36">
        <v>380.91666666666669</v>
      </c>
      <c r="G70" s="36">
        <v>377.78333333333336</v>
      </c>
      <c r="H70" s="36">
        <v>393.58333333333331</v>
      </c>
      <c r="I70" s="36">
        <v>396.71666666666664</v>
      </c>
      <c r="J70" s="36">
        <v>401.48333333333329</v>
      </c>
      <c r="K70" s="31">
        <v>391.95</v>
      </c>
      <c r="L70" s="31">
        <v>384.05</v>
      </c>
      <c r="M70" s="31">
        <v>10.78049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177.75</v>
      </c>
      <c r="D71" s="36">
        <v>178.68333333333331</v>
      </c>
      <c r="E71" s="36">
        <v>176.61666666666662</v>
      </c>
      <c r="F71" s="36">
        <v>175.48333333333332</v>
      </c>
      <c r="G71" s="36">
        <v>173.41666666666663</v>
      </c>
      <c r="H71" s="36">
        <v>179.81666666666661</v>
      </c>
      <c r="I71" s="36">
        <v>181.88333333333327</v>
      </c>
      <c r="J71" s="36">
        <v>183.01666666666659</v>
      </c>
      <c r="K71" s="31">
        <v>180.75</v>
      </c>
      <c r="L71" s="31">
        <v>177.55</v>
      </c>
      <c r="M71" s="31">
        <v>12.576269999999999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3729.75</v>
      </c>
      <c r="D72" s="36">
        <v>3742.2166666666667</v>
      </c>
      <c r="E72" s="36">
        <v>3708.4833333333336</v>
      </c>
      <c r="F72" s="36">
        <v>3687.2166666666667</v>
      </c>
      <c r="G72" s="36">
        <v>3653.4833333333336</v>
      </c>
      <c r="H72" s="36">
        <v>3763.4833333333336</v>
      </c>
      <c r="I72" s="36">
        <v>3797.2166666666662</v>
      </c>
      <c r="J72" s="36">
        <v>3818.4833333333336</v>
      </c>
      <c r="K72" s="31">
        <v>3775.95</v>
      </c>
      <c r="L72" s="31">
        <v>3720.95</v>
      </c>
      <c r="M72" s="31">
        <v>3.2917999999999998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5398.5</v>
      </c>
      <c r="D73" s="36">
        <v>5365.7666666666664</v>
      </c>
      <c r="E73" s="36">
        <v>5326.5333333333328</v>
      </c>
      <c r="F73" s="36">
        <v>5254.5666666666666</v>
      </c>
      <c r="G73" s="36">
        <v>5215.333333333333</v>
      </c>
      <c r="H73" s="36">
        <v>5437.7333333333327</v>
      </c>
      <c r="I73" s="36">
        <v>5476.9666666666662</v>
      </c>
      <c r="J73" s="36">
        <v>5548.9333333333325</v>
      </c>
      <c r="K73" s="31">
        <v>5405</v>
      </c>
      <c r="L73" s="31">
        <v>5293.8</v>
      </c>
      <c r="M73" s="31">
        <v>2.5973299999999999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637.65</v>
      </c>
      <c r="D74" s="36">
        <v>636.16666666666663</v>
      </c>
      <c r="E74" s="36">
        <v>630.58333333333326</v>
      </c>
      <c r="F74" s="36">
        <v>623.51666666666665</v>
      </c>
      <c r="G74" s="36">
        <v>617.93333333333328</v>
      </c>
      <c r="H74" s="36">
        <v>643.23333333333323</v>
      </c>
      <c r="I74" s="36">
        <v>648.81666666666649</v>
      </c>
      <c r="J74" s="36">
        <v>655.88333333333321</v>
      </c>
      <c r="K74" s="31">
        <v>641.75</v>
      </c>
      <c r="L74" s="31">
        <v>629.1</v>
      </c>
      <c r="M74" s="31">
        <v>58.515230000000003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3861.5</v>
      </c>
      <c r="D75" s="36">
        <v>3879.8333333333335</v>
      </c>
      <c r="E75" s="36">
        <v>3822.666666666667</v>
      </c>
      <c r="F75" s="36">
        <v>3783.8333333333335</v>
      </c>
      <c r="G75" s="36">
        <v>3726.666666666667</v>
      </c>
      <c r="H75" s="36">
        <v>3918.666666666667</v>
      </c>
      <c r="I75" s="36">
        <v>3975.8333333333339</v>
      </c>
      <c r="J75" s="36">
        <v>4014.666666666667</v>
      </c>
      <c r="K75" s="31">
        <v>3937</v>
      </c>
      <c r="L75" s="31">
        <v>3841</v>
      </c>
      <c r="M75" s="31">
        <v>3.3384499999999999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5715.35</v>
      </c>
      <c r="D76" s="36">
        <v>5704.45</v>
      </c>
      <c r="E76" s="36">
        <v>5664.9</v>
      </c>
      <c r="F76" s="36">
        <v>5614.45</v>
      </c>
      <c r="G76" s="36">
        <v>5574.9</v>
      </c>
      <c r="H76" s="36">
        <v>5754.9</v>
      </c>
      <c r="I76" s="36">
        <v>5794.4500000000007</v>
      </c>
      <c r="J76" s="36">
        <v>5844.9</v>
      </c>
      <c r="K76" s="31">
        <v>5744</v>
      </c>
      <c r="L76" s="31">
        <v>5654</v>
      </c>
      <c r="M76" s="31">
        <v>3.2047699999999999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3812.25</v>
      </c>
      <c r="D77" s="36">
        <v>3818.4166666666665</v>
      </c>
      <c r="E77" s="36">
        <v>3784.833333333333</v>
      </c>
      <c r="F77" s="36">
        <v>3757.4166666666665</v>
      </c>
      <c r="G77" s="36">
        <v>3723.833333333333</v>
      </c>
      <c r="H77" s="36">
        <v>3845.833333333333</v>
      </c>
      <c r="I77" s="36">
        <v>3879.4166666666661</v>
      </c>
      <c r="J77" s="36">
        <v>3906.833333333333</v>
      </c>
      <c r="K77" s="31">
        <v>3852</v>
      </c>
      <c r="L77" s="31">
        <v>3791</v>
      </c>
      <c r="M77" s="31">
        <v>4.1417999999999999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3173.3</v>
      </c>
      <c r="D78" s="36">
        <v>3187.7166666666667</v>
      </c>
      <c r="E78" s="36">
        <v>3150.4833333333336</v>
      </c>
      <c r="F78" s="36">
        <v>3127.666666666667</v>
      </c>
      <c r="G78" s="36">
        <v>3090.4333333333338</v>
      </c>
      <c r="H78" s="36">
        <v>3210.5333333333333</v>
      </c>
      <c r="I78" s="36">
        <v>3247.766666666666</v>
      </c>
      <c r="J78" s="36">
        <v>3270.583333333333</v>
      </c>
      <c r="K78" s="31">
        <v>3224.95</v>
      </c>
      <c r="L78" s="31">
        <v>3164.9</v>
      </c>
      <c r="M78" s="31">
        <v>1.8348100000000001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150.25</v>
      </c>
      <c r="D79" s="36">
        <v>149.96666666666667</v>
      </c>
      <c r="E79" s="36">
        <v>149.43333333333334</v>
      </c>
      <c r="F79" s="36">
        <v>148.61666666666667</v>
      </c>
      <c r="G79" s="36">
        <v>148.08333333333334</v>
      </c>
      <c r="H79" s="36">
        <v>150.78333333333333</v>
      </c>
      <c r="I79" s="36">
        <v>151.31666666666669</v>
      </c>
      <c r="J79" s="36">
        <v>152.13333333333333</v>
      </c>
      <c r="K79" s="31">
        <v>150.5</v>
      </c>
      <c r="L79" s="31">
        <v>149.15</v>
      </c>
      <c r="M79" s="31">
        <v>73.188239999999993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2910.05</v>
      </c>
      <c r="D80" s="36">
        <v>2914.5833333333335</v>
      </c>
      <c r="E80" s="36">
        <v>2877.166666666667</v>
      </c>
      <c r="F80" s="36">
        <v>2844.2833333333333</v>
      </c>
      <c r="G80" s="36">
        <v>2806.8666666666668</v>
      </c>
      <c r="H80" s="36">
        <v>2947.4666666666672</v>
      </c>
      <c r="I80" s="36">
        <v>2984.8833333333341</v>
      </c>
      <c r="J80" s="36">
        <v>3017.7666666666673</v>
      </c>
      <c r="K80" s="31">
        <v>2952</v>
      </c>
      <c r="L80" s="31">
        <v>2881.7</v>
      </c>
      <c r="M80" s="31">
        <v>0.80981000000000003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377.4</v>
      </c>
      <c r="D81" s="36">
        <v>376.45</v>
      </c>
      <c r="E81" s="36">
        <v>372.95</v>
      </c>
      <c r="F81" s="36">
        <v>368.5</v>
      </c>
      <c r="G81" s="36">
        <v>365</v>
      </c>
      <c r="H81" s="36">
        <v>380.9</v>
      </c>
      <c r="I81" s="36">
        <v>384.4</v>
      </c>
      <c r="J81" s="36">
        <v>388.84999999999997</v>
      </c>
      <c r="K81" s="31">
        <v>379.95</v>
      </c>
      <c r="L81" s="31">
        <v>372</v>
      </c>
      <c r="M81" s="31">
        <v>20.400839999999999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125.9</v>
      </c>
      <c r="D82" s="36">
        <v>126.03333333333335</v>
      </c>
      <c r="E82" s="36">
        <v>125.06666666666669</v>
      </c>
      <c r="F82" s="36">
        <v>124.23333333333335</v>
      </c>
      <c r="G82" s="36">
        <v>123.26666666666669</v>
      </c>
      <c r="H82" s="36">
        <v>126.86666666666669</v>
      </c>
      <c r="I82" s="36">
        <v>127.83333333333336</v>
      </c>
      <c r="J82" s="36">
        <v>128.66666666666669</v>
      </c>
      <c r="K82" s="31">
        <v>127</v>
      </c>
      <c r="L82" s="31">
        <v>125.2</v>
      </c>
      <c r="M82" s="31">
        <v>177.97816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1788.85</v>
      </c>
      <c r="D83" s="36">
        <v>1778.3999999999999</v>
      </c>
      <c r="E83" s="36">
        <v>1758.7999999999997</v>
      </c>
      <c r="F83" s="36">
        <v>1728.7499999999998</v>
      </c>
      <c r="G83" s="36">
        <v>1709.1499999999996</v>
      </c>
      <c r="H83" s="36">
        <v>1808.4499999999998</v>
      </c>
      <c r="I83" s="36">
        <v>1828.0499999999997</v>
      </c>
      <c r="J83" s="36">
        <v>1858.1</v>
      </c>
      <c r="K83" s="31">
        <v>1798</v>
      </c>
      <c r="L83" s="31">
        <v>1748.35</v>
      </c>
      <c r="M83" s="31">
        <v>4.7555500000000004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1001.1</v>
      </c>
      <c r="D84" s="36">
        <v>1006.9000000000001</v>
      </c>
      <c r="E84" s="36">
        <v>992.85000000000014</v>
      </c>
      <c r="F84" s="36">
        <v>984.6</v>
      </c>
      <c r="G84" s="36">
        <v>970.55000000000007</v>
      </c>
      <c r="H84" s="36">
        <v>1015.1500000000002</v>
      </c>
      <c r="I84" s="36">
        <v>1029.2000000000003</v>
      </c>
      <c r="J84" s="36">
        <v>1037.4500000000003</v>
      </c>
      <c r="K84" s="31">
        <v>1020.95</v>
      </c>
      <c r="L84" s="31">
        <v>998.65</v>
      </c>
      <c r="M84" s="31">
        <v>21.947590000000002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1840</v>
      </c>
      <c r="D85" s="36">
        <v>1845.8833333333332</v>
      </c>
      <c r="E85" s="36">
        <v>1831.2166666666665</v>
      </c>
      <c r="F85" s="36">
        <v>1822.4333333333332</v>
      </c>
      <c r="G85" s="36">
        <v>1807.7666666666664</v>
      </c>
      <c r="H85" s="36">
        <v>1854.6666666666665</v>
      </c>
      <c r="I85" s="36">
        <v>1869.3333333333335</v>
      </c>
      <c r="J85" s="36">
        <v>1878.1166666666666</v>
      </c>
      <c r="K85" s="31">
        <v>1860.55</v>
      </c>
      <c r="L85" s="31">
        <v>1837.1</v>
      </c>
      <c r="M85" s="31">
        <v>2.6949800000000002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2003.25</v>
      </c>
      <c r="D86" s="36">
        <v>1997.7666666666667</v>
      </c>
      <c r="E86" s="36">
        <v>1986.5333333333333</v>
      </c>
      <c r="F86" s="36">
        <v>1969.8166666666666</v>
      </c>
      <c r="G86" s="36">
        <v>1958.5833333333333</v>
      </c>
      <c r="H86" s="36">
        <v>2014.4833333333333</v>
      </c>
      <c r="I86" s="36">
        <v>2025.7166666666665</v>
      </c>
      <c r="J86" s="36">
        <v>2042.4333333333334</v>
      </c>
      <c r="K86" s="31">
        <v>2009</v>
      </c>
      <c r="L86" s="31">
        <v>1981.05</v>
      </c>
      <c r="M86" s="31">
        <v>8.2095599999999997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433.55</v>
      </c>
      <c r="D87" s="36">
        <v>432.16666666666669</v>
      </c>
      <c r="E87" s="36">
        <v>429.33333333333337</v>
      </c>
      <c r="F87" s="36">
        <v>425.11666666666667</v>
      </c>
      <c r="G87" s="36">
        <v>422.28333333333336</v>
      </c>
      <c r="H87" s="36">
        <v>436.38333333333338</v>
      </c>
      <c r="I87" s="36">
        <v>439.21666666666675</v>
      </c>
      <c r="J87" s="36">
        <v>443.43333333333339</v>
      </c>
      <c r="K87" s="31">
        <v>435</v>
      </c>
      <c r="L87" s="31">
        <v>427.95</v>
      </c>
      <c r="M87" s="31">
        <v>13.101509999999999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2343.4</v>
      </c>
      <c r="D88" s="36">
        <v>2333.3666666666668</v>
      </c>
      <c r="E88" s="36">
        <v>2310.6833333333334</v>
      </c>
      <c r="F88" s="36">
        <v>2277.9666666666667</v>
      </c>
      <c r="G88" s="36">
        <v>2255.2833333333333</v>
      </c>
      <c r="H88" s="36">
        <v>2366.0833333333335</v>
      </c>
      <c r="I88" s="36">
        <v>2388.7666666666669</v>
      </c>
      <c r="J88" s="36">
        <v>2421.4833333333336</v>
      </c>
      <c r="K88" s="31">
        <v>2356.0500000000002</v>
      </c>
      <c r="L88" s="31">
        <v>2300.65</v>
      </c>
      <c r="M88" s="31">
        <v>23.497299999999999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1288.05</v>
      </c>
      <c r="D89" s="36">
        <v>1289.1333333333332</v>
      </c>
      <c r="E89" s="36">
        <v>1283.1166666666663</v>
      </c>
      <c r="F89" s="36">
        <v>1278.1833333333332</v>
      </c>
      <c r="G89" s="36">
        <v>1272.1666666666663</v>
      </c>
      <c r="H89" s="36">
        <v>1294.0666666666664</v>
      </c>
      <c r="I89" s="36">
        <v>1300.0833333333333</v>
      </c>
      <c r="J89" s="36">
        <v>1305.0166666666664</v>
      </c>
      <c r="K89" s="31">
        <v>1295.1500000000001</v>
      </c>
      <c r="L89" s="31">
        <v>1284.2</v>
      </c>
      <c r="M89" s="31">
        <v>5.6876100000000003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1333.95</v>
      </c>
      <c r="D90" s="36">
        <v>1331.4166666666667</v>
      </c>
      <c r="E90" s="36">
        <v>1324.0333333333335</v>
      </c>
      <c r="F90" s="36">
        <v>1314.1166666666668</v>
      </c>
      <c r="G90" s="36">
        <v>1306.7333333333336</v>
      </c>
      <c r="H90" s="36">
        <v>1341.3333333333335</v>
      </c>
      <c r="I90" s="36">
        <v>1348.7166666666667</v>
      </c>
      <c r="J90" s="36">
        <v>1358.6333333333334</v>
      </c>
      <c r="K90" s="31">
        <v>1338.8</v>
      </c>
      <c r="L90" s="31">
        <v>1321.5</v>
      </c>
      <c r="M90" s="31">
        <v>18.355239999999998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2932.75</v>
      </c>
      <c r="D91" s="36">
        <v>2920.8166666666671</v>
      </c>
      <c r="E91" s="36">
        <v>2894.1333333333341</v>
      </c>
      <c r="F91" s="36">
        <v>2855.5166666666669</v>
      </c>
      <c r="G91" s="36">
        <v>2828.8333333333339</v>
      </c>
      <c r="H91" s="36">
        <v>2959.4333333333343</v>
      </c>
      <c r="I91" s="36">
        <v>2986.1166666666677</v>
      </c>
      <c r="J91" s="36">
        <v>3024.7333333333345</v>
      </c>
      <c r="K91" s="31">
        <v>2947.5</v>
      </c>
      <c r="L91" s="31">
        <v>2882.2</v>
      </c>
      <c r="M91" s="31">
        <v>2.64608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1559.15</v>
      </c>
      <c r="D92" s="36">
        <v>1551.7166666666665</v>
      </c>
      <c r="E92" s="36">
        <v>1540.4333333333329</v>
      </c>
      <c r="F92" s="36">
        <v>1521.7166666666665</v>
      </c>
      <c r="G92" s="36">
        <v>1510.4333333333329</v>
      </c>
      <c r="H92" s="36">
        <v>1570.4333333333329</v>
      </c>
      <c r="I92" s="36">
        <v>1581.7166666666662</v>
      </c>
      <c r="J92" s="36">
        <v>1600.4333333333329</v>
      </c>
      <c r="K92" s="31">
        <v>1563</v>
      </c>
      <c r="L92" s="31">
        <v>1533</v>
      </c>
      <c r="M92" s="31">
        <v>170.21243999999999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675.65</v>
      </c>
      <c r="D93" s="36">
        <v>675.8</v>
      </c>
      <c r="E93" s="36">
        <v>671.14999999999986</v>
      </c>
      <c r="F93" s="36">
        <v>666.64999999999986</v>
      </c>
      <c r="G93" s="36">
        <v>661.99999999999977</v>
      </c>
      <c r="H93" s="36">
        <v>680.3</v>
      </c>
      <c r="I93" s="36">
        <v>684.95</v>
      </c>
      <c r="J93" s="36">
        <v>689.45</v>
      </c>
      <c r="K93" s="31">
        <v>680.45</v>
      </c>
      <c r="L93" s="31">
        <v>671.3</v>
      </c>
      <c r="M93" s="31">
        <v>18.295100000000001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3746.9</v>
      </c>
      <c r="D94" s="36">
        <v>3720.25</v>
      </c>
      <c r="E94" s="36">
        <v>3652.35</v>
      </c>
      <c r="F94" s="36">
        <v>3557.7999999999997</v>
      </c>
      <c r="G94" s="36">
        <v>3489.8999999999996</v>
      </c>
      <c r="H94" s="36">
        <v>3814.8</v>
      </c>
      <c r="I94" s="36">
        <v>3882.7</v>
      </c>
      <c r="J94" s="36">
        <v>3977.2500000000005</v>
      </c>
      <c r="K94" s="31">
        <v>3788.15</v>
      </c>
      <c r="L94" s="31">
        <v>3625.7</v>
      </c>
      <c r="M94" s="31">
        <v>15.61256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517.45000000000005</v>
      </c>
      <c r="D95" s="36">
        <v>518.23333333333346</v>
      </c>
      <c r="E95" s="36">
        <v>513.1166666666669</v>
      </c>
      <c r="F95" s="36">
        <v>508.78333333333342</v>
      </c>
      <c r="G95" s="36">
        <v>503.66666666666686</v>
      </c>
      <c r="H95" s="36">
        <v>522.56666666666695</v>
      </c>
      <c r="I95" s="36">
        <v>527.68333333333351</v>
      </c>
      <c r="J95" s="36">
        <v>532.01666666666699</v>
      </c>
      <c r="K95" s="31">
        <v>523.35</v>
      </c>
      <c r="L95" s="31">
        <v>513.9</v>
      </c>
      <c r="M95" s="31">
        <v>62.752800000000001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342.45</v>
      </c>
      <c r="D96" s="36">
        <v>343.5</v>
      </c>
      <c r="E96" s="36">
        <v>336</v>
      </c>
      <c r="F96" s="36">
        <v>329.55</v>
      </c>
      <c r="G96" s="36">
        <v>322.05</v>
      </c>
      <c r="H96" s="36">
        <v>349.95</v>
      </c>
      <c r="I96" s="36">
        <v>357.45</v>
      </c>
      <c r="J96" s="36">
        <v>363.9</v>
      </c>
      <c r="K96" s="31">
        <v>351</v>
      </c>
      <c r="L96" s="31">
        <v>337.05</v>
      </c>
      <c r="M96" s="31">
        <v>156.98997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2525.0500000000002</v>
      </c>
      <c r="D97" s="36">
        <v>2520.6000000000004</v>
      </c>
      <c r="E97" s="36">
        <v>2512.5500000000006</v>
      </c>
      <c r="F97" s="36">
        <v>2500.0500000000002</v>
      </c>
      <c r="G97" s="36">
        <v>2492.0000000000005</v>
      </c>
      <c r="H97" s="36">
        <v>2533.1000000000008</v>
      </c>
      <c r="I97" s="36">
        <v>2541.15</v>
      </c>
      <c r="J97" s="36">
        <v>2553.650000000001</v>
      </c>
      <c r="K97" s="31">
        <v>2528.65</v>
      </c>
      <c r="L97" s="31">
        <v>2508.1</v>
      </c>
      <c r="M97" s="31">
        <v>12.652139999999999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299.75</v>
      </c>
      <c r="D98" s="36">
        <v>300.75</v>
      </c>
      <c r="E98" s="36">
        <v>298.5</v>
      </c>
      <c r="F98" s="36">
        <v>297.25</v>
      </c>
      <c r="G98" s="36">
        <v>295</v>
      </c>
      <c r="H98" s="36">
        <v>302</v>
      </c>
      <c r="I98" s="36">
        <v>304.25</v>
      </c>
      <c r="J98" s="36">
        <v>305.5</v>
      </c>
      <c r="K98" s="31">
        <v>303</v>
      </c>
      <c r="L98" s="31">
        <v>299.5</v>
      </c>
      <c r="M98" s="31">
        <v>6.3625100000000003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36644.800000000003</v>
      </c>
      <c r="D99" s="36">
        <v>36671.549999999996</v>
      </c>
      <c r="E99" s="36">
        <v>36484.249999999993</v>
      </c>
      <c r="F99" s="36">
        <v>36323.699999999997</v>
      </c>
      <c r="G99" s="36">
        <v>36136.399999999994</v>
      </c>
      <c r="H99" s="36">
        <v>36832.099999999991</v>
      </c>
      <c r="I99" s="36">
        <v>37019.399999999994</v>
      </c>
      <c r="J99" s="36">
        <v>37179.94999999999</v>
      </c>
      <c r="K99" s="31">
        <v>36858.85</v>
      </c>
      <c r="L99" s="31">
        <v>36511</v>
      </c>
      <c r="M99" s="31">
        <v>1.0880000000000001E-2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939.6</v>
      </c>
      <c r="D100" s="36">
        <v>935.56666666666661</v>
      </c>
      <c r="E100" s="36">
        <v>930.03333333333319</v>
      </c>
      <c r="F100" s="36">
        <v>920.46666666666658</v>
      </c>
      <c r="G100" s="36">
        <v>914.93333333333317</v>
      </c>
      <c r="H100" s="36">
        <v>945.13333333333321</v>
      </c>
      <c r="I100" s="36">
        <v>950.66666666666652</v>
      </c>
      <c r="J100" s="36">
        <v>960.23333333333323</v>
      </c>
      <c r="K100" s="31">
        <v>941.1</v>
      </c>
      <c r="L100" s="31">
        <v>926</v>
      </c>
      <c r="M100" s="31">
        <v>116.80078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1440.6</v>
      </c>
      <c r="D101" s="36">
        <v>1443.1999999999998</v>
      </c>
      <c r="E101" s="36">
        <v>1429.8499999999997</v>
      </c>
      <c r="F101" s="36">
        <v>1419.1</v>
      </c>
      <c r="G101" s="36">
        <v>1405.7499999999998</v>
      </c>
      <c r="H101" s="36">
        <v>1453.9499999999996</v>
      </c>
      <c r="I101" s="36">
        <v>1467.3</v>
      </c>
      <c r="J101" s="36">
        <v>1478.0499999999995</v>
      </c>
      <c r="K101" s="31">
        <v>1456.55</v>
      </c>
      <c r="L101" s="31">
        <v>1432.45</v>
      </c>
      <c r="M101" s="31">
        <v>8.5171799999999998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551.70000000000005</v>
      </c>
      <c r="D102" s="36">
        <v>552.30000000000007</v>
      </c>
      <c r="E102" s="36">
        <v>547.90000000000009</v>
      </c>
      <c r="F102" s="36">
        <v>544.1</v>
      </c>
      <c r="G102" s="36">
        <v>539.70000000000005</v>
      </c>
      <c r="H102" s="36">
        <v>556.10000000000014</v>
      </c>
      <c r="I102" s="36">
        <v>560.5</v>
      </c>
      <c r="J102" s="36">
        <v>564.30000000000018</v>
      </c>
      <c r="K102" s="31">
        <v>556.70000000000005</v>
      </c>
      <c r="L102" s="31">
        <v>548.5</v>
      </c>
      <c r="M102" s="31">
        <v>86.04983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13.2</v>
      </c>
      <c r="D103" s="36">
        <v>13.266666666666666</v>
      </c>
      <c r="E103" s="36">
        <v>13.083333333333332</v>
      </c>
      <c r="F103" s="36">
        <v>12.966666666666667</v>
      </c>
      <c r="G103" s="36">
        <v>12.783333333333333</v>
      </c>
      <c r="H103" s="36">
        <v>13.383333333333331</v>
      </c>
      <c r="I103" s="36">
        <v>13.566666666666665</v>
      </c>
      <c r="J103" s="36">
        <v>13.68333333333333</v>
      </c>
      <c r="K103" s="31">
        <v>13.45</v>
      </c>
      <c r="L103" s="31">
        <v>13.15</v>
      </c>
      <c r="M103" s="31">
        <v>1272.33494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84.9</v>
      </c>
      <c r="D104" s="36">
        <v>85.116666666666674</v>
      </c>
      <c r="E104" s="36">
        <v>84.233333333333348</v>
      </c>
      <c r="F104" s="36">
        <v>83.566666666666677</v>
      </c>
      <c r="G104" s="36">
        <v>82.683333333333351</v>
      </c>
      <c r="H104" s="36">
        <v>85.783333333333346</v>
      </c>
      <c r="I104" s="36">
        <v>86.666666666666671</v>
      </c>
      <c r="J104" s="36">
        <v>87.333333333333343</v>
      </c>
      <c r="K104" s="31">
        <v>86</v>
      </c>
      <c r="L104" s="31">
        <v>84.45</v>
      </c>
      <c r="M104" s="31">
        <v>240.93734000000001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390.3</v>
      </c>
      <c r="D105" s="36">
        <v>390.48333333333335</v>
      </c>
      <c r="E105" s="36">
        <v>388.91666666666669</v>
      </c>
      <c r="F105" s="36">
        <v>387.53333333333336</v>
      </c>
      <c r="G105" s="36">
        <v>385.9666666666667</v>
      </c>
      <c r="H105" s="36">
        <v>391.86666666666667</v>
      </c>
      <c r="I105" s="36">
        <v>393.43333333333328</v>
      </c>
      <c r="J105" s="36">
        <v>394.81666666666666</v>
      </c>
      <c r="K105" s="31">
        <v>392.05</v>
      </c>
      <c r="L105" s="31">
        <v>389.1</v>
      </c>
      <c r="M105" s="31">
        <v>14.208209999999999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420.05</v>
      </c>
      <c r="D106" s="36">
        <v>421.68333333333334</v>
      </c>
      <c r="E106" s="36">
        <v>417.36666666666667</v>
      </c>
      <c r="F106" s="36">
        <v>414.68333333333334</v>
      </c>
      <c r="G106" s="36">
        <v>410.36666666666667</v>
      </c>
      <c r="H106" s="36">
        <v>424.36666666666667</v>
      </c>
      <c r="I106" s="36">
        <v>428.68333333333339</v>
      </c>
      <c r="J106" s="36">
        <v>431.36666666666667</v>
      </c>
      <c r="K106" s="31">
        <v>426</v>
      </c>
      <c r="L106" s="31">
        <v>419</v>
      </c>
      <c r="M106" s="31">
        <v>15.132820000000001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418.8</v>
      </c>
      <c r="D107" s="36">
        <v>414.06666666666666</v>
      </c>
      <c r="E107" s="36">
        <v>408.5333333333333</v>
      </c>
      <c r="F107" s="36">
        <v>398.26666666666665</v>
      </c>
      <c r="G107" s="36">
        <v>392.73333333333329</v>
      </c>
      <c r="H107" s="36">
        <v>424.33333333333331</v>
      </c>
      <c r="I107" s="36">
        <v>429.86666666666673</v>
      </c>
      <c r="J107" s="36">
        <v>440.13333333333333</v>
      </c>
      <c r="K107" s="31">
        <v>419.6</v>
      </c>
      <c r="L107" s="31">
        <v>403.8</v>
      </c>
      <c r="M107" s="31">
        <v>16.612909999999999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2689.55</v>
      </c>
      <c r="D108" s="36">
        <v>2677.15</v>
      </c>
      <c r="E108" s="36">
        <v>2658.15</v>
      </c>
      <c r="F108" s="36">
        <v>2626.75</v>
      </c>
      <c r="G108" s="36">
        <v>2607.75</v>
      </c>
      <c r="H108" s="36">
        <v>2708.55</v>
      </c>
      <c r="I108" s="36">
        <v>2727.55</v>
      </c>
      <c r="J108" s="36">
        <v>2758.9500000000003</v>
      </c>
      <c r="K108" s="31">
        <v>2696.15</v>
      </c>
      <c r="L108" s="31">
        <v>2645.75</v>
      </c>
      <c r="M108" s="31">
        <v>7.5057600000000004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1483.55</v>
      </c>
      <c r="D109" s="36">
        <v>1481.45</v>
      </c>
      <c r="E109" s="36">
        <v>1473.3500000000001</v>
      </c>
      <c r="F109" s="36">
        <v>1463.15</v>
      </c>
      <c r="G109" s="36">
        <v>1455.0500000000002</v>
      </c>
      <c r="H109" s="36">
        <v>1491.65</v>
      </c>
      <c r="I109" s="36">
        <v>1499.75</v>
      </c>
      <c r="J109" s="36">
        <v>1509.95</v>
      </c>
      <c r="K109" s="31">
        <v>1489.55</v>
      </c>
      <c r="L109" s="31">
        <v>1471.25</v>
      </c>
      <c r="M109" s="31">
        <v>34.770760000000003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185.1</v>
      </c>
      <c r="D110" s="36">
        <v>185.5</v>
      </c>
      <c r="E110" s="36">
        <v>184.2</v>
      </c>
      <c r="F110" s="36">
        <v>183.29999999999998</v>
      </c>
      <c r="G110" s="36">
        <v>181.99999999999997</v>
      </c>
      <c r="H110" s="36">
        <v>186.4</v>
      </c>
      <c r="I110" s="36">
        <v>187.70000000000002</v>
      </c>
      <c r="J110" s="36">
        <v>188.60000000000002</v>
      </c>
      <c r="K110" s="31">
        <v>186.8</v>
      </c>
      <c r="L110" s="31">
        <v>184.6</v>
      </c>
      <c r="M110" s="31">
        <v>38.992750000000001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1459.6</v>
      </c>
      <c r="D111" s="36">
        <v>1456.7</v>
      </c>
      <c r="E111" s="36">
        <v>1452.7</v>
      </c>
      <c r="F111" s="36">
        <v>1445.8</v>
      </c>
      <c r="G111" s="36">
        <v>1441.8</v>
      </c>
      <c r="H111" s="36">
        <v>1463.6000000000001</v>
      </c>
      <c r="I111" s="36">
        <v>1467.6000000000001</v>
      </c>
      <c r="J111" s="36">
        <v>1474.5000000000002</v>
      </c>
      <c r="K111" s="31">
        <v>1460.7</v>
      </c>
      <c r="L111" s="31">
        <v>1449.8</v>
      </c>
      <c r="M111" s="31">
        <v>38.757779999999997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108.55</v>
      </c>
      <c r="D112" s="36">
        <v>108.58333333333333</v>
      </c>
      <c r="E112" s="36">
        <v>107.41666666666666</v>
      </c>
      <c r="F112" s="36">
        <v>106.28333333333333</v>
      </c>
      <c r="G112" s="36">
        <v>105.11666666666666</v>
      </c>
      <c r="H112" s="36">
        <v>109.71666666666665</v>
      </c>
      <c r="I112" s="36">
        <v>110.88333333333331</v>
      </c>
      <c r="J112" s="36">
        <v>112.01666666666665</v>
      </c>
      <c r="K112" s="31">
        <v>109.75</v>
      </c>
      <c r="L112" s="31">
        <v>107.45</v>
      </c>
      <c r="M112" s="31">
        <v>368.28919000000002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1120.8499999999999</v>
      </c>
      <c r="D113" s="36">
        <v>1116.0166666666667</v>
      </c>
      <c r="E113" s="36">
        <v>1102.8333333333333</v>
      </c>
      <c r="F113" s="36">
        <v>1084.8166666666666</v>
      </c>
      <c r="G113" s="36">
        <v>1071.6333333333332</v>
      </c>
      <c r="H113" s="36">
        <v>1134.0333333333333</v>
      </c>
      <c r="I113" s="36">
        <v>1147.2166666666667</v>
      </c>
      <c r="J113" s="36">
        <v>1165.2333333333333</v>
      </c>
      <c r="K113" s="31">
        <v>1129.2</v>
      </c>
      <c r="L113" s="31">
        <v>1098</v>
      </c>
      <c r="M113" s="31">
        <v>4.14405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700.5</v>
      </c>
      <c r="D114" s="36">
        <v>702.26666666666677</v>
      </c>
      <c r="E114" s="36">
        <v>695.03333333333353</v>
      </c>
      <c r="F114" s="36">
        <v>689.56666666666672</v>
      </c>
      <c r="G114" s="36">
        <v>682.33333333333348</v>
      </c>
      <c r="H114" s="36">
        <v>707.73333333333358</v>
      </c>
      <c r="I114" s="36">
        <v>714.96666666666692</v>
      </c>
      <c r="J114" s="36">
        <v>720.43333333333362</v>
      </c>
      <c r="K114" s="31">
        <v>709.5</v>
      </c>
      <c r="L114" s="31">
        <v>696.8</v>
      </c>
      <c r="M114" s="31">
        <v>15.75534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75.3</v>
      </c>
      <c r="D115" s="36">
        <v>75.55</v>
      </c>
      <c r="E115" s="36">
        <v>74.75</v>
      </c>
      <c r="F115" s="36">
        <v>74.2</v>
      </c>
      <c r="G115" s="36">
        <v>73.400000000000006</v>
      </c>
      <c r="H115" s="36">
        <v>76.099999999999994</v>
      </c>
      <c r="I115" s="36">
        <v>76.899999999999977</v>
      </c>
      <c r="J115" s="36">
        <v>77.449999999999989</v>
      </c>
      <c r="K115" s="31">
        <v>76.349999999999994</v>
      </c>
      <c r="L115" s="31">
        <v>75</v>
      </c>
      <c r="M115" s="31">
        <v>146.35478000000001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437.2</v>
      </c>
      <c r="D116" s="36">
        <v>436.61666666666662</v>
      </c>
      <c r="E116" s="36">
        <v>434.73333333333323</v>
      </c>
      <c r="F116" s="36">
        <v>432.26666666666659</v>
      </c>
      <c r="G116" s="36">
        <v>430.38333333333321</v>
      </c>
      <c r="H116" s="36">
        <v>439.08333333333326</v>
      </c>
      <c r="I116" s="36">
        <v>440.96666666666658</v>
      </c>
      <c r="J116" s="36">
        <v>443.43333333333328</v>
      </c>
      <c r="K116" s="31">
        <v>438.5</v>
      </c>
      <c r="L116" s="31">
        <v>434.15</v>
      </c>
      <c r="M116" s="31">
        <v>137.85216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668.55</v>
      </c>
      <c r="D117" s="36">
        <v>667.69999999999993</v>
      </c>
      <c r="E117" s="36">
        <v>662.99999999999989</v>
      </c>
      <c r="F117" s="36">
        <v>657.44999999999993</v>
      </c>
      <c r="G117" s="36">
        <v>652.74999999999989</v>
      </c>
      <c r="H117" s="36">
        <v>673.24999999999989</v>
      </c>
      <c r="I117" s="36">
        <v>677.94999999999993</v>
      </c>
      <c r="J117" s="36">
        <v>683.49999999999989</v>
      </c>
      <c r="K117" s="31">
        <v>672.4</v>
      </c>
      <c r="L117" s="31">
        <v>662.15</v>
      </c>
      <c r="M117" s="31">
        <v>12.720510000000001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414.85</v>
      </c>
      <c r="D118" s="36">
        <v>415.81666666666666</v>
      </c>
      <c r="E118" s="36">
        <v>409.48333333333335</v>
      </c>
      <c r="F118" s="36">
        <v>404.11666666666667</v>
      </c>
      <c r="G118" s="36">
        <v>397.78333333333336</v>
      </c>
      <c r="H118" s="36">
        <v>421.18333333333334</v>
      </c>
      <c r="I118" s="36">
        <v>427.51666666666671</v>
      </c>
      <c r="J118" s="36">
        <v>432.88333333333333</v>
      </c>
      <c r="K118" s="31">
        <v>422.15</v>
      </c>
      <c r="L118" s="31">
        <v>410.45</v>
      </c>
      <c r="M118" s="31">
        <v>30.982009999999999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793.25</v>
      </c>
      <c r="D119" s="36">
        <v>790.38333333333333</v>
      </c>
      <c r="E119" s="36">
        <v>786.06666666666661</v>
      </c>
      <c r="F119" s="36">
        <v>778.88333333333333</v>
      </c>
      <c r="G119" s="36">
        <v>774.56666666666661</v>
      </c>
      <c r="H119" s="36">
        <v>797.56666666666661</v>
      </c>
      <c r="I119" s="36">
        <v>801.88333333333344</v>
      </c>
      <c r="J119" s="36">
        <v>809.06666666666661</v>
      </c>
      <c r="K119" s="31">
        <v>794.7</v>
      </c>
      <c r="L119" s="31">
        <v>783.2</v>
      </c>
      <c r="M119" s="31">
        <v>14.811719999999999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563.25</v>
      </c>
      <c r="D120" s="36">
        <v>558.6</v>
      </c>
      <c r="E120" s="36">
        <v>549.80000000000007</v>
      </c>
      <c r="F120" s="36">
        <v>536.35</v>
      </c>
      <c r="G120" s="36">
        <v>527.55000000000007</v>
      </c>
      <c r="H120" s="36">
        <v>572.05000000000007</v>
      </c>
      <c r="I120" s="36">
        <v>580.85</v>
      </c>
      <c r="J120" s="36">
        <v>594.30000000000007</v>
      </c>
      <c r="K120" s="31">
        <v>567.4</v>
      </c>
      <c r="L120" s="31">
        <v>545.15</v>
      </c>
      <c r="M120" s="31">
        <v>59.40108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1753.45</v>
      </c>
      <c r="D121" s="36">
        <v>1750.9666666666665</v>
      </c>
      <c r="E121" s="36">
        <v>1742.6833333333329</v>
      </c>
      <c r="F121" s="36">
        <v>1731.9166666666665</v>
      </c>
      <c r="G121" s="36">
        <v>1723.633333333333</v>
      </c>
      <c r="H121" s="36">
        <v>1761.7333333333329</v>
      </c>
      <c r="I121" s="36">
        <v>1770.0166666666662</v>
      </c>
      <c r="J121" s="36">
        <v>1780.7833333333328</v>
      </c>
      <c r="K121" s="31">
        <v>1759.25</v>
      </c>
      <c r="L121" s="31">
        <v>1740.2</v>
      </c>
      <c r="M121" s="31">
        <v>34.731400000000001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145.15</v>
      </c>
      <c r="D122" s="36">
        <v>145.13333333333335</v>
      </c>
      <c r="E122" s="36">
        <v>144.06666666666672</v>
      </c>
      <c r="F122" s="36">
        <v>142.98333333333338</v>
      </c>
      <c r="G122" s="36">
        <v>141.91666666666674</v>
      </c>
      <c r="H122" s="36">
        <v>146.2166666666667</v>
      </c>
      <c r="I122" s="36">
        <v>147.28333333333336</v>
      </c>
      <c r="J122" s="36">
        <v>148.36666666666667</v>
      </c>
      <c r="K122" s="31">
        <v>146.19999999999999</v>
      </c>
      <c r="L122" s="31">
        <v>144.05000000000001</v>
      </c>
      <c r="M122" s="31">
        <v>49.791330000000002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2669</v>
      </c>
      <c r="D123" s="36">
        <v>2665.7666666666669</v>
      </c>
      <c r="E123" s="36">
        <v>2645.7833333333338</v>
      </c>
      <c r="F123" s="36">
        <v>2622.5666666666671</v>
      </c>
      <c r="G123" s="36">
        <v>2602.5833333333339</v>
      </c>
      <c r="H123" s="36">
        <v>2688.9833333333336</v>
      </c>
      <c r="I123" s="36">
        <v>2708.9666666666662</v>
      </c>
      <c r="J123" s="36">
        <v>2732.1833333333334</v>
      </c>
      <c r="K123" s="31">
        <v>2685.75</v>
      </c>
      <c r="L123" s="31">
        <v>2642.55</v>
      </c>
      <c r="M123" s="31">
        <v>1.8985700000000001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374.8</v>
      </c>
      <c r="D124" s="36">
        <v>374.51666666666665</v>
      </c>
      <c r="E124" s="36">
        <v>372.2833333333333</v>
      </c>
      <c r="F124" s="36">
        <v>369.76666666666665</v>
      </c>
      <c r="G124" s="36">
        <v>367.5333333333333</v>
      </c>
      <c r="H124" s="36">
        <v>377.0333333333333</v>
      </c>
      <c r="I124" s="36">
        <v>379.26666666666665</v>
      </c>
      <c r="J124" s="36">
        <v>381.7833333333333</v>
      </c>
      <c r="K124" s="31">
        <v>376.75</v>
      </c>
      <c r="L124" s="31">
        <v>372</v>
      </c>
      <c r="M124" s="31">
        <v>34.129480000000001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478.7</v>
      </c>
      <c r="D125" s="36">
        <v>472.38333333333338</v>
      </c>
      <c r="E125" s="36">
        <v>464.31666666666678</v>
      </c>
      <c r="F125" s="36">
        <v>449.93333333333339</v>
      </c>
      <c r="G125" s="36">
        <v>441.86666666666679</v>
      </c>
      <c r="H125" s="36">
        <v>486.76666666666677</v>
      </c>
      <c r="I125" s="36">
        <v>494.83333333333337</v>
      </c>
      <c r="J125" s="36">
        <v>509.21666666666675</v>
      </c>
      <c r="K125" s="31">
        <v>480.45</v>
      </c>
      <c r="L125" s="31">
        <v>458</v>
      </c>
      <c r="M125" s="31">
        <v>43.244140000000002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680.9</v>
      </c>
      <c r="D126" s="36">
        <v>681.65</v>
      </c>
      <c r="E126" s="36">
        <v>671.3</v>
      </c>
      <c r="F126" s="36">
        <v>661.69999999999993</v>
      </c>
      <c r="G126" s="36">
        <v>651.34999999999991</v>
      </c>
      <c r="H126" s="36">
        <v>691.25</v>
      </c>
      <c r="I126" s="36">
        <v>701.60000000000014</v>
      </c>
      <c r="J126" s="36">
        <v>711.2</v>
      </c>
      <c r="K126" s="31">
        <v>692</v>
      </c>
      <c r="L126" s="31">
        <v>672.05</v>
      </c>
      <c r="M126" s="31">
        <v>34.974910000000001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3083.75</v>
      </c>
      <c r="D127" s="36">
        <v>3074.2166666666667</v>
      </c>
      <c r="E127" s="36">
        <v>3058.5333333333333</v>
      </c>
      <c r="F127" s="36">
        <v>3033.3166666666666</v>
      </c>
      <c r="G127" s="36">
        <v>3017.6333333333332</v>
      </c>
      <c r="H127" s="36">
        <v>3099.4333333333334</v>
      </c>
      <c r="I127" s="36">
        <v>3115.1166666666668</v>
      </c>
      <c r="J127" s="36">
        <v>3140.3333333333335</v>
      </c>
      <c r="K127" s="31">
        <v>3089.9</v>
      </c>
      <c r="L127" s="31">
        <v>3049</v>
      </c>
      <c r="M127" s="31">
        <v>18.01107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5588.5</v>
      </c>
      <c r="D128" s="36">
        <v>5557.9000000000005</v>
      </c>
      <c r="E128" s="36">
        <v>5520.6000000000013</v>
      </c>
      <c r="F128" s="36">
        <v>5452.7000000000007</v>
      </c>
      <c r="G128" s="36">
        <v>5415.4000000000015</v>
      </c>
      <c r="H128" s="36">
        <v>5625.8000000000011</v>
      </c>
      <c r="I128" s="36">
        <v>5663.1</v>
      </c>
      <c r="J128" s="36">
        <v>5731.0000000000009</v>
      </c>
      <c r="K128" s="31">
        <v>5595.2</v>
      </c>
      <c r="L128" s="31">
        <v>5490</v>
      </c>
      <c r="M128" s="31">
        <v>3.5482999999999998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4675.6000000000004</v>
      </c>
      <c r="D129" s="36">
        <v>4643.5</v>
      </c>
      <c r="E129" s="36">
        <v>4607.1000000000004</v>
      </c>
      <c r="F129" s="36">
        <v>4538.6000000000004</v>
      </c>
      <c r="G129" s="36">
        <v>4502.2000000000007</v>
      </c>
      <c r="H129" s="36">
        <v>4712</v>
      </c>
      <c r="I129" s="36">
        <v>4748.3999999999996</v>
      </c>
      <c r="J129" s="36">
        <v>4816.8999999999996</v>
      </c>
      <c r="K129" s="31">
        <v>4679.8999999999996</v>
      </c>
      <c r="L129" s="31">
        <v>4575</v>
      </c>
      <c r="M129" s="31">
        <v>2.4187799999999999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1249.55</v>
      </c>
      <c r="D130" s="36">
        <v>1249.1333333333334</v>
      </c>
      <c r="E130" s="36">
        <v>1244.2666666666669</v>
      </c>
      <c r="F130" s="36">
        <v>1238.9833333333333</v>
      </c>
      <c r="G130" s="36">
        <v>1234.1166666666668</v>
      </c>
      <c r="H130" s="36">
        <v>1254.416666666667</v>
      </c>
      <c r="I130" s="36">
        <v>1259.2833333333333</v>
      </c>
      <c r="J130" s="36">
        <v>1264.5666666666671</v>
      </c>
      <c r="K130" s="31">
        <v>1254</v>
      </c>
      <c r="L130" s="31">
        <v>1243.8499999999999</v>
      </c>
      <c r="M130" s="31">
        <v>9.8258899999999993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1619.1</v>
      </c>
      <c r="D131" s="36">
        <v>1603.25</v>
      </c>
      <c r="E131" s="36">
        <v>1583.1</v>
      </c>
      <c r="F131" s="36">
        <v>1547.1</v>
      </c>
      <c r="G131" s="36">
        <v>1526.9499999999998</v>
      </c>
      <c r="H131" s="36">
        <v>1639.25</v>
      </c>
      <c r="I131" s="36">
        <v>1659.4</v>
      </c>
      <c r="J131" s="36">
        <v>1695.4</v>
      </c>
      <c r="K131" s="31">
        <v>1623.4</v>
      </c>
      <c r="L131" s="31">
        <v>1567.25</v>
      </c>
      <c r="M131" s="31">
        <v>35.812199999999997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274.60000000000002</v>
      </c>
      <c r="D132" s="36">
        <v>273.36666666666662</v>
      </c>
      <c r="E132" s="36">
        <v>271.03333333333325</v>
      </c>
      <c r="F132" s="36">
        <v>267.46666666666664</v>
      </c>
      <c r="G132" s="36">
        <v>265.13333333333327</v>
      </c>
      <c r="H132" s="36">
        <v>276.93333333333322</v>
      </c>
      <c r="I132" s="36">
        <v>279.26666666666659</v>
      </c>
      <c r="J132" s="36">
        <v>282.8333333333332</v>
      </c>
      <c r="K132" s="31">
        <v>275.7</v>
      </c>
      <c r="L132" s="31">
        <v>269.8</v>
      </c>
      <c r="M132" s="31">
        <v>27.029910000000001</v>
      </c>
      <c r="N132" s="1"/>
      <c r="O132" s="1"/>
    </row>
    <row r="133" spans="1:15" ht="12.75" customHeight="1">
      <c r="A133" s="51">
        <v>124</v>
      </c>
      <c r="B133" s="53" t="s">
        <v>862</v>
      </c>
      <c r="C133" s="31">
        <v>1898.6</v>
      </c>
      <c r="D133" s="36">
        <v>1906.2</v>
      </c>
      <c r="E133" s="36">
        <v>1878.9</v>
      </c>
      <c r="F133" s="36">
        <v>1859.2</v>
      </c>
      <c r="G133" s="36">
        <v>1831.9</v>
      </c>
      <c r="H133" s="36">
        <v>1925.9</v>
      </c>
      <c r="I133" s="36">
        <v>1953.1999999999998</v>
      </c>
      <c r="J133" s="36">
        <v>1972.9</v>
      </c>
      <c r="K133" s="31">
        <v>1933.5</v>
      </c>
      <c r="L133" s="31">
        <v>1886.5</v>
      </c>
      <c r="M133" s="31">
        <v>1.0643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527</v>
      </c>
      <c r="D134" s="36">
        <v>526.69999999999993</v>
      </c>
      <c r="E134" s="36">
        <v>524.39999999999986</v>
      </c>
      <c r="F134" s="36">
        <v>521.79999999999995</v>
      </c>
      <c r="G134" s="36">
        <v>519.49999999999989</v>
      </c>
      <c r="H134" s="36">
        <v>529.29999999999984</v>
      </c>
      <c r="I134" s="36">
        <v>531.5999999999998</v>
      </c>
      <c r="J134" s="36">
        <v>534.19999999999982</v>
      </c>
      <c r="K134" s="31">
        <v>529</v>
      </c>
      <c r="L134" s="31">
        <v>524.1</v>
      </c>
      <c r="M134" s="31">
        <v>18.392379999999999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10599.25</v>
      </c>
      <c r="D135" s="36">
        <v>10586.5</v>
      </c>
      <c r="E135" s="36">
        <v>10538.45</v>
      </c>
      <c r="F135" s="36">
        <v>10477.650000000001</v>
      </c>
      <c r="G135" s="36">
        <v>10429.600000000002</v>
      </c>
      <c r="H135" s="36">
        <v>10647.3</v>
      </c>
      <c r="I135" s="36">
        <v>10695.349999999999</v>
      </c>
      <c r="J135" s="36">
        <v>10756.149999999998</v>
      </c>
      <c r="K135" s="31">
        <v>10634.55</v>
      </c>
      <c r="L135" s="31">
        <v>10525.7</v>
      </c>
      <c r="M135" s="31">
        <v>3.4334099999999999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613.25</v>
      </c>
      <c r="D136" s="36">
        <v>613.13333333333333</v>
      </c>
      <c r="E136" s="36">
        <v>606.2166666666667</v>
      </c>
      <c r="F136" s="36">
        <v>599.18333333333339</v>
      </c>
      <c r="G136" s="36">
        <v>592.26666666666677</v>
      </c>
      <c r="H136" s="36">
        <v>620.16666666666663</v>
      </c>
      <c r="I136" s="36">
        <v>627.08333333333337</v>
      </c>
      <c r="J136" s="36">
        <v>634.11666666666656</v>
      </c>
      <c r="K136" s="31">
        <v>620.04999999999995</v>
      </c>
      <c r="L136" s="31">
        <v>606.1</v>
      </c>
      <c r="M136" s="31">
        <v>13.25121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1050.55</v>
      </c>
      <c r="D137" s="36">
        <v>1047</v>
      </c>
      <c r="E137" s="36">
        <v>1041.8499999999999</v>
      </c>
      <c r="F137" s="36">
        <v>1033.1499999999999</v>
      </c>
      <c r="G137" s="36">
        <v>1027.9999999999998</v>
      </c>
      <c r="H137" s="36">
        <v>1055.7</v>
      </c>
      <c r="I137" s="36">
        <v>1060.8500000000001</v>
      </c>
      <c r="J137" s="36">
        <v>1069.5500000000002</v>
      </c>
      <c r="K137" s="31">
        <v>1052.1500000000001</v>
      </c>
      <c r="L137" s="31">
        <v>1038.3</v>
      </c>
      <c r="M137" s="31">
        <v>6.45953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1014.35</v>
      </c>
      <c r="D138" s="36">
        <v>1011.3000000000001</v>
      </c>
      <c r="E138" s="36">
        <v>1003.1500000000001</v>
      </c>
      <c r="F138" s="36">
        <v>991.95</v>
      </c>
      <c r="G138" s="36">
        <v>983.80000000000007</v>
      </c>
      <c r="H138" s="36">
        <v>1022.5000000000001</v>
      </c>
      <c r="I138" s="36">
        <v>1030.6500000000001</v>
      </c>
      <c r="J138" s="36">
        <v>1041.8500000000001</v>
      </c>
      <c r="K138" s="31">
        <v>1019.45</v>
      </c>
      <c r="L138" s="31">
        <v>1000.1</v>
      </c>
      <c r="M138" s="31">
        <v>7.1432099999999998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92.55</v>
      </c>
      <c r="D139" s="36">
        <v>92.100000000000009</v>
      </c>
      <c r="E139" s="36">
        <v>90.500000000000014</v>
      </c>
      <c r="F139" s="36">
        <v>88.45</v>
      </c>
      <c r="G139" s="36">
        <v>86.850000000000009</v>
      </c>
      <c r="H139" s="36">
        <v>94.15000000000002</v>
      </c>
      <c r="I139" s="36">
        <v>95.750000000000014</v>
      </c>
      <c r="J139" s="36">
        <v>97.800000000000026</v>
      </c>
      <c r="K139" s="31">
        <v>93.7</v>
      </c>
      <c r="L139" s="31">
        <v>90.05</v>
      </c>
      <c r="M139" s="31">
        <v>259.70686999999998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2344.85</v>
      </c>
      <c r="D140" s="36">
        <v>2342.3166666666666</v>
      </c>
      <c r="E140" s="36">
        <v>2308.2833333333333</v>
      </c>
      <c r="F140" s="36">
        <v>2271.7166666666667</v>
      </c>
      <c r="G140" s="36">
        <v>2237.6833333333334</v>
      </c>
      <c r="H140" s="36">
        <v>2378.8833333333332</v>
      </c>
      <c r="I140" s="36">
        <v>2412.9166666666661</v>
      </c>
      <c r="J140" s="36">
        <v>2449.4833333333331</v>
      </c>
      <c r="K140" s="31">
        <v>2376.35</v>
      </c>
      <c r="L140" s="31">
        <v>2305.75</v>
      </c>
      <c r="M140" s="31">
        <v>3.99458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112266.55</v>
      </c>
      <c r="D141" s="36">
        <v>112120.95</v>
      </c>
      <c r="E141" s="36">
        <v>111745.65</v>
      </c>
      <c r="F141" s="36">
        <v>111224.75</v>
      </c>
      <c r="G141" s="36">
        <v>110849.45</v>
      </c>
      <c r="H141" s="36">
        <v>112641.84999999999</v>
      </c>
      <c r="I141" s="36">
        <v>113017.15000000001</v>
      </c>
      <c r="J141" s="36">
        <v>113538.04999999999</v>
      </c>
      <c r="K141" s="31">
        <v>112496.25</v>
      </c>
      <c r="L141" s="31">
        <v>111600.05</v>
      </c>
      <c r="M141" s="31">
        <v>5.3539999999999997E-2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60.65</v>
      </c>
      <c r="D142" s="36">
        <v>60.849999999999994</v>
      </c>
      <c r="E142" s="36">
        <v>60.149999999999991</v>
      </c>
      <c r="F142" s="36">
        <v>59.65</v>
      </c>
      <c r="G142" s="36">
        <v>58.949999999999996</v>
      </c>
      <c r="H142" s="36">
        <v>61.349999999999987</v>
      </c>
      <c r="I142" s="36">
        <v>62.04999999999999</v>
      </c>
      <c r="J142" s="36">
        <v>62.549999999999983</v>
      </c>
      <c r="K142" s="31">
        <v>61.55</v>
      </c>
      <c r="L142" s="31">
        <v>60.35</v>
      </c>
      <c r="M142" s="31">
        <v>31.576180000000001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1415.85</v>
      </c>
      <c r="D143" s="36">
        <v>1396.1499999999999</v>
      </c>
      <c r="E143" s="36">
        <v>1370.8999999999996</v>
      </c>
      <c r="F143" s="36">
        <v>1325.9499999999998</v>
      </c>
      <c r="G143" s="36">
        <v>1300.6999999999996</v>
      </c>
      <c r="H143" s="36">
        <v>1441.0999999999997</v>
      </c>
      <c r="I143" s="36">
        <v>1466.3500000000001</v>
      </c>
      <c r="J143" s="36">
        <v>1511.2999999999997</v>
      </c>
      <c r="K143" s="31">
        <v>1421.4</v>
      </c>
      <c r="L143" s="31">
        <v>1351.2</v>
      </c>
      <c r="M143" s="31">
        <v>16.302510000000002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4547.6499999999996</v>
      </c>
      <c r="D144" s="36">
        <v>4585.916666666667</v>
      </c>
      <c r="E144" s="36">
        <v>4503.0833333333339</v>
      </c>
      <c r="F144" s="36">
        <v>4458.5166666666673</v>
      </c>
      <c r="G144" s="36">
        <v>4375.6833333333343</v>
      </c>
      <c r="H144" s="36">
        <v>4630.4833333333336</v>
      </c>
      <c r="I144" s="36">
        <v>4713.3166666666675</v>
      </c>
      <c r="J144" s="36">
        <v>4757.8833333333332</v>
      </c>
      <c r="K144" s="31">
        <v>4668.75</v>
      </c>
      <c r="L144" s="31">
        <v>4541.3500000000004</v>
      </c>
      <c r="M144" s="31">
        <v>3.2993399999999999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3703.75</v>
      </c>
      <c r="D145" s="36">
        <v>3704.0166666666664</v>
      </c>
      <c r="E145" s="36">
        <v>3684.2833333333328</v>
      </c>
      <c r="F145" s="36">
        <v>3664.8166666666666</v>
      </c>
      <c r="G145" s="36">
        <v>3645.083333333333</v>
      </c>
      <c r="H145" s="36">
        <v>3723.4833333333327</v>
      </c>
      <c r="I145" s="36">
        <v>3743.2166666666662</v>
      </c>
      <c r="J145" s="36">
        <v>3762.6833333333325</v>
      </c>
      <c r="K145" s="31">
        <v>3723.75</v>
      </c>
      <c r="L145" s="31">
        <v>3684.55</v>
      </c>
      <c r="M145" s="31">
        <v>3.4889199999999998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24067.5</v>
      </c>
      <c r="D146" s="36">
        <v>24137.850000000002</v>
      </c>
      <c r="E146" s="36">
        <v>23940.700000000004</v>
      </c>
      <c r="F146" s="36">
        <v>23813.9</v>
      </c>
      <c r="G146" s="36">
        <v>23616.750000000004</v>
      </c>
      <c r="H146" s="36">
        <v>24264.650000000005</v>
      </c>
      <c r="I146" s="36">
        <v>24461.800000000007</v>
      </c>
      <c r="J146" s="36">
        <v>24588.600000000006</v>
      </c>
      <c r="K146" s="31">
        <v>24335</v>
      </c>
      <c r="L146" s="31">
        <v>24011.05</v>
      </c>
      <c r="M146" s="31">
        <v>0.62714999999999999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54.85</v>
      </c>
      <c r="D147" s="36">
        <v>54.65</v>
      </c>
      <c r="E147" s="36">
        <v>53.9</v>
      </c>
      <c r="F147" s="36">
        <v>52.95</v>
      </c>
      <c r="G147" s="36">
        <v>52.2</v>
      </c>
      <c r="H147" s="36">
        <v>55.599999999999994</v>
      </c>
      <c r="I147" s="36">
        <v>56.349999999999994</v>
      </c>
      <c r="J147" s="36">
        <v>57.29999999999999</v>
      </c>
      <c r="K147" s="31">
        <v>55.4</v>
      </c>
      <c r="L147" s="31">
        <v>53.7</v>
      </c>
      <c r="M147" s="31">
        <v>261.98318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180.5</v>
      </c>
      <c r="D148" s="36">
        <v>180.83333333333334</v>
      </c>
      <c r="E148" s="36">
        <v>178.16666666666669</v>
      </c>
      <c r="F148" s="36">
        <v>175.83333333333334</v>
      </c>
      <c r="G148" s="36">
        <v>173.16666666666669</v>
      </c>
      <c r="H148" s="36">
        <v>183.16666666666669</v>
      </c>
      <c r="I148" s="36">
        <v>185.83333333333337</v>
      </c>
      <c r="J148" s="36">
        <v>188.16666666666669</v>
      </c>
      <c r="K148" s="31">
        <v>183.5</v>
      </c>
      <c r="L148" s="31">
        <v>178.5</v>
      </c>
      <c r="M148" s="31">
        <v>152.81581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258.39999999999998</v>
      </c>
      <c r="D149" s="36">
        <v>258.01666666666671</v>
      </c>
      <c r="E149" s="36">
        <v>256.48333333333341</v>
      </c>
      <c r="F149" s="36">
        <v>254.56666666666672</v>
      </c>
      <c r="G149" s="36">
        <v>253.03333333333342</v>
      </c>
      <c r="H149" s="36">
        <v>259.93333333333339</v>
      </c>
      <c r="I149" s="36">
        <v>261.4666666666667</v>
      </c>
      <c r="J149" s="36">
        <v>263.38333333333338</v>
      </c>
      <c r="K149" s="31">
        <v>259.55</v>
      </c>
      <c r="L149" s="31">
        <v>256.10000000000002</v>
      </c>
      <c r="M149" s="31">
        <v>86.373630000000006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172.35</v>
      </c>
      <c r="D150" s="36">
        <v>171.51666666666665</v>
      </c>
      <c r="E150" s="36">
        <v>168.83333333333331</v>
      </c>
      <c r="F150" s="36">
        <v>165.31666666666666</v>
      </c>
      <c r="G150" s="36">
        <v>162.63333333333333</v>
      </c>
      <c r="H150" s="36">
        <v>175.0333333333333</v>
      </c>
      <c r="I150" s="36">
        <v>177.71666666666664</v>
      </c>
      <c r="J150" s="36">
        <v>181.23333333333329</v>
      </c>
      <c r="K150" s="31">
        <v>174.2</v>
      </c>
      <c r="L150" s="31">
        <v>168</v>
      </c>
      <c r="M150" s="31">
        <v>69.098920000000007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1400.95</v>
      </c>
      <c r="D151" s="36">
        <v>1405.4166666666667</v>
      </c>
      <c r="E151" s="36">
        <v>1392.3833333333334</v>
      </c>
      <c r="F151" s="36">
        <v>1383.8166666666666</v>
      </c>
      <c r="G151" s="36">
        <v>1370.7833333333333</v>
      </c>
      <c r="H151" s="36">
        <v>1413.9833333333336</v>
      </c>
      <c r="I151" s="36">
        <v>1427.0166666666669</v>
      </c>
      <c r="J151" s="36">
        <v>1435.5833333333337</v>
      </c>
      <c r="K151" s="31">
        <v>1418.45</v>
      </c>
      <c r="L151" s="31">
        <v>1396.85</v>
      </c>
      <c r="M151" s="31">
        <v>7.1507399999999999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4022.75</v>
      </c>
      <c r="D152" s="36">
        <v>4019.2000000000003</v>
      </c>
      <c r="E152" s="36">
        <v>3994.6000000000004</v>
      </c>
      <c r="F152" s="36">
        <v>3966.4500000000003</v>
      </c>
      <c r="G152" s="36">
        <v>3941.8500000000004</v>
      </c>
      <c r="H152" s="36">
        <v>4047.3500000000004</v>
      </c>
      <c r="I152" s="36">
        <v>4071.95</v>
      </c>
      <c r="J152" s="36">
        <v>4100.1000000000004</v>
      </c>
      <c r="K152" s="31">
        <v>4043.8</v>
      </c>
      <c r="L152" s="31">
        <v>3991.05</v>
      </c>
      <c r="M152" s="31">
        <v>0.79364999999999997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310.60000000000002</v>
      </c>
      <c r="D153" s="36">
        <v>306.76666666666665</v>
      </c>
      <c r="E153" s="36">
        <v>301.58333333333331</v>
      </c>
      <c r="F153" s="36">
        <v>292.56666666666666</v>
      </c>
      <c r="G153" s="36">
        <v>287.38333333333333</v>
      </c>
      <c r="H153" s="36">
        <v>315.7833333333333</v>
      </c>
      <c r="I153" s="36">
        <v>320.9666666666667</v>
      </c>
      <c r="J153" s="36">
        <v>329.98333333333329</v>
      </c>
      <c r="K153" s="31">
        <v>311.95</v>
      </c>
      <c r="L153" s="31">
        <v>297.75</v>
      </c>
      <c r="M153" s="31">
        <v>22.641269999999999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192</v>
      </c>
      <c r="D154" s="36">
        <v>193.06666666666669</v>
      </c>
      <c r="E154" s="36">
        <v>190.63333333333338</v>
      </c>
      <c r="F154" s="36">
        <v>189.26666666666668</v>
      </c>
      <c r="G154" s="36">
        <v>186.83333333333337</v>
      </c>
      <c r="H154" s="36">
        <v>194.43333333333339</v>
      </c>
      <c r="I154" s="36">
        <v>196.86666666666673</v>
      </c>
      <c r="J154" s="36">
        <v>198.23333333333341</v>
      </c>
      <c r="K154" s="31">
        <v>195.5</v>
      </c>
      <c r="L154" s="31">
        <v>191.7</v>
      </c>
      <c r="M154" s="31">
        <v>87.913330000000002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37353.75</v>
      </c>
      <c r="D155" s="36">
        <v>37498.549999999996</v>
      </c>
      <c r="E155" s="36">
        <v>37175.19999999999</v>
      </c>
      <c r="F155" s="36">
        <v>36996.649999999994</v>
      </c>
      <c r="G155" s="36">
        <v>36673.299999999988</v>
      </c>
      <c r="H155" s="36">
        <v>37677.099999999991</v>
      </c>
      <c r="I155" s="36">
        <v>38000.449999999997</v>
      </c>
      <c r="J155" s="36">
        <v>38178.999999999993</v>
      </c>
      <c r="K155" s="31">
        <v>37821.9</v>
      </c>
      <c r="L155" s="31">
        <v>37320</v>
      </c>
      <c r="M155" s="31">
        <v>0.19979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1404.6</v>
      </c>
      <c r="D156" s="36">
        <v>1384.7</v>
      </c>
      <c r="E156" s="36">
        <v>1364.8000000000002</v>
      </c>
      <c r="F156" s="36">
        <v>1325.0000000000002</v>
      </c>
      <c r="G156" s="36">
        <v>1305.1000000000004</v>
      </c>
      <c r="H156" s="36">
        <v>1424.5</v>
      </c>
      <c r="I156" s="36">
        <v>1444.4</v>
      </c>
      <c r="J156" s="36">
        <v>1484.1999999999998</v>
      </c>
      <c r="K156" s="31">
        <v>1404.6</v>
      </c>
      <c r="L156" s="31">
        <v>1344.9</v>
      </c>
      <c r="M156" s="31">
        <v>8.68459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867.35</v>
      </c>
      <c r="D157" s="36">
        <v>874.4666666666667</v>
      </c>
      <c r="E157" s="36">
        <v>854.98333333333335</v>
      </c>
      <c r="F157" s="36">
        <v>842.61666666666667</v>
      </c>
      <c r="G157" s="36">
        <v>823.13333333333333</v>
      </c>
      <c r="H157" s="36">
        <v>886.83333333333337</v>
      </c>
      <c r="I157" s="36">
        <v>906.31666666666672</v>
      </c>
      <c r="J157" s="36">
        <v>918.68333333333339</v>
      </c>
      <c r="K157" s="31">
        <v>893.95</v>
      </c>
      <c r="L157" s="31">
        <v>862.1</v>
      </c>
      <c r="M157" s="31">
        <v>44.177709999999998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919.35</v>
      </c>
      <c r="D158" s="36">
        <v>916.05000000000007</v>
      </c>
      <c r="E158" s="36">
        <v>911.30000000000018</v>
      </c>
      <c r="F158" s="36">
        <v>903.25000000000011</v>
      </c>
      <c r="G158" s="36">
        <v>898.50000000000023</v>
      </c>
      <c r="H158" s="36">
        <v>924.10000000000014</v>
      </c>
      <c r="I158" s="36">
        <v>928.84999999999991</v>
      </c>
      <c r="J158" s="36">
        <v>936.90000000000009</v>
      </c>
      <c r="K158" s="31">
        <v>920.8</v>
      </c>
      <c r="L158" s="31">
        <v>908</v>
      </c>
      <c r="M158" s="31">
        <v>7.31027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6442.7</v>
      </c>
      <c r="D159" s="36">
        <v>6427.9000000000005</v>
      </c>
      <c r="E159" s="36">
        <v>6380.8000000000011</v>
      </c>
      <c r="F159" s="36">
        <v>6318.9000000000005</v>
      </c>
      <c r="G159" s="36">
        <v>6271.8000000000011</v>
      </c>
      <c r="H159" s="36">
        <v>6489.8000000000011</v>
      </c>
      <c r="I159" s="36">
        <v>6536.9000000000015</v>
      </c>
      <c r="J159" s="36">
        <v>6598.8000000000011</v>
      </c>
      <c r="K159" s="31">
        <v>6475</v>
      </c>
      <c r="L159" s="31">
        <v>6366</v>
      </c>
      <c r="M159" s="31">
        <v>4.37669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199.2</v>
      </c>
      <c r="D160" s="36">
        <v>198.85</v>
      </c>
      <c r="E160" s="36">
        <v>196.75</v>
      </c>
      <c r="F160" s="36">
        <v>194.3</v>
      </c>
      <c r="G160" s="36">
        <v>192.20000000000002</v>
      </c>
      <c r="H160" s="36">
        <v>201.29999999999998</v>
      </c>
      <c r="I160" s="36">
        <v>203.39999999999995</v>
      </c>
      <c r="J160" s="36">
        <v>205.84999999999997</v>
      </c>
      <c r="K160" s="31">
        <v>200.95</v>
      </c>
      <c r="L160" s="31">
        <v>196.4</v>
      </c>
      <c r="M160" s="31">
        <v>101.96509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328.1</v>
      </c>
      <c r="D161" s="36">
        <v>325.50000000000006</v>
      </c>
      <c r="E161" s="36">
        <v>321.2000000000001</v>
      </c>
      <c r="F161" s="36">
        <v>314.30000000000007</v>
      </c>
      <c r="G161" s="36">
        <v>310.00000000000011</v>
      </c>
      <c r="H161" s="36">
        <v>332.40000000000009</v>
      </c>
      <c r="I161" s="36">
        <v>336.70000000000005</v>
      </c>
      <c r="J161" s="36">
        <v>343.60000000000008</v>
      </c>
      <c r="K161" s="31">
        <v>329.8</v>
      </c>
      <c r="L161" s="31">
        <v>318.60000000000002</v>
      </c>
      <c r="M161" s="31">
        <v>133.25273000000001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17280.75</v>
      </c>
      <c r="D162" s="36">
        <v>17396.399999999998</v>
      </c>
      <c r="E162" s="36">
        <v>17134.349999999995</v>
      </c>
      <c r="F162" s="36">
        <v>16987.949999999997</v>
      </c>
      <c r="G162" s="36">
        <v>16725.899999999994</v>
      </c>
      <c r="H162" s="36">
        <v>17542.799999999996</v>
      </c>
      <c r="I162" s="36">
        <v>17804.849999999999</v>
      </c>
      <c r="J162" s="36">
        <v>17951.249999999996</v>
      </c>
      <c r="K162" s="31">
        <v>17658.45</v>
      </c>
      <c r="L162" s="31">
        <v>17250</v>
      </c>
      <c r="M162" s="31">
        <v>0.11579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2503.6</v>
      </c>
      <c r="D163" s="36">
        <v>2501.5</v>
      </c>
      <c r="E163" s="36">
        <v>2487.1</v>
      </c>
      <c r="F163" s="36">
        <v>2470.6</v>
      </c>
      <c r="G163" s="36">
        <v>2456.1999999999998</v>
      </c>
      <c r="H163" s="36">
        <v>2518</v>
      </c>
      <c r="I163" s="36">
        <v>2532.3999999999996</v>
      </c>
      <c r="J163" s="36">
        <v>2548.9</v>
      </c>
      <c r="K163" s="31">
        <v>2515.9</v>
      </c>
      <c r="L163" s="31">
        <v>2485</v>
      </c>
      <c r="M163" s="31">
        <v>3.8508399999999998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3782.15</v>
      </c>
      <c r="D164" s="36">
        <v>3763.4833333333336</v>
      </c>
      <c r="E164" s="36">
        <v>3737.166666666667</v>
      </c>
      <c r="F164" s="36">
        <v>3692.1833333333334</v>
      </c>
      <c r="G164" s="36">
        <v>3665.8666666666668</v>
      </c>
      <c r="H164" s="36">
        <v>3808.4666666666672</v>
      </c>
      <c r="I164" s="36">
        <v>3834.7833333333338</v>
      </c>
      <c r="J164" s="36">
        <v>3879.7666666666673</v>
      </c>
      <c r="K164" s="31">
        <v>3789.8</v>
      </c>
      <c r="L164" s="31">
        <v>3718.5</v>
      </c>
      <c r="M164" s="31">
        <v>1.8426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79.150000000000006</v>
      </c>
      <c r="D165" s="36">
        <v>78.833333333333329</v>
      </c>
      <c r="E165" s="36">
        <v>78.36666666666666</v>
      </c>
      <c r="F165" s="36">
        <v>77.583333333333329</v>
      </c>
      <c r="G165" s="36">
        <v>77.11666666666666</v>
      </c>
      <c r="H165" s="36">
        <v>79.61666666666666</v>
      </c>
      <c r="I165" s="36">
        <v>80.083333333333329</v>
      </c>
      <c r="J165" s="36">
        <v>80.86666666666666</v>
      </c>
      <c r="K165" s="31">
        <v>79.3</v>
      </c>
      <c r="L165" s="31">
        <v>78.05</v>
      </c>
      <c r="M165" s="31">
        <v>384.04432000000003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812.35</v>
      </c>
      <c r="D166" s="36">
        <v>814.2833333333333</v>
      </c>
      <c r="E166" s="36">
        <v>802.56666666666661</v>
      </c>
      <c r="F166" s="36">
        <v>792.7833333333333</v>
      </c>
      <c r="G166" s="36">
        <v>781.06666666666661</v>
      </c>
      <c r="H166" s="36">
        <v>824.06666666666661</v>
      </c>
      <c r="I166" s="36">
        <v>835.7833333333333</v>
      </c>
      <c r="J166" s="36">
        <v>845.56666666666661</v>
      </c>
      <c r="K166" s="31">
        <v>826</v>
      </c>
      <c r="L166" s="31">
        <v>804.5</v>
      </c>
      <c r="M166" s="31">
        <v>3.6365500000000002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5162.95</v>
      </c>
      <c r="D167" s="36">
        <v>5191.0333333333338</v>
      </c>
      <c r="E167" s="36">
        <v>5122.0666666666675</v>
      </c>
      <c r="F167" s="36">
        <v>5081.1833333333334</v>
      </c>
      <c r="G167" s="36">
        <v>5012.2166666666672</v>
      </c>
      <c r="H167" s="36">
        <v>5231.9166666666679</v>
      </c>
      <c r="I167" s="36">
        <v>5300.8833333333332</v>
      </c>
      <c r="J167" s="36">
        <v>5341.7666666666682</v>
      </c>
      <c r="K167" s="31">
        <v>5260</v>
      </c>
      <c r="L167" s="31">
        <v>5150.1499999999996</v>
      </c>
      <c r="M167" s="31">
        <v>6.3779300000000001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384.65</v>
      </c>
      <c r="D168" s="36">
        <v>379.83333333333331</v>
      </c>
      <c r="E168" s="36">
        <v>369.26666666666665</v>
      </c>
      <c r="F168" s="36">
        <v>353.88333333333333</v>
      </c>
      <c r="G168" s="36">
        <v>343.31666666666666</v>
      </c>
      <c r="H168" s="36">
        <v>395.21666666666664</v>
      </c>
      <c r="I168" s="36">
        <v>405.78333333333336</v>
      </c>
      <c r="J168" s="36">
        <v>421.16666666666663</v>
      </c>
      <c r="K168" s="31">
        <v>390.4</v>
      </c>
      <c r="L168" s="31">
        <v>364.45</v>
      </c>
      <c r="M168" s="31">
        <v>47.133299999999998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211.05</v>
      </c>
      <c r="D169" s="36">
        <v>210.53333333333333</v>
      </c>
      <c r="E169" s="36">
        <v>209.61666666666667</v>
      </c>
      <c r="F169" s="36">
        <v>208.18333333333334</v>
      </c>
      <c r="G169" s="36">
        <v>207.26666666666668</v>
      </c>
      <c r="H169" s="36">
        <v>211.96666666666667</v>
      </c>
      <c r="I169" s="36">
        <v>212.88333333333335</v>
      </c>
      <c r="J169" s="36">
        <v>214.31666666666666</v>
      </c>
      <c r="K169" s="31">
        <v>211.45</v>
      </c>
      <c r="L169" s="31">
        <v>209.1</v>
      </c>
      <c r="M169" s="31">
        <v>100.62023000000001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952.6</v>
      </c>
      <c r="D170" s="36">
        <v>954.63333333333333</v>
      </c>
      <c r="E170" s="36">
        <v>942.9666666666667</v>
      </c>
      <c r="F170" s="36">
        <v>933.33333333333337</v>
      </c>
      <c r="G170" s="36">
        <v>921.66666666666674</v>
      </c>
      <c r="H170" s="36">
        <v>964.26666666666665</v>
      </c>
      <c r="I170" s="36">
        <v>975.93333333333339</v>
      </c>
      <c r="J170" s="36">
        <v>985.56666666666661</v>
      </c>
      <c r="K170" s="31">
        <v>966.3</v>
      </c>
      <c r="L170" s="31">
        <v>945</v>
      </c>
      <c r="M170" s="31">
        <v>3.6046399999999998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993.25</v>
      </c>
      <c r="D171" s="36">
        <v>988.43333333333339</v>
      </c>
      <c r="E171" s="36">
        <v>979.81666666666683</v>
      </c>
      <c r="F171" s="36">
        <v>966.38333333333344</v>
      </c>
      <c r="G171" s="36">
        <v>957.76666666666688</v>
      </c>
      <c r="H171" s="36">
        <v>1001.8666666666668</v>
      </c>
      <c r="I171" s="36">
        <v>1010.4833333333333</v>
      </c>
      <c r="J171" s="36">
        <v>1023.9166666666667</v>
      </c>
      <c r="K171" s="31">
        <v>997.05</v>
      </c>
      <c r="L171" s="31">
        <v>975</v>
      </c>
      <c r="M171" s="31">
        <v>6.51708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342.9</v>
      </c>
      <c r="D172" s="36">
        <v>342.93333333333334</v>
      </c>
      <c r="E172" s="36">
        <v>339.2166666666667</v>
      </c>
      <c r="F172" s="36">
        <v>335.53333333333336</v>
      </c>
      <c r="G172" s="36">
        <v>331.81666666666672</v>
      </c>
      <c r="H172" s="36">
        <v>346.61666666666667</v>
      </c>
      <c r="I172" s="36">
        <v>350.33333333333326</v>
      </c>
      <c r="J172" s="36">
        <v>354.01666666666665</v>
      </c>
      <c r="K172" s="31">
        <v>346.65</v>
      </c>
      <c r="L172" s="31">
        <v>339.25</v>
      </c>
      <c r="M172" s="31">
        <v>87.56635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2400.6999999999998</v>
      </c>
      <c r="D173" s="36">
        <v>2403.5666666666666</v>
      </c>
      <c r="E173" s="36">
        <v>2395.1833333333334</v>
      </c>
      <c r="F173" s="36">
        <v>2389.666666666667</v>
      </c>
      <c r="G173" s="36">
        <v>2381.2833333333338</v>
      </c>
      <c r="H173" s="36">
        <v>2409.083333333333</v>
      </c>
      <c r="I173" s="36">
        <v>2417.4666666666662</v>
      </c>
      <c r="J173" s="36">
        <v>2422.9833333333327</v>
      </c>
      <c r="K173" s="31">
        <v>2411.9499999999998</v>
      </c>
      <c r="L173" s="31">
        <v>2398.0500000000002</v>
      </c>
      <c r="M173" s="31">
        <v>62.656529999999997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91.2</v>
      </c>
      <c r="D174" s="36">
        <v>91.433333333333337</v>
      </c>
      <c r="E174" s="36">
        <v>90.666666666666671</v>
      </c>
      <c r="F174" s="36">
        <v>90.13333333333334</v>
      </c>
      <c r="G174" s="36">
        <v>89.366666666666674</v>
      </c>
      <c r="H174" s="36">
        <v>91.966666666666669</v>
      </c>
      <c r="I174" s="36">
        <v>92.73333333333332</v>
      </c>
      <c r="J174" s="36">
        <v>93.266666666666666</v>
      </c>
      <c r="K174" s="31">
        <v>92.2</v>
      </c>
      <c r="L174" s="31">
        <v>90.9</v>
      </c>
      <c r="M174" s="31">
        <v>229.93584000000001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737.2</v>
      </c>
      <c r="D175" s="36">
        <v>737.75</v>
      </c>
      <c r="E175" s="36">
        <v>735.5</v>
      </c>
      <c r="F175" s="36">
        <v>733.8</v>
      </c>
      <c r="G175" s="36">
        <v>731.55</v>
      </c>
      <c r="H175" s="36">
        <v>739.45</v>
      </c>
      <c r="I175" s="36">
        <v>741.7</v>
      </c>
      <c r="J175" s="36">
        <v>743.40000000000009</v>
      </c>
      <c r="K175" s="31">
        <v>740</v>
      </c>
      <c r="L175" s="31">
        <v>736.05</v>
      </c>
      <c r="M175" s="31">
        <v>16.034649999999999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1407.85</v>
      </c>
      <c r="D176" s="36">
        <v>1411.8833333333332</v>
      </c>
      <c r="E176" s="36">
        <v>1401.9666666666665</v>
      </c>
      <c r="F176" s="36">
        <v>1396.0833333333333</v>
      </c>
      <c r="G176" s="36">
        <v>1386.1666666666665</v>
      </c>
      <c r="H176" s="36">
        <v>1417.7666666666664</v>
      </c>
      <c r="I176" s="36">
        <v>1427.6833333333334</v>
      </c>
      <c r="J176" s="36">
        <v>1433.5666666666664</v>
      </c>
      <c r="K176" s="31">
        <v>1421.8</v>
      </c>
      <c r="L176" s="31">
        <v>1406</v>
      </c>
      <c r="M176" s="31">
        <v>8.8770900000000008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568.6</v>
      </c>
      <c r="D177" s="36">
        <v>567.56666666666661</v>
      </c>
      <c r="E177" s="36">
        <v>566.13333333333321</v>
      </c>
      <c r="F177" s="36">
        <v>563.66666666666663</v>
      </c>
      <c r="G177" s="36">
        <v>562.23333333333323</v>
      </c>
      <c r="H177" s="36">
        <v>570.03333333333319</v>
      </c>
      <c r="I177" s="36">
        <v>571.46666666666658</v>
      </c>
      <c r="J177" s="36">
        <v>573.93333333333317</v>
      </c>
      <c r="K177" s="31">
        <v>569</v>
      </c>
      <c r="L177" s="31">
        <v>565.1</v>
      </c>
      <c r="M177" s="31">
        <v>102.99034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26106.9</v>
      </c>
      <c r="D178" s="36">
        <v>26088.350000000002</v>
      </c>
      <c r="E178" s="36">
        <v>25934.600000000006</v>
      </c>
      <c r="F178" s="36">
        <v>25762.300000000003</v>
      </c>
      <c r="G178" s="36">
        <v>25608.550000000007</v>
      </c>
      <c r="H178" s="36">
        <v>26260.650000000005</v>
      </c>
      <c r="I178" s="36">
        <v>26414.399999999998</v>
      </c>
      <c r="J178" s="36">
        <v>26586.700000000004</v>
      </c>
      <c r="K178" s="31">
        <v>26242.1</v>
      </c>
      <c r="L178" s="31">
        <v>25916.05</v>
      </c>
      <c r="M178" s="31">
        <v>0.15622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1974.35</v>
      </c>
      <c r="D179" s="36">
        <v>1971.9166666666667</v>
      </c>
      <c r="E179" s="36">
        <v>1962.4333333333334</v>
      </c>
      <c r="F179" s="36">
        <v>1950.5166666666667</v>
      </c>
      <c r="G179" s="36">
        <v>1941.0333333333333</v>
      </c>
      <c r="H179" s="36">
        <v>1983.8333333333335</v>
      </c>
      <c r="I179" s="36">
        <v>1993.3166666666666</v>
      </c>
      <c r="J179" s="36">
        <v>2005.2333333333336</v>
      </c>
      <c r="K179" s="31">
        <v>1981.4</v>
      </c>
      <c r="L179" s="31">
        <v>1960</v>
      </c>
      <c r="M179" s="31">
        <v>6.5994400000000004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3635.75</v>
      </c>
      <c r="D180" s="36">
        <v>3633.4666666666667</v>
      </c>
      <c r="E180" s="36">
        <v>3588.9333333333334</v>
      </c>
      <c r="F180" s="36">
        <v>3542.1166666666668</v>
      </c>
      <c r="G180" s="36">
        <v>3497.5833333333335</v>
      </c>
      <c r="H180" s="36">
        <v>3680.2833333333333</v>
      </c>
      <c r="I180" s="36">
        <v>3724.8166666666671</v>
      </c>
      <c r="J180" s="36">
        <v>3771.6333333333332</v>
      </c>
      <c r="K180" s="31">
        <v>3678</v>
      </c>
      <c r="L180" s="31">
        <v>3586.65</v>
      </c>
      <c r="M180" s="31">
        <v>7.9675799999999999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554.79999999999995</v>
      </c>
      <c r="D181" s="36">
        <v>556.91666666666663</v>
      </c>
      <c r="E181" s="36">
        <v>549.13333333333321</v>
      </c>
      <c r="F181" s="36">
        <v>543.46666666666658</v>
      </c>
      <c r="G181" s="36">
        <v>535.68333333333317</v>
      </c>
      <c r="H181" s="36">
        <v>562.58333333333326</v>
      </c>
      <c r="I181" s="36">
        <v>570.36666666666679</v>
      </c>
      <c r="J181" s="36">
        <v>576.0333333333333</v>
      </c>
      <c r="K181" s="31">
        <v>564.70000000000005</v>
      </c>
      <c r="L181" s="31">
        <v>551.25</v>
      </c>
      <c r="M181" s="31">
        <v>12.854710000000001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2351.6999999999998</v>
      </c>
      <c r="D182" s="36">
        <v>2353.9</v>
      </c>
      <c r="E182" s="36">
        <v>2342.8000000000002</v>
      </c>
      <c r="F182" s="36">
        <v>2333.9</v>
      </c>
      <c r="G182" s="36">
        <v>2322.8000000000002</v>
      </c>
      <c r="H182" s="36">
        <v>2362.8000000000002</v>
      </c>
      <c r="I182" s="36">
        <v>2373.8999999999996</v>
      </c>
      <c r="J182" s="36">
        <v>2382.8000000000002</v>
      </c>
      <c r="K182" s="31">
        <v>2365</v>
      </c>
      <c r="L182" s="31">
        <v>2345</v>
      </c>
      <c r="M182" s="31">
        <v>1.6925399999999999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1202.2</v>
      </c>
      <c r="D183" s="36">
        <v>1198.7333333333333</v>
      </c>
      <c r="E183" s="36">
        <v>1187.9666666666667</v>
      </c>
      <c r="F183" s="36">
        <v>1173.7333333333333</v>
      </c>
      <c r="G183" s="36">
        <v>1162.9666666666667</v>
      </c>
      <c r="H183" s="36">
        <v>1212.9666666666667</v>
      </c>
      <c r="I183" s="36">
        <v>1223.7333333333336</v>
      </c>
      <c r="J183" s="36">
        <v>1237.9666666666667</v>
      </c>
      <c r="K183" s="31">
        <v>1209.5</v>
      </c>
      <c r="L183" s="31">
        <v>1184.5</v>
      </c>
      <c r="M183" s="31">
        <v>18.134620000000002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670.6</v>
      </c>
      <c r="D184" s="36">
        <v>672.38333333333333</v>
      </c>
      <c r="E184" s="36">
        <v>665.86666666666667</v>
      </c>
      <c r="F184" s="36">
        <v>661.13333333333333</v>
      </c>
      <c r="G184" s="36">
        <v>654.61666666666667</v>
      </c>
      <c r="H184" s="36">
        <v>677.11666666666667</v>
      </c>
      <c r="I184" s="36">
        <v>683.63333333333333</v>
      </c>
      <c r="J184" s="36">
        <v>688.36666666666667</v>
      </c>
      <c r="K184" s="31">
        <v>678.9</v>
      </c>
      <c r="L184" s="31">
        <v>667.65</v>
      </c>
      <c r="M184" s="31">
        <v>6.7957299999999998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747.9</v>
      </c>
      <c r="D185" s="36">
        <v>746.88333333333333</v>
      </c>
      <c r="E185" s="36">
        <v>739.26666666666665</v>
      </c>
      <c r="F185" s="36">
        <v>730.63333333333333</v>
      </c>
      <c r="G185" s="36">
        <v>723.01666666666665</v>
      </c>
      <c r="H185" s="36">
        <v>755.51666666666665</v>
      </c>
      <c r="I185" s="36">
        <v>763.13333333333321</v>
      </c>
      <c r="J185" s="36">
        <v>771.76666666666665</v>
      </c>
      <c r="K185" s="31">
        <v>754.5</v>
      </c>
      <c r="L185" s="31">
        <v>738.25</v>
      </c>
      <c r="M185" s="31">
        <v>9.3923699999999997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972.55</v>
      </c>
      <c r="D186" s="36">
        <v>971.19999999999993</v>
      </c>
      <c r="E186" s="36">
        <v>968.39999999999986</v>
      </c>
      <c r="F186" s="36">
        <v>964.24999999999989</v>
      </c>
      <c r="G186" s="36">
        <v>961.44999999999982</v>
      </c>
      <c r="H186" s="36">
        <v>975.34999999999991</v>
      </c>
      <c r="I186" s="36">
        <v>978.14999999999986</v>
      </c>
      <c r="J186" s="36">
        <v>982.3</v>
      </c>
      <c r="K186" s="31">
        <v>974</v>
      </c>
      <c r="L186" s="31">
        <v>967.05</v>
      </c>
      <c r="M186" s="31">
        <v>4.5899200000000002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1713.2</v>
      </c>
      <c r="D187" s="36">
        <v>1705.3</v>
      </c>
      <c r="E187" s="36">
        <v>1691</v>
      </c>
      <c r="F187" s="36">
        <v>1668.8</v>
      </c>
      <c r="G187" s="36">
        <v>1654.5</v>
      </c>
      <c r="H187" s="36">
        <v>1727.5</v>
      </c>
      <c r="I187" s="36">
        <v>1741.7999999999997</v>
      </c>
      <c r="J187" s="36">
        <v>1764</v>
      </c>
      <c r="K187" s="31">
        <v>1719.6</v>
      </c>
      <c r="L187" s="31">
        <v>1683.1</v>
      </c>
      <c r="M187" s="31">
        <v>13.7462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933.55</v>
      </c>
      <c r="D188" s="36">
        <v>933.81666666666661</v>
      </c>
      <c r="E188" s="36">
        <v>929.73333333333323</v>
      </c>
      <c r="F188" s="36">
        <v>925.91666666666663</v>
      </c>
      <c r="G188" s="36">
        <v>921.83333333333326</v>
      </c>
      <c r="H188" s="36">
        <v>937.63333333333321</v>
      </c>
      <c r="I188" s="36">
        <v>941.7166666666667</v>
      </c>
      <c r="J188" s="36">
        <v>945.53333333333319</v>
      </c>
      <c r="K188" s="31">
        <v>937.9</v>
      </c>
      <c r="L188" s="31">
        <v>930</v>
      </c>
      <c r="M188" s="31">
        <v>10.47897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8388.5499999999993</v>
      </c>
      <c r="D189" s="36">
        <v>8396.2333333333318</v>
      </c>
      <c r="E189" s="36">
        <v>8322.4666666666635</v>
      </c>
      <c r="F189" s="36">
        <v>8256.3833333333314</v>
      </c>
      <c r="G189" s="36">
        <v>8182.6166666666631</v>
      </c>
      <c r="H189" s="36">
        <v>8462.3166666666639</v>
      </c>
      <c r="I189" s="36">
        <v>8536.0833333333303</v>
      </c>
      <c r="J189" s="36">
        <v>8602.1666666666642</v>
      </c>
      <c r="K189" s="31">
        <v>8470</v>
      </c>
      <c r="L189" s="31">
        <v>8330.15</v>
      </c>
      <c r="M189" s="31">
        <v>1.3863000000000001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712.35</v>
      </c>
      <c r="D190" s="36">
        <v>707.0333333333333</v>
      </c>
      <c r="E190" s="36">
        <v>699.66666666666663</v>
      </c>
      <c r="F190" s="36">
        <v>686.98333333333335</v>
      </c>
      <c r="G190" s="36">
        <v>679.61666666666667</v>
      </c>
      <c r="H190" s="36">
        <v>719.71666666666658</v>
      </c>
      <c r="I190" s="36">
        <v>727.08333333333337</v>
      </c>
      <c r="J190" s="36">
        <v>739.76666666666654</v>
      </c>
      <c r="K190" s="31">
        <v>714.4</v>
      </c>
      <c r="L190" s="31">
        <v>694.35</v>
      </c>
      <c r="M190" s="31">
        <v>161.22864000000001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273.39999999999998</v>
      </c>
      <c r="D191" s="36">
        <v>273.5333333333333</v>
      </c>
      <c r="E191" s="36">
        <v>271.36666666666662</v>
      </c>
      <c r="F191" s="36">
        <v>269.33333333333331</v>
      </c>
      <c r="G191" s="36">
        <v>267.16666666666663</v>
      </c>
      <c r="H191" s="36">
        <v>275.56666666666661</v>
      </c>
      <c r="I191" s="36">
        <v>277.73333333333335</v>
      </c>
      <c r="J191" s="36">
        <v>279.76666666666659</v>
      </c>
      <c r="K191" s="31">
        <v>275.7</v>
      </c>
      <c r="L191" s="31">
        <v>271.5</v>
      </c>
      <c r="M191" s="31">
        <v>263.92588999999998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127.75</v>
      </c>
      <c r="D192" s="36">
        <v>127.53333333333335</v>
      </c>
      <c r="E192" s="36">
        <v>126.91666666666669</v>
      </c>
      <c r="F192" s="36">
        <v>126.08333333333334</v>
      </c>
      <c r="G192" s="36">
        <v>125.46666666666668</v>
      </c>
      <c r="H192" s="36">
        <v>128.36666666666667</v>
      </c>
      <c r="I192" s="36">
        <v>128.98333333333335</v>
      </c>
      <c r="J192" s="36">
        <v>129.81666666666669</v>
      </c>
      <c r="K192" s="31">
        <v>128.15</v>
      </c>
      <c r="L192" s="31">
        <v>126.7</v>
      </c>
      <c r="M192" s="31">
        <v>230.92165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3513.75</v>
      </c>
      <c r="D193" s="36">
        <v>3502.5166666666664</v>
      </c>
      <c r="E193" s="36">
        <v>3487.0333333333328</v>
      </c>
      <c r="F193" s="36">
        <v>3460.3166666666666</v>
      </c>
      <c r="G193" s="36">
        <v>3444.833333333333</v>
      </c>
      <c r="H193" s="36">
        <v>3529.2333333333327</v>
      </c>
      <c r="I193" s="36">
        <v>3544.7166666666662</v>
      </c>
      <c r="J193" s="36">
        <v>3571.4333333333325</v>
      </c>
      <c r="K193" s="31">
        <v>3518</v>
      </c>
      <c r="L193" s="31">
        <v>3475.8</v>
      </c>
      <c r="M193" s="31">
        <v>14.41634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1221.7</v>
      </c>
      <c r="D194" s="36">
        <v>1220.9833333333333</v>
      </c>
      <c r="E194" s="36">
        <v>1207.3666666666668</v>
      </c>
      <c r="F194" s="36">
        <v>1193.0333333333335</v>
      </c>
      <c r="G194" s="36">
        <v>1179.416666666667</v>
      </c>
      <c r="H194" s="36">
        <v>1235.3166666666666</v>
      </c>
      <c r="I194" s="36">
        <v>1248.9333333333329</v>
      </c>
      <c r="J194" s="36">
        <v>1263.2666666666664</v>
      </c>
      <c r="K194" s="31">
        <v>1234.5999999999999</v>
      </c>
      <c r="L194" s="31">
        <v>1206.6500000000001</v>
      </c>
      <c r="M194" s="31">
        <v>18.984480000000001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3453.25</v>
      </c>
      <c r="D195" s="36">
        <v>3461.5</v>
      </c>
      <c r="E195" s="36">
        <v>3417.45</v>
      </c>
      <c r="F195" s="36">
        <v>3381.6499999999996</v>
      </c>
      <c r="G195" s="36">
        <v>3337.5999999999995</v>
      </c>
      <c r="H195" s="36">
        <v>3497.3</v>
      </c>
      <c r="I195" s="36">
        <v>3541.3500000000004</v>
      </c>
      <c r="J195" s="36">
        <v>3577.1500000000005</v>
      </c>
      <c r="K195" s="31">
        <v>3505.55</v>
      </c>
      <c r="L195" s="31">
        <v>3425.7</v>
      </c>
      <c r="M195" s="31">
        <v>1.37043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3429.3</v>
      </c>
      <c r="D196" s="36">
        <v>3442.3833333333332</v>
      </c>
      <c r="E196" s="36">
        <v>3410.9166666666665</v>
      </c>
      <c r="F196" s="36">
        <v>3392.5333333333333</v>
      </c>
      <c r="G196" s="36">
        <v>3361.0666666666666</v>
      </c>
      <c r="H196" s="36">
        <v>3460.7666666666664</v>
      </c>
      <c r="I196" s="36">
        <v>3492.2333333333336</v>
      </c>
      <c r="J196" s="36">
        <v>3510.6166666666663</v>
      </c>
      <c r="K196" s="31">
        <v>3473.85</v>
      </c>
      <c r="L196" s="31">
        <v>3424</v>
      </c>
      <c r="M196" s="31">
        <v>8.1920000000000002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2091.85</v>
      </c>
      <c r="D197" s="36">
        <v>2097.0333333333333</v>
      </c>
      <c r="E197" s="36">
        <v>2069.1166666666668</v>
      </c>
      <c r="F197" s="36">
        <v>2046.3833333333337</v>
      </c>
      <c r="G197" s="36">
        <v>2018.4666666666672</v>
      </c>
      <c r="H197" s="36">
        <v>2119.7666666666664</v>
      </c>
      <c r="I197" s="36">
        <v>2147.6833333333334</v>
      </c>
      <c r="J197" s="36">
        <v>2170.4166666666661</v>
      </c>
      <c r="K197" s="31">
        <v>2124.9499999999998</v>
      </c>
      <c r="L197" s="31">
        <v>2074.3000000000002</v>
      </c>
      <c r="M197" s="31">
        <v>2.0933799999999998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941.4</v>
      </c>
      <c r="D198" s="36">
        <v>933.18333333333339</v>
      </c>
      <c r="E198" s="36">
        <v>862.36666666666679</v>
      </c>
      <c r="F198" s="36">
        <v>783.33333333333337</v>
      </c>
      <c r="G198" s="36">
        <v>712.51666666666677</v>
      </c>
      <c r="H198" s="36">
        <v>1012.2166666666668</v>
      </c>
      <c r="I198" s="36">
        <v>1083.0333333333333</v>
      </c>
      <c r="J198" s="36">
        <v>1162.0666666666668</v>
      </c>
      <c r="K198" s="31">
        <v>1004</v>
      </c>
      <c r="L198" s="31">
        <v>854.15</v>
      </c>
      <c r="M198" s="31">
        <v>62.244149999999998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2676.4</v>
      </c>
      <c r="D199" s="36">
        <v>2688.1333333333332</v>
      </c>
      <c r="E199" s="36">
        <v>2656.2666666666664</v>
      </c>
      <c r="F199" s="36">
        <v>2636.1333333333332</v>
      </c>
      <c r="G199" s="36">
        <v>2604.2666666666664</v>
      </c>
      <c r="H199" s="36">
        <v>2708.2666666666664</v>
      </c>
      <c r="I199" s="36">
        <v>2740.1333333333332</v>
      </c>
      <c r="J199" s="36">
        <v>2760.2666666666664</v>
      </c>
      <c r="K199" s="31">
        <v>2720</v>
      </c>
      <c r="L199" s="31">
        <v>2668</v>
      </c>
      <c r="M199" s="31">
        <v>4.6023399999999999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36.5</v>
      </c>
      <c r="D200" s="36">
        <v>36.633333333333333</v>
      </c>
      <c r="E200" s="36">
        <v>36.316666666666663</v>
      </c>
      <c r="F200" s="36">
        <v>36.133333333333333</v>
      </c>
      <c r="G200" s="36">
        <v>35.816666666666663</v>
      </c>
      <c r="H200" s="36">
        <v>36.816666666666663</v>
      </c>
      <c r="I200" s="36">
        <v>37.13333333333334</v>
      </c>
      <c r="J200" s="36">
        <v>37.316666666666663</v>
      </c>
      <c r="K200" s="31">
        <v>36.950000000000003</v>
      </c>
      <c r="L200" s="31">
        <v>36.450000000000003</v>
      </c>
      <c r="M200" s="31">
        <v>58.074129999999997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93.45</v>
      </c>
      <c r="D201" s="36">
        <v>91.7</v>
      </c>
      <c r="E201" s="36">
        <v>89.45</v>
      </c>
      <c r="F201" s="36">
        <v>85.45</v>
      </c>
      <c r="G201" s="36">
        <v>83.2</v>
      </c>
      <c r="H201" s="36">
        <v>95.7</v>
      </c>
      <c r="I201" s="36">
        <v>97.95</v>
      </c>
      <c r="J201" s="36">
        <v>101.95</v>
      </c>
      <c r="K201" s="31">
        <v>93.95</v>
      </c>
      <c r="L201" s="31">
        <v>87.7</v>
      </c>
      <c r="M201" s="31">
        <v>148.42108999999999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1863.65</v>
      </c>
      <c r="D202" s="36">
        <v>1853.9666666666669</v>
      </c>
      <c r="E202" s="36">
        <v>1832.2333333333338</v>
      </c>
      <c r="F202" s="36">
        <v>1800.8166666666668</v>
      </c>
      <c r="G202" s="36">
        <v>1779.0833333333337</v>
      </c>
      <c r="H202" s="36">
        <v>1885.3833333333339</v>
      </c>
      <c r="I202" s="36">
        <v>1907.116666666667</v>
      </c>
      <c r="J202" s="36">
        <v>1938.533333333334</v>
      </c>
      <c r="K202" s="31">
        <v>1875.7</v>
      </c>
      <c r="L202" s="31">
        <v>1822.55</v>
      </c>
      <c r="M202" s="31">
        <v>12.12566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1647.45</v>
      </c>
      <c r="D203" s="36">
        <v>1637.0166666666664</v>
      </c>
      <c r="E203" s="36">
        <v>1620.2833333333328</v>
      </c>
      <c r="F203" s="36">
        <v>1593.1166666666663</v>
      </c>
      <c r="G203" s="36">
        <v>1576.3833333333328</v>
      </c>
      <c r="H203" s="36">
        <v>1664.1833333333329</v>
      </c>
      <c r="I203" s="36">
        <v>1680.9166666666665</v>
      </c>
      <c r="J203" s="36">
        <v>1708.083333333333</v>
      </c>
      <c r="K203" s="31">
        <v>1653.75</v>
      </c>
      <c r="L203" s="31">
        <v>1609.85</v>
      </c>
      <c r="M203" s="31">
        <v>3.1137600000000001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8732.75</v>
      </c>
      <c r="D204" s="36">
        <v>8738.25</v>
      </c>
      <c r="E204" s="36">
        <v>8686.5</v>
      </c>
      <c r="F204" s="36">
        <v>8640.25</v>
      </c>
      <c r="G204" s="36">
        <v>8588.5</v>
      </c>
      <c r="H204" s="36">
        <v>8784.5</v>
      </c>
      <c r="I204" s="36">
        <v>8836.25</v>
      </c>
      <c r="J204" s="36">
        <v>8882.5</v>
      </c>
      <c r="K204" s="31">
        <v>8790</v>
      </c>
      <c r="L204" s="31">
        <v>8692</v>
      </c>
      <c r="M204" s="31">
        <v>2.0772699999999999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110.3</v>
      </c>
      <c r="D205" s="36">
        <v>110.43333333333332</v>
      </c>
      <c r="E205" s="36">
        <v>108.96666666666664</v>
      </c>
      <c r="F205" s="36">
        <v>107.63333333333331</v>
      </c>
      <c r="G205" s="36">
        <v>106.16666666666663</v>
      </c>
      <c r="H205" s="36">
        <v>111.76666666666665</v>
      </c>
      <c r="I205" s="36">
        <v>113.23333333333332</v>
      </c>
      <c r="J205" s="36">
        <v>114.56666666666666</v>
      </c>
      <c r="K205" s="31">
        <v>111.9</v>
      </c>
      <c r="L205" s="31">
        <v>109.1</v>
      </c>
      <c r="M205" s="31">
        <v>233.55609999999999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570.04999999999995</v>
      </c>
      <c r="D206" s="36">
        <v>568.34999999999991</v>
      </c>
      <c r="E206" s="36">
        <v>564.79999999999984</v>
      </c>
      <c r="F206" s="36">
        <v>559.54999999999995</v>
      </c>
      <c r="G206" s="36">
        <v>555.99999999999989</v>
      </c>
      <c r="H206" s="36">
        <v>573.5999999999998</v>
      </c>
      <c r="I206" s="36">
        <v>577.15</v>
      </c>
      <c r="J206" s="36">
        <v>582.39999999999975</v>
      </c>
      <c r="K206" s="31">
        <v>571.9</v>
      </c>
      <c r="L206" s="31">
        <v>563.1</v>
      </c>
      <c r="M206" s="31">
        <v>17.80095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1060.8499999999999</v>
      </c>
      <c r="D207" s="36">
        <v>1063.3333333333333</v>
      </c>
      <c r="E207" s="36">
        <v>1052.0666666666666</v>
      </c>
      <c r="F207" s="36">
        <v>1043.2833333333333</v>
      </c>
      <c r="G207" s="36">
        <v>1032.0166666666667</v>
      </c>
      <c r="H207" s="36">
        <v>1072.1166666666666</v>
      </c>
      <c r="I207" s="36">
        <v>1083.3833333333334</v>
      </c>
      <c r="J207" s="36">
        <v>1092.1666666666665</v>
      </c>
      <c r="K207" s="31">
        <v>1074.5999999999999</v>
      </c>
      <c r="L207" s="31">
        <v>1054.55</v>
      </c>
      <c r="M207" s="31">
        <v>7.3454499999999996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233.45</v>
      </c>
      <c r="D208" s="36">
        <v>233.93333333333331</v>
      </c>
      <c r="E208" s="36">
        <v>231.16666666666663</v>
      </c>
      <c r="F208" s="36">
        <v>228.88333333333333</v>
      </c>
      <c r="G208" s="36">
        <v>226.11666666666665</v>
      </c>
      <c r="H208" s="36">
        <v>236.21666666666661</v>
      </c>
      <c r="I208" s="36">
        <v>238.98333333333332</v>
      </c>
      <c r="J208" s="36">
        <v>241.26666666666659</v>
      </c>
      <c r="K208" s="31">
        <v>236.7</v>
      </c>
      <c r="L208" s="31">
        <v>231.65</v>
      </c>
      <c r="M208" s="31">
        <v>77.740489999999994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820.4</v>
      </c>
      <c r="D209" s="36">
        <v>822.31666666666661</v>
      </c>
      <c r="E209" s="36">
        <v>817.48333333333323</v>
      </c>
      <c r="F209" s="36">
        <v>814.56666666666661</v>
      </c>
      <c r="G209" s="36">
        <v>809.73333333333323</v>
      </c>
      <c r="H209" s="36">
        <v>825.23333333333323</v>
      </c>
      <c r="I209" s="36">
        <v>830.06666666666672</v>
      </c>
      <c r="J209" s="36">
        <v>832.98333333333323</v>
      </c>
      <c r="K209" s="31">
        <v>827.15</v>
      </c>
      <c r="L209" s="31">
        <v>819.4</v>
      </c>
      <c r="M209" s="31">
        <v>18.128240000000002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1545.85</v>
      </c>
      <c r="D210" s="36">
        <v>1549.6000000000001</v>
      </c>
      <c r="E210" s="36">
        <v>1539.2500000000002</v>
      </c>
      <c r="F210" s="36">
        <v>1532.65</v>
      </c>
      <c r="G210" s="36">
        <v>1522.3000000000002</v>
      </c>
      <c r="H210" s="36">
        <v>1556.2000000000003</v>
      </c>
      <c r="I210" s="36">
        <v>1566.5500000000002</v>
      </c>
      <c r="J210" s="36">
        <v>1573.1500000000003</v>
      </c>
      <c r="K210" s="31">
        <v>1559.95</v>
      </c>
      <c r="L210" s="31">
        <v>1543</v>
      </c>
      <c r="M210" s="31">
        <v>0.13797999999999999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406.25</v>
      </c>
      <c r="D211" s="36">
        <v>404.26666666666665</v>
      </c>
      <c r="E211" s="36">
        <v>399.98333333333329</v>
      </c>
      <c r="F211" s="36">
        <v>393.71666666666664</v>
      </c>
      <c r="G211" s="36">
        <v>389.43333333333328</v>
      </c>
      <c r="H211" s="36">
        <v>410.5333333333333</v>
      </c>
      <c r="I211" s="36">
        <v>414.81666666666661</v>
      </c>
      <c r="J211" s="36">
        <v>421.08333333333331</v>
      </c>
      <c r="K211" s="31">
        <v>408.55</v>
      </c>
      <c r="L211" s="31">
        <v>398</v>
      </c>
      <c r="M211" s="31">
        <v>77.720429999999993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19.850000000000001</v>
      </c>
      <c r="D212" s="36">
        <v>20.033333333333331</v>
      </c>
      <c r="E212" s="36">
        <v>19.616666666666664</v>
      </c>
      <c r="F212" s="36">
        <v>19.383333333333333</v>
      </c>
      <c r="G212" s="36">
        <v>18.966666666666665</v>
      </c>
      <c r="H212" s="36">
        <v>20.266666666666662</v>
      </c>
      <c r="I212" s="36">
        <v>20.683333333333334</v>
      </c>
      <c r="J212" s="36">
        <v>20.916666666666661</v>
      </c>
      <c r="K212" s="31">
        <v>20.45</v>
      </c>
      <c r="L212" s="31">
        <v>19.8</v>
      </c>
      <c r="M212" s="31">
        <v>2049.1109099999999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249.7</v>
      </c>
      <c r="D213" s="36">
        <v>251.01666666666665</v>
      </c>
      <c r="E213" s="36">
        <v>242.7833333333333</v>
      </c>
      <c r="F213" s="36">
        <v>235.86666666666665</v>
      </c>
      <c r="G213" s="36">
        <v>227.6333333333333</v>
      </c>
      <c r="H213" s="36">
        <v>257.93333333333328</v>
      </c>
      <c r="I213" s="36">
        <v>266.16666666666663</v>
      </c>
      <c r="J213" s="36">
        <v>273.08333333333331</v>
      </c>
      <c r="K213" s="31">
        <v>259.25</v>
      </c>
      <c r="L213" s="31">
        <v>244.1</v>
      </c>
      <c r="M213" s="31">
        <v>320.90406000000002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116.6</v>
      </c>
      <c r="D214" s="36">
        <v>116.60000000000001</v>
      </c>
      <c r="E214" s="36">
        <v>114.00000000000001</v>
      </c>
      <c r="F214" s="36">
        <v>111.4</v>
      </c>
      <c r="G214" s="36">
        <v>108.80000000000001</v>
      </c>
      <c r="H214" s="36">
        <v>119.20000000000002</v>
      </c>
      <c r="I214" s="36">
        <v>121.80000000000001</v>
      </c>
      <c r="J214" s="36">
        <v>124.40000000000002</v>
      </c>
      <c r="K214" s="31">
        <v>119.2</v>
      </c>
      <c r="L214" s="31">
        <v>114</v>
      </c>
      <c r="M214" s="31">
        <v>1152.7405799999999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635.04999999999995</v>
      </c>
      <c r="D215" s="36">
        <v>634.31666666666672</v>
      </c>
      <c r="E215" s="36">
        <v>630.78333333333342</v>
      </c>
      <c r="F215" s="36">
        <v>626.51666666666665</v>
      </c>
      <c r="G215" s="36">
        <v>622.98333333333335</v>
      </c>
      <c r="H215" s="36">
        <v>638.58333333333348</v>
      </c>
      <c r="I215" s="36">
        <v>642.11666666666679</v>
      </c>
      <c r="J215" s="36">
        <v>646.38333333333355</v>
      </c>
      <c r="K215" s="31">
        <v>637.85</v>
      </c>
      <c r="L215" s="31">
        <v>630.04999999999995</v>
      </c>
      <c r="M215" s="31">
        <v>7.77475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07"/>
      <c r="B1" s="408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45260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01" t="s">
        <v>16</v>
      </c>
      <c r="B9" s="403" t="s">
        <v>18</v>
      </c>
      <c r="C9" s="406" t="s">
        <v>20</v>
      </c>
      <c r="D9" s="406" t="s">
        <v>21</v>
      </c>
      <c r="E9" s="398" t="s">
        <v>22</v>
      </c>
      <c r="F9" s="399"/>
      <c r="G9" s="400"/>
      <c r="H9" s="398" t="s">
        <v>23</v>
      </c>
      <c r="I9" s="399"/>
      <c r="J9" s="400"/>
      <c r="K9" s="26"/>
      <c r="L9" s="27"/>
      <c r="M9" s="48"/>
      <c r="N9" s="1"/>
      <c r="O9" s="1"/>
    </row>
    <row r="10" spans="1:15" ht="42.75" customHeight="1">
      <c r="A10" s="402"/>
      <c r="B10" s="405"/>
      <c r="C10" s="405"/>
      <c r="D10" s="405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558.85</v>
      </c>
      <c r="D11" s="36">
        <v>554.38333333333333</v>
      </c>
      <c r="E11" s="36">
        <v>544.76666666666665</v>
      </c>
      <c r="F11" s="36">
        <v>530.68333333333328</v>
      </c>
      <c r="G11" s="36">
        <v>521.06666666666661</v>
      </c>
      <c r="H11" s="36">
        <v>568.4666666666667</v>
      </c>
      <c r="I11" s="36">
        <v>578.08333333333326</v>
      </c>
      <c r="J11" s="36">
        <v>592.16666666666674</v>
      </c>
      <c r="K11" s="31">
        <v>564</v>
      </c>
      <c r="L11" s="31">
        <v>540.29999999999995</v>
      </c>
      <c r="M11" s="31">
        <v>3.5388600000000001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30247.9</v>
      </c>
      <c r="D12" s="36">
        <v>30342.583333333332</v>
      </c>
      <c r="E12" s="36">
        <v>30100.216666666664</v>
      </c>
      <c r="F12" s="36">
        <v>29952.533333333333</v>
      </c>
      <c r="G12" s="36">
        <v>29710.166666666664</v>
      </c>
      <c r="H12" s="36">
        <v>30490.266666666663</v>
      </c>
      <c r="I12" s="36">
        <v>30732.633333333331</v>
      </c>
      <c r="J12" s="36">
        <v>30880.316666666662</v>
      </c>
      <c r="K12" s="31">
        <v>30584.95</v>
      </c>
      <c r="L12" s="31">
        <v>30194.9</v>
      </c>
      <c r="M12" s="31">
        <v>1.5219999999999999E-2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495.3</v>
      </c>
      <c r="D13" s="36">
        <v>495.2833333333333</v>
      </c>
      <c r="E13" s="36">
        <v>490.11666666666662</v>
      </c>
      <c r="F13" s="36">
        <v>484.93333333333334</v>
      </c>
      <c r="G13" s="36">
        <v>479.76666666666665</v>
      </c>
      <c r="H13" s="36">
        <v>500.46666666666658</v>
      </c>
      <c r="I13" s="36">
        <v>505.63333333333333</v>
      </c>
      <c r="J13" s="36">
        <v>510.81666666666655</v>
      </c>
      <c r="K13" s="31">
        <v>500.45</v>
      </c>
      <c r="L13" s="31">
        <v>490.1</v>
      </c>
      <c r="M13" s="31">
        <v>1.8583099999999999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559.25</v>
      </c>
      <c r="D14" s="36">
        <v>550.48333333333335</v>
      </c>
      <c r="E14" s="36">
        <v>537.9666666666667</v>
      </c>
      <c r="F14" s="36">
        <v>516.68333333333339</v>
      </c>
      <c r="G14" s="36">
        <v>504.16666666666674</v>
      </c>
      <c r="H14" s="36">
        <v>571.76666666666665</v>
      </c>
      <c r="I14" s="36">
        <v>584.2833333333333</v>
      </c>
      <c r="J14" s="36">
        <v>605.56666666666661</v>
      </c>
      <c r="K14" s="31">
        <v>563</v>
      </c>
      <c r="L14" s="31">
        <v>529.20000000000005</v>
      </c>
      <c r="M14" s="31">
        <v>67.712890000000002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1439.95</v>
      </c>
      <c r="D15" s="36">
        <v>1448.6499999999999</v>
      </c>
      <c r="E15" s="36">
        <v>1429.2999999999997</v>
      </c>
      <c r="F15" s="36">
        <v>1418.6499999999999</v>
      </c>
      <c r="G15" s="36">
        <v>1399.2999999999997</v>
      </c>
      <c r="H15" s="36">
        <v>1459.2999999999997</v>
      </c>
      <c r="I15" s="36">
        <v>1478.6499999999996</v>
      </c>
      <c r="J15" s="36">
        <v>1489.2999999999997</v>
      </c>
      <c r="K15" s="31">
        <v>1468</v>
      </c>
      <c r="L15" s="31">
        <v>1438</v>
      </c>
      <c r="M15" s="31">
        <v>1.70045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4244.05</v>
      </c>
      <c r="D16" s="36">
        <v>4249.9666666666662</v>
      </c>
      <c r="E16" s="36">
        <v>4225.7333333333327</v>
      </c>
      <c r="F16" s="36">
        <v>4207.4166666666661</v>
      </c>
      <c r="G16" s="36">
        <v>4183.1833333333325</v>
      </c>
      <c r="H16" s="36">
        <v>4268.2833333333328</v>
      </c>
      <c r="I16" s="36">
        <v>4292.5166666666664</v>
      </c>
      <c r="J16" s="36">
        <v>4310.833333333333</v>
      </c>
      <c r="K16" s="31">
        <v>4274.2</v>
      </c>
      <c r="L16" s="31">
        <v>4231.6499999999996</v>
      </c>
      <c r="M16" s="31">
        <v>0.78222999999999998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23537.8</v>
      </c>
      <c r="D17" s="36">
        <v>23605.850000000002</v>
      </c>
      <c r="E17" s="36">
        <v>23431.950000000004</v>
      </c>
      <c r="F17" s="36">
        <v>23326.100000000002</v>
      </c>
      <c r="G17" s="36">
        <v>23152.200000000004</v>
      </c>
      <c r="H17" s="36">
        <v>23711.700000000004</v>
      </c>
      <c r="I17" s="36">
        <v>23885.600000000006</v>
      </c>
      <c r="J17" s="36">
        <v>23991.450000000004</v>
      </c>
      <c r="K17" s="31">
        <v>23779.75</v>
      </c>
      <c r="L17" s="31">
        <v>23500</v>
      </c>
      <c r="M17" s="31">
        <v>5.3269999999999998E-2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1871.8</v>
      </c>
      <c r="D18" s="36">
        <v>1873.3499999999997</v>
      </c>
      <c r="E18" s="36">
        <v>1859.5499999999993</v>
      </c>
      <c r="F18" s="36">
        <v>1847.2999999999995</v>
      </c>
      <c r="G18" s="36">
        <v>1833.4999999999991</v>
      </c>
      <c r="H18" s="36">
        <v>1885.5999999999995</v>
      </c>
      <c r="I18" s="36">
        <v>1899.4</v>
      </c>
      <c r="J18" s="36">
        <v>1911.6499999999996</v>
      </c>
      <c r="K18" s="31">
        <v>1887.15</v>
      </c>
      <c r="L18" s="31">
        <v>1861.1</v>
      </c>
      <c r="M18" s="31">
        <v>3.9856199999999999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2396.6</v>
      </c>
      <c r="D19" s="36">
        <v>2421.4166666666665</v>
      </c>
      <c r="E19" s="36">
        <v>2365.1833333333329</v>
      </c>
      <c r="F19" s="36">
        <v>2333.7666666666664</v>
      </c>
      <c r="G19" s="36">
        <v>2277.5333333333328</v>
      </c>
      <c r="H19" s="36">
        <v>2452.833333333333</v>
      </c>
      <c r="I19" s="36">
        <v>2509.0666666666666</v>
      </c>
      <c r="J19" s="36">
        <v>2540.4833333333331</v>
      </c>
      <c r="K19" s="31">
        <v>2477.65</v>
      </c>
      <c r="L19" s="31">
        <v>2390</v>
      </c>
      <c r="M19" s="31">
        <v>45.615740000000002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1041.7</v>
      </c>
      <c r="D20" s="36">
        <v>1062.7</v>
      </c>
      <c r="E20" s="36">
        <v>1000.5</v>
      </c>
      <c r="F20" s="36">
        <v>959.3</v>
      </c>
      <c r="G20" s="36">
        <v>897.09999999999991</v>
      </c>
      <c r="H20" s="36">
        <v>1103.9000000000001</v>
      </c>
      <c r="I20" s="36">
        <v>1166.1000000000004</v>
      </c>
      <c r="J20" s="36">
        <v>1207.3000000000002</v>
      </c>
      <c r="K20" s="31">
        <v>1124.9000000000001</v>
      </c>
      <c r="L20" s="31">
        <v>1021.5</v>
      </c>
      <c r="M20" s="31">
        <v>66.542069999999995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835.55</v>
      </c>
      <c r="D21" s="36">
        <v>839.61666666666667</v>
      </c>
      <c r="E21" s="36">
        <v>829.23333333333335</v>
      </c>
      <c r="F21" s="36">
        <v>822.91666666666663</v>
      </c>
      <c r="G21" s="36">
        <v>812.5333333333333</v>
      </c>
      <c r="H21" s="36">
        <v>845.93333333333339</v>
      </c>
      <c r="I21" s="36">
        <v>856.31666666666683</v>
      </c>
      <c r="J21" s="36">
        <v>862.63333333333344</v>
      </c>
      <c r="K21" s="31">
        <v>850</v>
      </c>
      <c r="L21" s="31">
        <v>833.3</v>
      </c>
      <c r="M21" s="31">
        <v>80.576440000000005</v>
      </c>
      <c r="N21" s="1"/>
      <c r="O21" s="1"/>
    </row>
    <row r="22" spans="1:15" ht="12" customHeight="1">
      <c r="A22" s="33">
        <v>12</v>
      </c>
      <c r="B22" s="53" t="s">
        <v>843</v>
      </c>
      <c r="C22" s="31">
        <v>433.1</v>
      </c>
      <c r="D22" s="36">
        <v>443.56666666666666</v>
      </c>
      <c r="E22" s="36">
        <v>416.33333333333331</v>
      </c>
      <c r="F22" s="36">
        <v>399.56666666666666</v>
      </c>
      <c r="G22" s="36">
        <v>372.33333333333331</v>
      </c>
      <c r="H22" s="36">
        <v>460.33333333333331</v>
      </c>
      <c r="I22" s="36">
        <v>487.56666666666666</v>
      </c>
      <c r="J22" s="36">
        <v>504.33333333333331</v>
      </c>
      <c r="K22" s="31">
        <v>470.8</v>
      </c>
      <c r="L22" s="31">
        <v>426.8</v>
      </c>
      <c r="M22" s="31">
        <v>442.15571999999997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732.55</v>
      </c>
      <c r="D23" s="36">
        <v>727.51666666666677</v>
      </c>
      <c r="E23" s="36">
        <v>695.03333333333353</v>
      </c>
      <c r="F23" s="36">
        <v>657.51666666666677</v>
      </c>
      <c r="G23" s="36">
        <v>625.03333333333353</v>
      </c>
      <c r="H23" s="36">
        <v>765.03333333333353</v>
      </c>
      <c r="I23" s="36">
        <v>797.51666666666688</v>
      </c>
      <c r="J23" s="36">
        <v>835.03333333333353</v>
      </c>
      <c r="K23" s="31">
        <v>760</v>
      </c>
      <c r="L23" s="31">
        <v>690</v>
      </c>
      <c r="M23" s="31">
        <v>154.76039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347.3</v>
      </c>
      <c r="D24" s="36">
        <v>354.41666666666669</v>
      </c>
      <c r="E24" s="36">
        <v>336.88333333333338</v>
      </c>
      <c r="F24" s="36">
        <v>326.4666666666667</v>
      </c>
      <c r="G24" s="36">
        <v>308.93333333333339</v>
      </c>
      <c r="H24" s="36">
        <v>364.83333333333337</v>
      </c>
      <c r="I24" s="36">
        <v>382.36666666666667</v>
      </c>
      <c r="J24" s="36">
        <v>392.78333333333336</v>
      </c>
      <c r="K24" s="31">
        <v>371.95</v>
      </c>
      <c r="L24" s="31">
        <v>344</v>
      </c>
      <c r="M24" s="31">
        <v>124.32729999999999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169.15</v>
      </c>
      <c r="D25" s="36">
        <v>169.95000000000002</v>
      </c>
      <c r="E25" s="36">
        <v>168.10000000000002</v>
      </c>
      <c r="F25" s="36">
        <v>167.05</v>
      </c>
      <c r="G25" s="36">
        <v>165.20000000000002</v>
      </c>
      <c r="H25" s="36">
        <v>171.00000000000003</v>
      </c>
      <c r="I25" s="36">
        <v>172.85</v>
      </c>
      <c r="J25" s="36">
        <v>173.90000000000003</v>
      </c>
      <c r="K25" s="31">
        <v>171.8</v>
      </c>
      <c r="L25" s="31">
        <v>168.9</v>
      </c>
      <c r="M25" s="31">
        <v>136.62200000000001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226.15</v>
      </c>
      <c r="D26" s="36">
        <v>227.46666666666667</v>
      </c>
      <c r="E26" s="36">
        <v>223.43333333333334</v>
      </c>
      <c r="F26" s="36">
        <v>220.71666666666667</v>
      </c>
      <c r="G26" s="36">
        <v>216.68333333333334</v>
      </c>
      <c r="H26" s="36">
        <v>230.18333333333334</v>
      </c>
      <c r="I26" s="36">
        <v>234.2166666666667</v>
      </c>
      <c r="J26" s="36">
        <v>236.93333333333334</v>
      </c>
      <c r="K26" s="31">
        <v>231.5</v>
      </c>
      <c r="L26" s="31">
        <v>224.75</v>
      </c>
      <c r="M26" s="31">
        <v>21.40523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348.85</v>
      </c>
      <c r="D27" s="36">
        <v>347.61666666666662</v>
      </c>
      <c r="E27" s="36">
        <v>344.23333333333323</v>
      </c>
      <c r="F27" s="36">
        <v>339.61666666666662</v>
      </c>
      <c r="G27" s="36">
        <v>336.23333333333323</v>
      </c>
      <c r="H27" s="36">
        <v>352.23333333333323</v>
      </c>
      <c r="I27" s="36">
        <v>355.61666666666656</v>
      </c>
      <c r="J27" s="36">
        <v>360.23333333333323</v>
      </c>
      <c r="K27" s="31">
        <v>351</v>
      </c>
      <c r="L27" s="31">
        <v>343</v>
      </c>
      <c r="M27" s="31">
        <v>4.8519800000000002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829.4</v>
      </c>
      <c r="D28" s="36">
        <v>854.4</v>
      </c>
      <c r="E28" s="36">
        <v>802</v>
      </c>
      <c r="F28" s="36">
        <v>774.6</v>
      </c>
      <c r="G28" s="36">
        <v>722.2</v>
      </c>
      <c r="H28" s="36">
        <v>881.8</v>
      </c>
      <c r="I28" s="36">
        <v>934.19999999999982</v>
      </c>
      <c r="J28" s="36">
        <v>961.59999999999991</v>
      </c>
      <c r="K28" s="31">
        <v>906.8</v>
      </c>
      <c r="L28" s="31">
        <v>827</v>
      </c>
      <c r="M28" s="31">
        <v>10.19285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1122.05</v>
      </c>
      <c r="D29" s="36">
        <v>1123.7166666666667</v>
      </c>
      <c r="E29" s="36">
        <v>1105.4333333333334</v>
      </c>
      <c r="F29" s="36">
        <v>1088.8166666666666</v>
      </c>
      <c r="G29" s="36">
        <v>1070.5333333333333</v>
      </c>
      <c r="H29" s="36">
        <v>1140.3333333333335</v>
      </c>
      <c r="I29" s="36">
        <v>1158.6166666666668</v>
      </c>
      <c r="J29" s="36">
        <v>1175.2333333333336</v>
      </c>
      <c r="K29" s="31">
        <v>1142</v>
      </c>
      <c r="L29" s="31">
        <v>1107.0999999999999</v>
      </c>
      <c r="M29" s="31">
        <v>4.2796599999999998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3607.1</v>
      </c>
      <c r="D30" s="36">
        <v>3591.4500000000003</v>
      </c>
      <c r="E30" s="36">
        <v>3564.0000000000005</v>
      </c>
      <c r="F30" s="36">
        <v>3520.9</v>
      </c>
      <c r="G30" s="36">
        <v>3493.4500000000003</v>
      </c>
      <c r="H30" s="36">
        <v>3634.5500000000006</v>
      </c>
      <c r="I30" s="36">
        <v>3662.0000000000005</v>
      </c>
      <c r="J30" s="36">
        <v>3705.1000000000008</v>
      </c>
      <c r="K30" s="31">
        <v>3618.9</v>
      </c>
      <c r="L30" s="31">
        <v>3548.35</v>
      </c>
      <c r="M30" s="31">
        <v>0.50507999999999997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1949.05</v>
      </c>
      <c r="D31" s="36">
        <v>1941.3333333333333</v>
      </c>
      <c r="E31" s="36">
        <v>1915.7166666666665</v>
      </c>
      <c r="F31" s="36">
        <v>1882.3833333333332</v>
      </c>
      <c r="G31" s="36">
        <v>1856.7666666666664</v>
      </c>
      <c r="H31" s="36">
        <v>1974.6666666666665</v>
      </c>
      <c r="I31" s="36">
        <v>2000.2833333333333</v>
      </c>
      <c r="J31" s="36">
        <v>2033.6166666666666</v>
      </c>
      <c r="K31" s="31">
        <v>1966.95</v>
      </c>
      <c r="L31" s="31">
        <v>1908</v>
      </c>
      <c r="M31" s="31">
        <v>0.61812999999999996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719.4</v>
      </c>
      <c r="D32" s="36">
        <v>721.58333333333337</v>
      </c>
      <c r="E32" s="36">
        <v>712.56666666666672</v>
      </c>
      <c r="F32" s="36">
        <v>705.73333333333335</v>
      </c>
      <c r="G32" s="36">
        <v>696.7166666666667</v>
      </c>
      <c r="H32" s="36">
        <v>728.41666666666674</v>
      </c>
      <c r="I32" s="36">
        <v>737.43333333333339</v>
      </c>
      <c r="J32" s="36">
        <v>744.26666666666677</v>
      </c>
      <c r="K32" s="31">
        <v>730.6</v>
      </c>
      <c r="L32" s="31">
        <v>714.75</v>
      </c>
      <c r="M32" s="31">
        <v>0.61616000000000004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4567.25</v>
      </c>
      <c r="D33" s="36">
        <v>4572.3166666666666</v>
      </c>
      <c r="E33" s="36">
        <v>4537.9333333333334</v>
      </c>
      <c r="F33" s="36">
        <v>4508.6166666666668</v>
      </c>
      <c r="G33" s="36">
        <v>4474.2333333333336</v>
      </c>
      <c r="H33" s="36">
        <v>4601.6333333333332</v>
      </c>
      <c r="I33" s="36">
        <v>4636.0166666666664</v>
      </c>
      <c r="J33" s="36">
        <v>4665.333333333333</v>
      </c>
      <c r="K33" s="31">
        <v>4606.7</v>
      </c>
      <c r="L33" s="31">
        <v>4543</v>
      </c>
      <c r="M33" s="31">
        <v>1.4777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2134.15</v>
      </c>
      <c r="D34" s="36">
        <v>2141</v>
      </c>
      <c r="E34" s="36">
        <v>2123.15</v>
      </c>
      <c r="F34" s="36">
        <v>2112.15</v>
      </c>
      <c r="G34" s="36">
        <v>2094.3000000000002</v>
      </c>
      <c r="H34" s="36">
        <v>2152</v>
      </c>
      <c r="I34" s="36">
        <v>2169.8500000000004</v>
      </c>
      <c r="J34" s="36">
        <v>2180.85</v>
      </c>
      <c r="K34" s="31">
        <v>2158.85</v>
      </c>
      <c r="L34" s="31">
        <v>2130</v>
      </c>
      <c r="M34" s="31">
        <v>0.25195000000000001</v>
      </c>
      <c r="N34" s="1"/>
      <c r="O34" s="1"/>
    </row>
    <row r="35" spans="1:15" ht="12.75" customHeight="1">
      <c r="A35" s="33">
        <v>25</v>
      </c>
      <c r="B35" s="53" t="s">
        <v>899</v>
      </c>
      <c r="C35" s="31">
        <v>694.95</v>
      </c>
      <c r="D35" s="36">
        <v>697.26666666666677</v>
      </c>
      <c r="E35" s="36">
        <v>686.53333333333353</v>
      </c>
      <c r="F35" s="36">
        <v>678.11666666666679</v>
      </c>
      <c r="G35" s="36">
        <v>667.38333333333355</v>
      </c>
      <c r="H35" s="36">
        <v>705.68333333333351</v>
      </c>
      <c r="I35" s="36">
        <v>716.41666666666686</v>
      </c>
      <c r="J35" s="36">
        <v>724.83333333333348</v>
      </c>
      <c r="K35" s="31">
        <v>708</v>
      </c>
      <c r="L35" s="31">
        <v>688.85</v>
      </c>
      <c r="M35" s="31">
        <v>7.9835200000000004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3046.3</v>
      </c>
      <c r="D36" s="36">
        <v>3085.2999999999997</v>
      </c>
      <c r="E36" s="36">
        <v>2992.5999999999995</v>
      </c>
      <c r="F36" s="36">
        <v>2938.8999999999996</v>
      </c>
      <c r="G36" s="36">
        <v>2846.1999999999994</v>
      </c>
      <c r="H36" s="36">
        <v>3138.9999999999995</v>
      </c>
      <c r="I36" s="36">
        <v>3231.6999999999994</v>
      </c>
      <c r="J36" s="36">
        <v>3285.3999999999996</v>
      </c>
      <c r="K36" s="31">
        <v>3178</v>
      </c>
      <c r="L36" s="31">
        <v>3031.6</v>
      </c>
      <c r="M36" s="31">
        <v>1.4384699999999999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435.65</v>
      </c>
      <c r="D37" s="36">
        <v>433.66666666666669</v>
      </c>
      <c r="E37" s="36">
        <v>430.03333333333336</v>
      </c>
      <c r="F37" s="36">
        <v>424.41666666666669</v>
      </c>
      <c r="G37" s="36">
        <v>420.78333333333336</v>
      </c>
      <c r="H37" s="36">
        <v>439.28333333333336</v>
      </c>
      <c r="I37" s="36">
        <v>442.91666666666669</v>
      </c>
      <c r="J37" s="36">
        <v>448.53333333333336</v>
      </c>
      <c r="K37" s="31">
        <v>437.3</v>
      </c>
      <c r="L37" s="31">
        <v>428.05</v>
      </c>
      <c r="M37" s="31">
        <v>40.815240000000003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3088.2</v>
      </c>
      <c r="D38" s="36">
        <v>3078.7833333333333</v>
      </c>
      <c r="E38" s="36">
        <v>3036.4166666666665</v>
      </c>
      <c r="F38" s="36">
        <v>2984.6333333333332</v>
      </c>
      <c r="G38" s="36">
        <v>2942.2666666666664</v>
      </c>
      <c r="H38" s="36">
        <v>3130.5666666666666</v>
      </c>
      <c r="I38" s="36">
        <v>3172.9333333333334</v>
      </c>
      <c r="J38" s="36">
        <v>3224.7166666666667</v>
      </c>
      <c r="K38" s="31">
        <v>3121.15</v>
      </c>
      <c r="L38" s="31">
        <v>3027</v>
      </c>
      <c r="M38" s="31">
        <v>7.53104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964.15</v>
      </c>
      <c r="D39" s="36">
        <v>960.05000000000007</v>
      </c>
      <c r="E39" s="36">
        <v>952.10000000000014</v>
      </c>
      <c r="F39" s="36">
        <v>940.05000000000007</v>
      </c>
      <c r="G39" s="36">
        <v>932.10000000000014</v>
      </c>
      <c r="H39" s="36">
        <v>972.10000000000014</v>
      </c>
      <c r="I39" s="36">
        <v>980.05000000000018</v>
      </c>
      <c r="J39" s="36">
        <v>992.10000000000014</v>
      </c>
      <c r="K39" s="31">
        <v>968</v>
      </c>
      <c r="L39" s="31">
        <v>948</v>
      </c>
      <c r="M39" s="31">
        <v>11.17944</v>
      </c>
      <c r="N39" s="1"/>
      <c r="O39" s="1"/>
    </row>
    <row r="40" spans="1:15" ht="12.75" customHeight="1">
      <c r="A40" s="33">
        <v>30</v>
      </c>
      <c r="B40" s="53" t="s">
        <v>845</v>
      </c>
      <c r="C40" s="31">
        <v>5462.8</v>
      </c>
      <c r="D40" s="36">
        <v>5520.916666666667</v>
      </c>
      <c r="E40" s="36">
        <v>5391.8833333333341</v>
      </c>
      <c r="F40" s="36">
        <v>5320.9666666666672</v>
      </c>
      <c r="G40" s="36">
        <v>5191.9333333333343</v>
      </c>
      <c r="H40" s="36">
        <v>5591.8333333333339</v>
      </c>
      <c r="I40" s="36">
        <v>5720.8666666666668</v>
      </c>
      <c r="J40" s="36">
        <v>5791.7833333333338</v>
      </c>
      <c r="K40" s="31">
        <v>5649.95</v>
      </c>
      <c r="L40" s="31">
        <v>5450</v>
      </c>
      <c r="M40" s="31">
        <v>1.16642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1651.1</v>
      </c>
      <c r="D41" s="36">
        <v>1655.4499999999998</v>
      </c>
      <c r="E41" s="36">
        <v>1628.5999999999997</v>
      </c>
      <c r="F41" s="36">
        <v>1606.1</v>
      </c>
      <c r="G41" s="36">
        <v>1579.2499999999998</v>
      </c>
      <c r="H41" s="36">
        <v>1677.9499999999996</v>
      </c>
      <c r="I41" s="36">
        <v>1704.8</v>
      </c>
      <c r="J41" s="36">
        <v>1727.2999999999995</v>
      </c>
      <c r="K41" s="31">
        <v>1682.3</v>
      </c>
      <c r="L41" s="31">
        <v>1632.95</v>
      </c>
      <c r="M41" s="31">
        <v>10.54257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5421.95</v>
      </c>
      <c r="D42" s="36">
        <v>5407.1500000000005</v>
      </c>
      <c r="E42" s="36">
        <v>5379.3000000000011</v>
      </c>
      <c r="F42" s="36">
        <v>5336.6500000000005</v>
      </c>
      <c r="G42" s="36">
        <v>5308.8000000000011</v>
      </c>
      <c r="H42" s="36">
        <v>5449.8000000000011</v>
      </c>
      <c r="I42" s="36">
        <v>5477.6500000000015</v>
      </c>
      <c r="J42" s="36">
        <v>5520.3000000000011</v>
      </c>
      <c r="K42" s="31">
        <v>5435</v>
      </c>
      <c r="L42" s="31">
        <v>5364.5</v>
      </c>
      <c r="M42" s="31">
        <v>2.7711899999999998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426.1</v>
      </c>
      <c r="D43" s="36">
        <v>424.76666666666665</v>
      </c>
      <c r="E43" s="36">
        <v>422.63333333333333</v>
      </c>
      <c r="F43" s="36">
        <v>419.16666666666669</v>
      </c>
      <c r="G43" s="36">
        <v>417.03333333333336</v>
      </c>
      <c r="H43" s="36">
        <v>428.23333333333329</v>
      </c>
      <c r="I43" s="36">
        <v>430.36666666666662</v>
      </c>
      <c r="J43" s="36">
        <v>433.83333333333326</v>
      </c>
      <c r="K43" s="31">
        <v>426.9</v>
      </c>
      <c r="L43" s="31">
        <v>421.3</v>
      </c>
      <c r="M43" s="31">
        <v>12.07141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287.10000000000002</v>
      </c>
      <c r="D44" s="36">
        <v>287.53333333333336</v>
      </c>
      <c r="E44" s="36">
        <v>285.06666666666672</v>
      </c>
      <c r="F44" s="36">
        <v>283.03333333333336</v>
      </c>
      <c r="G44" s="36">
        <v>280.56666666666672</v>
      </c>
      <c r="H44" s="36">
        <v>289.56666666666672</v>
      </c>
      <c r="I44" s="36">
        <v>292.0333333333333</v>
      </c>
      <c r="J44" s="36">
        <v>294.06666666666672</v>
      </c>
      <c r="K44" s="31">
        <v>290</v>
      </c>
      <c r="L44" s="31">
        <v>285.5</v>
      </c>
      <c r="M44" s="31">
        <v>2.0812200000000001</v>
      </c>
      <c r="N44" s="1"/>
      <c r="O44" s="1"/>
    </row>
    <row r="45" spans="1:15" ht="12.75" customHeight="1">
      <c r="A45" s="33">
        <v>35</v>
      </c>
      <c r="B45" s="53" t="s">
        <v>844</v>
      </c>
      <c r="C45" s="31">
        <v>563.65</v>
      </c>
      <c r="D45" s="36">
        <v>560.91666666666663</v>
      </c>
      <c r="E45" s="36">
        <v>554.83333333333326</v>
      </c>
      <c r="F45" s="36">
        <v>546.01666666666665</v>
      </c>
      <c r="G45" s="36">
        <v>539.93333333333328</v>
      </c>
      <c r="H45" s="36">
        <v>569.73333333333323</v>
      </c>
      <c r="I45" s="36">
        <v>575.81666666666649</v>
      </c>
      <c r="J45" s="36">
        <v>584.63333333333321</v>
      </c>
      <c r="K45" s="31">
        <v>567</v>
      </c>
      <c r="L45" s="31">
        <v>552.1</v>
      </c>
      <c r="M45" s="31">
        <v>2.4020199999999998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567.25</v>
      </c>
      <c r="D46" s="36">
        <v>564.94999999999993</v>
      </c>
      <c r="E46" s="36">
        <v>558.44999999999982</v>
      </c>
      <c r="F46" s="36">
        <v>549.64999999999986</v>
      </c>
      <c r="G46" s="36">
        <v>543.14999999999975</v>
      </c>
      <c r="H46" s="36">
        <v>573.74999999999989</v>
      </c>
      <c r="I46" s="36">
        <v>580.25000000000011</v>
      </c>
      <c r="J46" s="36">
        <v>589.04999999999995</v>
      </c>
      <c r="K46" s="31">
        <v>571.45000000000005</v>
      </c>
      <c r="L46" s="31">
        <v>556.15</v>
      </c>
      <c r="M46" s="31">
        <v>0.77685999999999999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181.45</v>
      </c>
      <c r="D47" s="36">
        <v>180.81666666666669</v>
      </c>
      <c r="E47" s="36">
        <v>179.13333333333338</v>
      </c>
      <c r="F47" s="36">
        <v>176.81666666666669</v>
      </c>
      <c r="G47" s="36">
        <v>175.13333333333338</v>
      </c>
      <c r="H47" s="36">
        <v>183.13333333333338</v>
      </c>
      <c r="I47" s="36">
        <v>184.81666666666672</v>
      </c>
      <c r="J47" s="36">
        <v>187.13333333333338</v>
      </c>
      <c r="K47" s="31">
        <v>182.5</v>
      </c>
      <c r="L47" s="31">
        <v>178.5</v>
      </c>
      <c r="M47" s="31">
        <v>143.37988999999999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3148.35</v>
      </c>
      <c r="D48" s="36">
        <v>3153.4500000000003</v>
      </c>
      <c r="E48" s="36">
        <v>3136.9000000000005</v>
      </c>
      <c r="F48" s="36">
        <v>3125.4500000000003</v>
      </c>
      <c r="G48" s="36">
        <v>3108.9000000000005</v>
      </c>
      <c r="H48" s="36">
        <v>3164.9000000000005</v>
      </c>
      <c r="I48" s="36">
        <v>3181.4500000000007</v>
      </c>
      <c r="J48" s="36">
        <v>3192.9000000000005</v>
      </c>
      <c r="K48" s="31">
        <v>3170</v>
      </c>
      <c r="L48" s="31">
        <v>3142</v>
      </c>
      <c r="M48" s="31">
        <v>6.2072500000000002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395.45</v>
      </c>
      <c r="D49" s="36">
        <v>376.21666666666664</v>
      </c>
      <c r="E49" s="36">
        <v>353.2833333333333</v>
      </c>
      <c r="F49" s="36">
        <v>311.11666666666667</v>
      </c>
      <c r="G49" s="36">
        <v>288.18333333333334</v>
      </c>
      <c r="H49" s="36">
        <v>418.38333333333327</v>
      </c>
      <c r="I49" s="36">
        <v>441.31666666666655</v>
      </c>
      <c r="J49" s="36">
        <v>483.48333333333323</v>
      </c>
      <c r="K49" s="31">
        <v>399.15</v>
      </c>
      <c r="L49" s="31">
        <v>334.05</v>
      </c>
      <c r="M49" s="31">
        <v>213.83694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1945.75</v>
      </c>
      <c r="D50" s="36">
        <v>1948.9166666666667</v>
      </c>
      <c r="E50" s="36">
        <v>1937.8333333333335</v>
      </c>
      <c r="F50" s="36">
        <v>1929.9166666666667</v>
      </c>
      <c r="G50" s="36">
        <v>1918.8333333333335</v>
      </c>
      <c r="H50" s="36">
        <v>1956.8333333333335</v>
      </c>
      <c r="I50" s="36">
        <v>1967.916666666667</v>
      </c>
      <c r="J50" s="36">
        <v>1975.8333333333335</v>
      </c>
      <c r="K50" s="31">
        <v>1960</v>
      </c>
      <c r="L50" s="31">
        <v>1941</v>
      </c>
      <c r="M50" s="31">
        <v>3.5417800000000002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6636.75</v>
      </c>
      <c r="D51" s="36">
        <v>6607.7</v>
      </c>
      <c r="E51" s="36">
        <v>6565.4</v>
      </c>
      <c r="F51" s="36">
        <v>6494.05</v>
      </c>
      <c r="G51" s="36">
        <v>6451.75</v>
      </c>
      <c r="H51" s="36">
        <v>6679.0499999999993</v>
      </c>
      <c r="I51" s="36">
        <v>6721.35</v>
      </c>
      <c r="J51" s="36">
        <v>6792.6999999999989</v>
      </c>
      <c r="K51" s="31">
        <v>6650</v>
      </c>
      <c r="L51" s="31">
        <v>6536.35</v>
      </c>
      <c r="M51" s="31">
        <v>0.40527000000000002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748.25</v>
      </c>
      <c r="D52" s="36">
        <v>744.75</v>
      </c>
      <c r="E52" s="36">
        <v>738.55</v>
      </c>
      <c r="F52" s="36">
        <v>728.84999999999991</v>
      </c>
      <c r="G52" s="36">
        <v>722.64999999999986</v>
      </c>
      <c r="H52" s="36">
        <v>754.45</v>
      </c>
      <c r="I52" s="36">
        <v>760.65000000000009</v>
      </c>
      <c r="J52" s="36">
        <v>770.35000000000014</v>
      </c>
      <c r="K52" s="31">
        <v>750.95</v>
      </c>
      <c r="L52" s="31">
        <v>735.05</v>
      </c>
      <c r="M52" s="31">
        <v>23.450520000000001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1021.45</v>
      </c>
      <c r="D53" s="36">
        <v>1021.1166666666668</v>
      </c>
      <c r="E53" s="36">
        <v>1010.3333333333335</v>
      </c>
      <c r="F53" s="36">
        <v>999.2166666666667</v>
      </c>
      <c r="G53" s="36">
        <v>988.43333333333339</v>
      </c>
      <c r="H53" s="36">
        <v>1032.2333333333336</v>
      </c>
      <c r="I53" s="36">
        <v>1043.0166666666669</v>
      </c>
      <c r="J53" s="36">
        <v>1054.1333333333337</v>
      </c>
      <c r="K53" s="31">
        <v>1031.9000000000001</v>
      </c>
      <c r="L53" s="31">
        <v>1010</v>
      </c>
      <c r="M53" s="31">
        <v>23.415050000000001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390.3</v>
      </c>
      <c r="D54" s="36">
        <v>391.41666666666669</v>
      </c>
      <c r="E54" s="36">
        <v>387.58333333333337</v>
      </c>
      <c r="F54" s="36">
        <v>384.86666666666667</v>
      </c>
      <c r="G54" s="36">
        <v>381.03333333333336</v>
      </c>
      <c r="H54" s="36">
        <v>394.13333333333338</v>
      </c>
      <c r="I54" s="36">
        <v>397.96666666666675</v>
      </c>
      <c r="J54" s="36">
        <v>400.68333333333339</v>
      </c>
      <c r="K54" s="31">
        <v>395.25</v>
      </c>
      <c r="L54" s="31">
        <v>388.7</v>
      </c>
      <c r="M54" s="31">
        <v>0.99911000000000005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3861.5</v>
      </c>
      <c r="D55" s="36">
        <v>3879.8333333333335</v>
      </c>
      <c r="E55" s="36">
        <v>3822.666666666667</v>
      </c>
      <c r="F55" s="36">
        <v>3783.8333333333335</v>
      </c>
      <c r="G55" s="36">
        <v>3726.666666666667</v>
      </c>
      <c r="H55" s="36">
        <v>3918.666666666667</v>
      </c>
      <c r="I55" s="36">
        <v>3975.8333333333339</v>
      </c>
      <c r="J55" s="36">
        <v>4014.666666666667</v>
      </c>
      <c r="K55" s="31">
        <v>3937</v>
      </c>
      <c r="L55" s="31">
        <v>3841</v>
      </c>
      <c r="M55" s="31">
        <v>3.3384499999999999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1060.1500000000001</v>
      </c>
      <c r="D56" s="36">
        <v>1048.2666666666667</v>
      </c>
      <c r="E56" s="36">
        <v>1033.0333333333333</v>
      </c>
      <c r="F56" s="36">
        <v>1005.9166666666666</v>
      </c>
      <c r="G56" s="36">
        <v>990.68333333333328</v>
      </c>
      <c r="H56" s="36">
        <v>1075.3833333333332</v>
      </c>
      <c r="I56" s="36">
        <v>1090.6166666666663</v>
      </c>
      <c r="J56" s="36">
        <v>1117.7333333333333</v>
      </c>
      <c r="K56" s="31">
        <v>1063.5</v>
      </c>
      <c r="L56" s="31">
        <v>1021.15</v>
      </c>
      <c r="M56" s="31">
        <v>94.223960000000005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6069.95</v>
      </c>
      <c r="D57" s="36">
        <v>6046.5499999999993</v>
      </c>
      <c r="E57" s="36">
        <v>5996.6999999999989</v>
      </c>
      <c r="F57" s="36">
        <v>5923.45</v>
      </c>
      <c r="G57" s="36">
        <v>5873.5999999999995</v>
      </c>
      <c r="H57" s="36">
        <v>6119.7999999999984</v>
      </c>
      <c r="I57" s="36">
        <v>6169.6499999999987</v>
      </c>
      <c r="J57" s="36">
        <v>6242.8999999999978</v>
      </c>
      <c r="K57" s="31">
        <v>6096.4</v>
      </c>
      <c r="L57" s="31">
        <v>5973.3</v>
      </c>
      <c r="M57" s="31">
        <v>4.0697400000000004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7130.1</v>
      </c>
      <c r="D58" s="36">
        <v>7137.583333333333</v>
      </c>
      <c r="E58" s="36">
        <v>7106.5666666666657</v>
      </c>
      <c r="F58" s="36">
        <v>7083.0333333333328</v>
      </c>
      <c r="G58" s="36">
        <v>7052.0166666666655</v>
      </c>
      <c r="H58" s="36">
        <v>7161.1166666666659</v>
      </c>
      <c r="I58" s="36">
        <v>7192.1333333333341</v>
      </c>
      <c r="J58" s="36">
        <v>7215.6666666666661</v>
      </c>
      <c r="K58" s="31">
        <v>7168.6</v>
      </c>
      <c r="L58" s="31">
        <v>7114.05</v>
      </c>
      <c r="M58" s="31">
        <v>6.8243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1653.5</v>
      </c>
      <c r="D59" s="36">
        <v>1655.8333333333333</v>
      </c>
      <c r="E59" s="36">
        <v>1646.6666666666665</v>
      </c>
      <c r="F59" s="36">
        <v>1639.8333333333333</v>
      </c>
      <c r="G59" s="36">
        <v>1630.6666666666665</v>
      </c>
      <c r="H59" s="36">
        <v>1662.6666666666665</v>
      </c>
      <c r="I59" s="36">
        <v>1671.833333333333</v>
      </c>
      <c r="J59" s="36">
        <v>1678.6666666666665</v>
      </c>
      <c r="K59" s="31">
        <v>1665</v>
      </c>
      <c r="L59" s="31">
        <v>1649</v>
      </c>
      <c r="M59" s="31">
        <v>7.4679599999999997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7309.35</v>
      </c>
      <c r="D60" s="36">
        <v>7332.916666666667</v>
      </c>
      <c r="E60" s="36">
        <v>7220.9833333333336</v>
      </c>
      <c r="F60" s="36">
        <v>7132.6166666666668</v>
      </c>
      <c r="G60" s="36">
        <v>7020.6833333333334</v>
      </c>
      <c r="H60" s="36">
        <v>7421.2833333333338</v>
      </c>
      <c r="I60" s="36">
        <v>7533.2166666666662</v>
      </c>
      <c r="J60" s="36">
        <v>7621.5833333333339</v>
      </c>
      <c r="K60" s="31">
        <v>7444.85</v>
      </c>
      <c r="L60" s="31">
        <v>7244.55</v>
      </c>
      <c r="M60" s="31">
        <v>0.17133000000000001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2018.6</v>
      </c>
      <c r="D61" s="36">
        <v>2019.55</v>
      </c>
      <c r="E61" s="36">
        <v>2010.1999999999998</v>
      </c>
      <c r="F61" s="36">
        <v>2001.8</v>
      </c>
      <c r="G61" s="36">
        <v>1992.4499999999998</v>
      </c>
      <c r="H61" s="36">
        <v>2027.9499999999998</v>
      </c>
      <c r="I61" s="36">
        <v>2037.2999999999997</v>
      </c>
      <c r="J61" s="36">
        <v>2045.6999999999998</v>
      </c>
      <c r="K61" s="31">
        <v>2028.9</v>
      </c>
      <c r="L61" s="31">
        <v>2011.15</v>
      </c>
      <c r="M61" s="31">
        <v>0.27694999999999997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2582.5500000000002</v>
      </c>
      <c r="D62" s="36">
        <v>2602.1833333333334</v>
      </c>
      <c r="E62" s="36">
        <v>2555.3666666666668</v>
      </c>
      <c r="F62" s="36">
        <v>2528.1833333333334</v>
      </c>
      <c r="G62" s="36">
        <v>2481.3666666666668</v>
      </c>
      <c r="H62" s="36">
        <v>2629.3666666666668</v>
      </c>
      <c r="I62" s="36">
        <v>2676.1833333333334</v>
      </c>
      <c r="J62" s="36">
        <v>2703.3666666666668</v>
      </c>
      <c r="K62" s="31">
        <v>2649</v>
      </c>
      <c r="L62" s="31">
        <v>2575</v>
      </c>
      <c r="M62" s="31">
        <v>1.3954500000000001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473.9</v>
      </c>
      <c r="D63" s="36">
        <v>472.48333333333335</v>
      </c>
      <c r="E63" s="36">
        <v>468.9666666666667</v>
      </c>
      <c r="F63" s="36">
        <v>464.03333333333336</v>
      </c>
      <c r="G63" s="36">
        <v>460.51666666666671</v>
      </c>
      <c r="H63" s="36">
        <v>477.41666666666669</v>
      </c>
      <c r="I63" s="36">
        <v>480.93333333333334</v>
      </c>
      <c r="J63" s="36">
        <v>485.86666666666667</v>
      </c>
      <c r="K63" s="31">
        <v>476</v>
      </c>
      <c r="L63" s="31">
        <v>467.55</v>
      </c>
      <c r="M63" s="31">
        <v>12.668839999999999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222.35</v>
      </c>
      <c r="D64" s="36">
        <v>220.78333333333333</v>
      </c>
      <c r="E64" s="36">
        <v>218.31666666666666</v>
      </c>
      <c r="F64" s="36">
        <v>214.28333333333333</v>
      </c>
      <c r="G64" s="36">
        <v>211.81666666666666</v>
      </c>
      <c r="H64" s="36">
        <v>224.81666666666666</v>
      </c>
      <c r="I64" s="36">
        <v>227.2833333333333</v>
      </c>
      <c r="J64" s="36">
        <v>231.31666666666666</v>
      </c>
      <c r="K64" s="31">
        <v>223.25</v>
      </c>
      <c r="L64" s="31">
        <v>216.75</v>
      </c>
      <c r="M64" s="31">
        <v>171.86266000000001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197.4</v>
      </c>
      <c r="D65" s="36">
        <v>197.41666666666666</v>
      </c>
      <c r="E65" s="36">
        <v>196.48333333333332</v>
      </c>
      <c r="F65" s="36">
        <v>195.56666666666666</v>
      </c>
      <c r="G65" s="36">
        <v>194.63333333333333</v>
      </c>
      <c r="H65" s="36">
        <v>198.33333333333331</v>
      </c>
      <c r="I65" s="36">
        <v>199.26666666666665</v>
      </c>
      <c r="J65" s="36">
        <v>200.18333333333331</v>
      </c>
      <c r="K65" s="31">
        <v>198.35</v>
      </c>
      <c r="L65" s="31">
        <v>196.5</v>
      </c>
      <c r="M65" s="31">
        <v>76.174400000000006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105.85</v>
      </c>
      <c r="D66" s="36">
        <v>105.96666666666665</v>
      </c>
      <c r="E66" s="36">
        <v>105.23333333333331</v>
      </c>
      <c r="F66" s="36">
        <v>104.61666666666665</v>
      </c>
      <c r="G66" s="36">
        <v>103.8833333333333</v>
      </c>
      <c r="H66" s="36">
        <v>106.58333333333331</v>
      </c>
      <c r="I66" s="36">
        <v>107.31666666666666</v>
      </c>
      <c r="J66" s="36">
        <v>107.93333333333332</v>
      </c>
      <c r="K66" s="31">
        <v>106.7</v>
      </c>
      <c r="L66" s="31">
        <v>105.35</v>
      </c>
      <c r="M66" s="31">
        <v>51.88935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44.3</v>
      </c>
      <c r="D67" s="36">
        <v>44.333333333333336</v>
      </c>
      <c r="E67" s="36">
        <v>44.016666666666673</v>
      </c>
      <c r="F67" s="36">
        <v>43.733333333333334</v>
      </c>
      <c r="G67" s="36">
        <v>43.416666666666671</v>
      </c>
      <c r="H67" s="36">
        <v>44.616666666666674</v>
      </c>
      <c r="I67" s="36">
        <v>44.933333333333337</v>
      </c>
      <c r="J67" s="36">
        <v>45.216666666666676</v>
      </c>
      <c r="K67" s="31">
        <v>44.65</v>
      </c>
      <c r="L67" s="31">
        <v>44.05</v>
      </c>
      <c r="M67" s="31">
        <v>99.812579999999997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2949.1</v>
      </c>
      <c r="D68" s="36">
        <v>2951.5333333333333</v>
      </c>
      <c r="E68" s="36">
        <v>2933.5666666666666</v>
      </c>
      <c r="F68" s="36">
        <v>2918.0333333333333</v>
      </c>
      <c r="G68" s="36">
        <v>2900.0666666666666</v>
      </c>
      <c r="H68" s="36">
        <v>2967.0666666666666</v>
      </c>
      <c r="I68" s="36">
        <v>2985.0333333333328</v>
      </c>
      <c r="J68" s="36">
        <v>3000.5666666666666</v>
      </c>
      <c r="K68" s="31">
        <v>2969.5</v>
      </c>
      <c r="L68" s="31">
        <v>2936</v>
      </c>
      <c r="M68" s="31">
        <v>0.10181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1612.95</v>
      </c>
      <c r="D69" s="36">
        <v>1616.5833333333333</v>
      </c>
      <c r="E69" s="36">
        <v>1591.4666666666665</v>
      </c>
      <c r="F69" s="36">
        <v>1569.9833333333331</v>
      </c>
      <c r="G69" s="36">
        <v>1544.8666666666663</v>
      </c>
      <c r="H69" s="36">
        <v>1638.0666666666666</v>
      </c>
      <c r="I69" s="36">
        <v>1663.1833333333334</v>
      </c>
      <c r="J69" s="36">
        <v>1684.6666666666667</v>
      </c>
      <c r="K69" s="31">
        <v>1641.7</v>
      </c>
      <c r="L69" s="31">
        <v>1595.1</v>
      </c>
      <c r="M69" s="31">
        <v>2.2685900000000001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5235.25</v>
      </c>
      <c r="D70" s="36">
        <v>5250.583333333333</v>
      </c>
      <c r="E70" s="36">
        <v>5184.6666666666661</v>
      </c>
      <c r="F70" s="36">
        <v>5134.083333333333</v>
      </c>
      <c r="G70" s="36">
        <v>5068.1666666666661</v>
      </c>
      <c r="H70" s="36">
        <v>5301.1666666666661</v>
      </c>
      <c r="I70" s="36">
        <v>5367.0833333333321</v>
      </c>
      <c r="J70" s="36">
        <v>5417.6666666666661</v>
      </c>
      <c r="K70" s="31">
        <v>5316.5</v>
      </c>
      <c r="L70" s="31">
        <v>5200</v>
      </c>
      <c r="M70" s="31">
        <v>9.5170000000000005E-2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2455.35</v>
      </c>
      <c r="D71" s="36">
        <v>2446.7833333333333</v>
      </c>
      <c r="E71" s="36">
        <v>2413.5666666666666</v>
      </c>
      <c r="F71" s="36">
        <v>2371.7833333333333</v>
      </c>
      <c r="G71" s="36">
        <v>2338.5666666666666</v>
      </c>
      <c r="H71" s="36">
        <v>2488.5666666666666</v>
      </c>
      <c r="I71" s="36">
        <v>2521.7833333333328</v>
      </c>
      <c r="J71" s="36">
        <v>2563.5666666666666</v>
      </c>
      <c r="K71" s="31">
        <v>2480</v>
      </c>
      <c r="L71" s="31">
        <v>2405</v>
      </c>
      <c r="M71" s="31">
        <v>1.7101299999999999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574.04999999999995</v>
      </c>
      <c r="D72" s="36">
        <v>574.0333333333333</v>
      </c>
      <c r="E72" s="36">
        <v>572.16666666666663</v>
      </c>
      <c r="F72" s="36">
        <v>570.2833333333333</v>
      </c>
      <c r="G72" s="36">
        <v>568.41666666666663</v>
      </c>
      <c r="H72" s="36">
        <v>575.91666666666663</v>
      </c>
      <c r="I72" s="36">
        <v>577.78333333333342</v>
      </c>
      <c r="J72" s="36">
        <v>579.66666666666663</v>
      </c>
      <c r="K72" s="31">
        <v>575.9</v>
      </c>
      <c r="L72" s="31">
        <v>572.15</v>
      </c>
      <c r="M72" s="31">
        <v>5.8073300000000003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1153.95</v>
      </c>
      <c r="D73" s="36">
        <v>1162.7</v>
      </c>
      <c r="E73" s="36">
        <v>1141.45</v>
      </c>
      <c r="F73" s="36">
        <v>1128.95</v>
      </c>
      <c r="G73" s="36">
        <v>1107.7</v>
      </c>
      <c r="H73" s="36">
        <v>1175.2</v>
      </c>
      <c r="I73" s="36">
        <v>1196.45</v>
      </c>
      <c r="J73" s="36">
        <v>1208.95</v>
      </c>
      <c r="K73" s="31">
        <v>1183.95</v>
      </c>
      <c r="L73" s="31">
        <v>1150.2</v>
      </c>
      <c r="M73" s="31">
        <v>4.6499100000000002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141</v>
      </c>
      <c r="D74" s="36">
        <v>141.38333333333333</v>
      </c>
      <c r="E74" s="36">
        <v>140.11666666666665</v>
      </c>
      <c r="F74" s="36">
        <v>139.23333333333332</v>
      </c>
      <c r="G74" s="36">
        <v>137.96666666666664</v>
      </c>
      <c r="H74" s="36">
        <v>142.26666666666665</v>
      </c>
      <c r="I74" s="36">
        <v>143.5333333333333</v>
      </c>
      <c r="J74" s="36">
        <v>144.41666666666666</v>
      </c>
      <c r="K74" s="31">
        <v>142.65</v>
      </c>
      <c r="L74" s="31">
        <v>140.5</v>
      </c>
      <c r="M74" s="31">
        <v>146.80788999999999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1114.7</v>
      </c>
      <c r="D75" s="36">
        <v>1110.9000000000001</v>
      </c>
      <c r="E75" s="36">
        <v>1103.9500000000003</v>
      </c>
      <c r="F75" s="36">
        <v>1093.2000000000003</v>
      </c>
      <c r="G75" s="36">
        <v>1086.2500000000005</v>
      </c>
      <c r="H75" s="36">
        <v>1121.6500000000001</v>
      </c>
      <c r="I75" s="36">
        <v>1128.5999999999999</v>
      </c>
      <c r="J75" s="36">
        <v>1139.3499999999999</v>
      </c>
      <c r="K75" s="31">
        <v>1117.8499999999999</v>
      </c>
      <c r="L75" s="31">
        <v>1100.1500000000001</v>
      </c>
      <c r="M75" s="31">
        <v>4.9207099999999997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165.05</v>
      </c>
      <c r="D76" s="36">
        <v>163.1</v>
      </c>
      <c r="E76" s="36">
        <v>160.19999999999999</v>
      </c>
      <c r="F76" s="36">
        <v>155.35</v>
      </c>
      <c r="G76" s="36">
        <v>152.44999999999999</v>
      </c>
      <c r="H76" s="36">
        <v>167.95</v>
      </c>
      <c r="I76" s="36">
        <v>170.85000000000002</v>
      </c>
      <c r="J76" s="36">
        <v>175.7</v>
      </c>
      <c r="K76" s="31">
        <v>166</v>
      </c>
      <c r="L76" s="31">
        <v>158.25</v>
      </c>
      <c r="M76" s="31">
        <v>662.99728000000005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428.65</v>
      </c>
      <c r="D77" s="36">
        <v>427.26666666666665</v>
      </c>
      <c r="E77" s="36">
        <v>420.08333333333331</v>
      </c>
      <c r="F77" s="36">
        <v>411.51666666666665</v>
      </c>
      <c r="G77" s="36">
        <v>404.33333333333331</v>
      </c>
      <c r="H77" s="36">
        <v>435.83333333333331</v>
      </c>
      <c r="I77" s="36">
        <v>443.01666666666671</v>
      </c>
      <c r="J77" s="36">
        <v>451.58333333333331</v>
      </c>
      <c r="K77" s="31">
        <v>434.45</v>
      </c>
      <c r="L77" s="31">
        <v>418.7</v>
      </c>
      <c r="M77" s="31">
        <v>126.04406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995.4</v>
      </c>
      <c r="D78" s="36">
        <v>997.81666666666661</v>
      </c>
      <c r="E78" s="36">
        <v>988.53333333333319</v>
      </c>
      <c r="F78" s="36">
        <v>981.66666666666663</v>
      </c>
      <c r="G78" s="36">
        <v>972.38333333333321</v>
      </c>
      <c r="H78" s="36">
        <v>1004.6833333333332</v>
      </c>
      <c r="I78" s="36">
        <v>1013.9666666666665</v>
      </c>
      <c r="J78" s="36">
        <v>1020.8333333333331</v>
      </c>
      <c r="K78" s="31">
        <v>1007.1</v>
      </c>
      <c r="L78" s="31">
        <v>990.95</v>
      </c>
      <c r="M78" s="31">
        <v>56.479179999999999</v>
      </c>
      <c r="N78" s="1"/>
      <c r="O78" s="1"/>
    </row>
    <row r="79" spans="1:15" ht="12.75" customHeight="1">
      <c r="A79" s="33">
        <v>69</v>
      </c>
      <c r="B79" s="53" t="s">
        <v>846</v>
      </c>
      <c r="C79" s="31">
        <v>545.70000000000005</v>
      </c>
      <c r="D79" s="36">
        <v>545.2833333333333</v>
      </c>
      <c r="E79" s="36">
        <v>540.66666666666663</v>
      </c>
      <c r="F79" s="36">
        <v>535.63333333333333</v>
      </c>
      <c r="G79" s="36">
        <v>531.01666666666665</v>
      </c>
      <c r="H79" s="36">
        <v>550.31666666666661</v>
      </c>
      <c r="I79" s="36">
        <v>554.93333333333339</v>
      </c>
      <c r="J79" s="36">
        <v>559.96666666666658</v>
      </c>
      <c r="K79" s="31">
        <v>549.9</v>
      </c>
      <c r="L79" s="31">
        <v>540.25</v>
      </c>
      <c r="M79" s="31">
        <v>1.03467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236.75</v>
      </c>
      <c r="D80" s="36">
        <v>235.7833333333333</v>
      </c>
      <c r="E80" s="36">
        <v>234.1666666666666</v>
      </c>
      <c r="F80" s="36">
        <v>231.58333333333329</v>
      </c>
      <c r="G80" s="36">
        <v>229.96666666666658</v>
      </c>
      <c r="H80" s="36">
        <v>238.36666666666662</v>
      </c>
      <c r="I80" s="36">
        <v>239.98333333333329</v>
      </c>
      <c r="J80" s="36">
        <v>242.56666666666663</v>
      </c>
      <c r="K80" s="31">
        <v>237.4</v>
      </c>
      <c r="L80" s="31">
        <v>233.2</v>
      </c>
      <c r="M80" s="31">
        <v>23.071660000000001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1368.8</v>
      </c>
      <c r="D81" s="36">
        <v>1377.1999999999998</v>
      </c>
      <c r="E81" s="36">
        <v>1356.7999999999997</v>
      </c>
      <c r="F81" s="36">
        <v>1344.8</v>
      </c>
      <c r="G81" s="36">
        <v>1324.3999999999999</v>
      </c>
      <c r="H81" s="36">
        <v>1389.1999999999996</v>
      </c>
      <c r="I81" s="36">
        <v>1409.5999999999997</v>
      </c>
      <c r="J81" s="36">
        <v>1421.5999999999995</v>
      </c>
      <c r="K81" s="31">
        <v>1397.6</v>
      </c>
      <c r="L81" s="31">
        <v>1365.2</v>
      </c>
      <c r="M81" s="31">
        <v>1.47245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628.15</v>
      </c>
      <c r="D82" s="36">
        <v>625.48333333333335</v>
      </c>
      <c r="E82" s="36">
        <v>616.2166666666667</v>
      </c>
      <c r="F82" s="36">
        <v>604.2833333333333</v>
      </c>
      <c r="G82" s="36">
        <v>595.01666666666665</v>
      </c>
      <c r="H82" s="36">
        <v>637.41666666666674</v>
      </c>
      <c r="I82" s="36">
        <v>646.68333333333339</v>
      </c>
      <c r="J82" s="36">
        <v>658.61666666666679</v>
      </c>
      <c r="K82" s="31">
        <v>634.75</v>
      </c>
      <c r="L82" s="31">
        <v>613.54999999999995</v>
      </c>
      <c r="M82" s="31">
        <v>28.801870000000001</v>
      </c>
      <c r="N82" s="1"/>
      <c r="O82" s="1"/>
    </row>
    <row r="83" spans="1:15" ht="12.75" customHeight="1">
      <c r="A83" s="33">
        <v>73</v>
      </c>
      <c r="B83" s="53" t="s">
        <v>847</v>
      </c>
      <c r="C83" s="31">
        <v>259.85000000000002</v>
      </c>
      <c r="D83" s="36">
        <v>260.73333333333335</v>
      </c>
      <c r="E83" s="36">
        <v>257.86666666666667</v>
      </c>
      <c r="F83" s="36">
        <v>255.88333333333333</v>
      </c>
      <c r="G83" s="36">
        <v>253.01666666666665</v>
      </c>
      <c r="H83" s="36">
        <v>262.7166666666667</v>
      </c>
      <c r="I83" s="36">
        <v>265.58333333333337</v>
      </c>
      <c r="J83" s="36">
        <v>267.56666666666672</v>
      </c>
      <c r="K83" s="31">
        <v>263.60000000000002</v>
      </c>
      <c r="L83" s="31">
        <v>258.75</v>
      </c>
      <c r="M83" s="31">
        <v>8.9111399999999996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6990.65</v>
      </c>
      <c r="D84" s="36">
        <v>7004.2166666666672</v>
      </c>
      <c r="E84" s="36">
        <v>6941.4333333333343</v>
      </c>
      <c r="F84" s="36">
        <v>6892.2166666666672</v>
      </c>
      <c r="G84" s="36">
        <v>6829.4333333333343</v>
      </c>
      <c r="H84" s="36">
        <v>7053.4333333333343</v>
      </c>
      <c r="I84" s="36">
        <v>7116.2166666666672</v>
      </c>
      <c r="J84" s="36">
        <v>7165.4333333333343</v>
      </c>
      <c r="K84" s="31">
        <v>7067</v>
      </c>
      <c r="L84" s="31">
        <v>6955</v>
      </c>
      <c r="M84" s="31">
        <v>7.6780000000000001E-2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986.1</v>
      </c>
      <c r="D85" s="36">
        <v>992.2166666666667</v>
      </c>
      <c r="E85" s="36">
        <v>974.03333333333342</v>
      </c>
      <c r="F85" s="36">
        <v>961.9666666666667</v>
      </c>
      <c r="G85" s="36">
        <v>943.78333333333342</v>
      </c>
      <c r="H85" s="36">
        <v>1004.2833333333334</v>
      </c>
      <c r="I85" s="36">
        <v>1022.4666666666668</v>
      </c>
      <c r="J85" s="36">
        <v>1034.5333333333333</v>
      </c>
      <c r="K85" s="31">
        <v>1010.4</v>
      </c>
      <c r="L85" s="31">
        <v>980.15</v>
      </c>
      <c r="M85" s="31">
        <v>0.95162000000000002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1393.75</v>
      </c>
      <c r="D86" s="36">
        <v>1402.3500000000001</v>
      </c>
      <c r="E86" s="36">
        <v>1377.4500000000003</v>
      </c>
      <c r="F86" s="36">
        <v>1361.15</v>
      </c>
      <c r="G86" s="36">
        <v>1336.2500000000002</v>
      </c>
      <c r="H86" s="36">
        <v>1418.6500000000003</v>
      </c>
      <c r="I86" s="36">
        <v>1443.5500000000004</v>
      </c>
      <c r="J86" s="36">
        <v>1459.8500000000004</v>
      </c>
      <c r="K86" s="31">
        <v>1427.25</v>
      </c>
      <c r="L86" s="31">
        <v>1386.05</v>
      </c>
      <c r="M86" s="31">
        <v>0.70879000000000003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441.05</v>
      </c>
      <c r="D87" s="36">
        <v>434.84999999999997</v>
      </c>
      <c r="E87" s="36">
        <v>419.69999999999993</v>
      </c>
      <c r="F87" s="36">
        <v>398.34999999999997</v>
      </c>
      <c r="G87" s="36">
        <v>383.19999999999993</v>
      </c>
      <c r="H87" s="36">
        <v>456.19999999999993</v>
      </c>
      <c r="I87" s="36">
        <v>471.34999999999991</v>
      </c>
      <c r="J87" s="36">
        <v>492.69999999999993</v>
      </c>
      <c r="K87" s="31">
        <v>450</v>
      </c>
      <c r="L87" s="31">
        <v>413.5</v>
      </c>
      <c r="M87" s="31">
        <v>30.911200000000001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21663.9</v>
      </c>
      <c r="D88" s="36">
        <v>21589.633333333335</v>
      </c>
      <c r="E88" s="36">
        <v>21329.26666666667</v>
      </c>
      <c r="F88" s="36">
        <v>20994.633333333335</v>
      </c>
      <c r="G88" s="36">
        <v>20734.26666666667</v>
      </c>
      <c r="H88" s="36">
        <v>21924.26666666667</v>
      </c>
      <c r="I88" s="36">
        <v>22184.633333333331</v>
      </c>
      <c r="J88" s="36">
        <v>22519.26666666667</v>
      </c>
      <c r="K88" s="31">
        <v>21850</v>
      </c>
      <c r="L88" s="31">
        <v>21255</v>
      </c>
      <c r="M88" s="31">
        <v>0.55001999999999995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778.2</v>
      </c>
      <c r="D89" s="36">
        <v>775.16666666666663</v>
      </c>
      <c r="E89" s="36">
        <v>765.18333333333328</v>
      </c>
      <c r="F89" s="36">
        <v>752.16666666666663</v>
      </c>
      <c r="G89" s="36">
        <v>742.18333333333328</v>
      </c>
      <c r="H89" s="36">
        <v>788.18333333333328</v>
      </c>
      <c r="I89" s="36">
        <v>798.16666666666663</v>
      </c>
      <c r="J89" s="36">
        <v>811.18333333333328</v>
      </c>
      <c r="K89" s="31">
        <v>785.15</v>
      </c>
      <c r="L89" s="31">
        <v>762.15</v>
      </c>
      <c r="M89" s="31">
        <v>2.2557999999999998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16.2</v>
      </c>
      <c r="D90" s="36">
        <v>16.366666666666667</v>
      </c>
      <c r="E90" s="36">
        <v>15.983333333333334</v>
      </c>
      <c r="F90" s="36">
        <v>15.766666666666666</v>
      </c>
      <c r="G90" s="36">
        <v>15.383333333333333</v>
      </c>
      <c r="H90" s="36">
        <v>16.583333333333336</v>
      </c>
      <c r="I90" s="36">
        <v>16.966666666666669</v>
      </c>
      <c r="J90" s="36">
        <v>17.183333333333337</v>
      </c>
      <c r="K90" s="31">
        <v>16.75</v>
      </c>
      <c r="L90" s="31">
        <v>16.149999999999999</v>
      </c>
      <c r="M90" s="31">
        <v>110.91755000000001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4803.6499999999996</v>
      </c>
      <c r="D91" s="36">
        <v>4779.05</v>
      </c>
      <c r="E91" s="36">
        <v>4726</v>
      </c>
      <c r="F91" s="36">
        <v>4648.3499999999995</v>
      </c>
      <c r="G91" s="36">
        <v>4595.2999999999993</v>
      </c>
      <c r="H91" s="36">
        <v>4856.7000000000007</v>
      </c>
      <c r="I91" s="36">
        <v>4909.7500000000018</v>
      </c>
      <c r="J91" s="36">
        <v>4987.4000000000015</v>
      </c>
      <c r="K91" s="31">
        <v>4832.1000000000004</v>
      </c>
      <c r="L91" s="31">
        <v>4701.3999999999996</v>
      </c>
      <c r="M91" s="31">
        <v>3.6370200000000001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2427.6</v>
      </c>
      <c r="D92" s="36">
        <v>2396.5333333333333</v>
      </c>
      <c r="E92" s="36">
        <v>2351.0666666666666</v>
      </c>
      <c r="F92" s="36">
        <v>2274.5333333333333</v>
      </c>
      <c r="G92" s="36">
        <v>2229.0666666666666</v>
      </c>
      <c r="H92" s="36">
        <v>2473.0666666666666</v>
      </c>
      <c r="I92" s="36">
        <v>2518.5333333333328</v>
      </c>
      <c r="J92" s="36">
        <v>2595.0666666666666</v>
      </c>
      <c r="K92" s="31">
        <v>2442</v>
      </c>
      <c r="L92" s="31">
        <v>2320</v>
      </c>
      <c r="M92" s="31">
        <v>20.29006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2139.6</v>
      </c>
      <c r="D93" s="36">
        <v>2158.3333333333335</v>
      </c>
      <c r="E93" s="36">
        <v>2107.666666666667</v>
      </c>
      <c r="F93" s="36">
        <v>2075.7333333333336</v>
      </c>
      <c r="G93" s="36">
        <v>2025.0666666666671</v>
      </c>
      <c r="H93" s="36">
        <v>2190.2666666666669</v>
      </c>
      <c r="I93" s="36">
        <v>2240.9333333333338</v>
      </c>
      <c r="J93" s="36">
        <v>2272.8666666666668</v>
      </c>
      <c r="K93" s="31">
        <v>2209</v>
      </c>
      <c r="L93" s="31">
        <v>2126.4</v>
      </c>
      <c r="M93" s="31">
        <v>1.16638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283.3</v>
      </c>
      <c r="D94" s="36">
        <v>282.39999999999998</v>
      </c>
      <c r="E94" s="36">
        <v>279.29999999999995</v>
      </c>
      <c r="F94" s="36">
        <v>275.29999999999995</v>
      </c>
      <c r="G94" s="36">
        <v>272.19999999999993</v>
      </c>
      <c r="H94" s="36">
        <v>286.39999999999998</v>
      </c>
      <c r="I94" s="36">
        <v>289.5</v>
      </c>
      <c r="J94" s="36">
        <v>293.5</v>
      </c>
      <c r="K94" s="31">
        <v>285.5</v>
      </c>
      <c r="L94" s="31">
        <v>278.39999999999998</v>
      </c>
      <c r="M94" s="31">
        <v>8.8198500000000006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769.35</v>
      </c>
      <c r="D95" s="36">
        <v>766.5</v>
      </c>
      <c r="E95" s="36">
        <v>757.6</v>
      </c>
      <c r="F95" s="36">
        <v>745.85</v>
      </c>
      <c r="G95" s="36">
        <v>736.95</v>
      </c>
      <c r="H95" s="36">
        <v>778.25</v>
      </c>
      <c r="I95" s="36">
        <v>787.15000000000009</v>
      </c>
      <c r="J95" s="36">
        <v>798.9</v>
      </c>
      <c r="K95" s="31">
        <v>775.4</v>
      </c>
      <c r="L95" s="31">
        <v>754.75</v>
      </c>
      <c r="M95" s="31">
        <v>4.0024499999999996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402.75</v>
      </c>
      <c r="D96" s="36">
        <v>401.51666666666671</v>
      </c>
      <c r="E96" s="36">
        <v>398.33333333333343</v>
      </c>
      <c r="F96" s="36">
        <v>393.91666666666674</v>
      </c>
      <c r="G96" s="36">
        <v>390.73333333333346</v>
      </c>
      <c r="H96" s="36">
        <v>405.93333333333339</v>
      </c>
      <c r="I96" s="36">
        <v>409.11666666666667</v>
      </c>
      <c r="J96" s="36">
        <v>413.53333333333336</v>
      </c>
      <c r="K96" s="31">
        <v>404.7</v>
      </c>
      <c r="L96" s="31">
        <v>397.1</v>
      </c>
      <c r="M96" s="31">
        <v>54.989660000000001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739.45</v>
      </c>
      <c r="D97" s="36">
        <v>743.56666666666661</v>
      </c>
      <c r="E97" s="36">
        <v>732.13333333333321</v>
      </c>
      <c r="F97" s="36">
        <v>724.81666666666661</v>
      </c>
      <c r="G97" s="36">
        <v>713.38333333333321</v>
      </c>
      <c r="H97" s="36">
        <v>750.88333333333321</v>
      </c>
      <c r="I97" s="36">
        <v>762.31666666666661</v>
      </c>
      <c r="J97" s="36">
        <v>769.63333333333321</v>
      </c>
      <c r="K97" s="31">
        <v>755</v>
      </c>
      <c r="L97" s="31">
        <v>736.25</v>
      </c>
      <c r="M97" s="31">
        <v>11.04833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1154.1500000000001</v>
      </c>
      <c r="D98" s="36">
        <v>1151.3666666666668</v>
      </c>
      <c r="E98" s="36">
        <v>1132.7833333333335</v>
      </c>
      <c r="F98" s="36">
        <v>1111.4166666666667</v>
      </c>
      <c r="G98" s="36">
        <v>1092.8333333333335</v>
      </c>
      <c r="H98" s="36">
        <v>1172.7333333333336</v>
      </c>
      <c r="I98" s="36">
        <v>1191.3166666666666</v>
      </c>
      <c r="J98" s="36">
        <v>1212.6833333333336</v>
      </c>
      <c r="K98" s="31">
        <v>1169.95</v>
      </c>
      <c r="L98" s="31">
        <v>1130</v>
      </c>
      <c r="M98" s="31">
        <v>2.0480800000000001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139.85</v>
      </c>
      <c r="D99" s="36">
        <v>140.56666666666669</v>
      </c>
      <c r="E99" s="36">
        <v>138.88333333333338</v>
      </c>
      <c r="F99" s="36">
        <v>137.91666666666669</v>
      </c>
      <c r="G99" s="36">
        <v>136.23333333333338</v>
      </c>
      <c r="H99" s="36">
        <v>141.53333333333339</v>
      </c>
      <c r="I99" s="36">
        <v>143.21666666666673</v>
      </c>
      <c r="J99" s="36">
        <v>144.18333333333339</v>
      </c>
      <c r="K99" s="31">
        <v>142.25</v>
      </c>
      <c r="L99" s="31">
        <v>139.6</v>
      </c>
      <c r="M99" s="31">
        <v>13.41165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651.85</v>
      </c>
      <c r="D100" s="36">
        <v>645.26666666666677</v>
      </c>
      <c r="E100" s="36">
        <v>636.58333333333348</v>
      </c>
      <c r="F100" s="36">
        <v>621.31666666666672</v>
      </c>
      <c r="G100" s="36">
        <v>612.63333333333344</v>
      </c>
      <c r="H100" s="36">
        <v>660.53333333333353</v>
      </c>
      <c r="I100" s="36">
        <v>669.2166666666667</v>
      </c>
      <c r="J100" s="36">
        <v>684.48333333333358</v>
      </c>
      <c r="K100" s="31">
        <v>653.95000000000005</v>
      </c>
      <c r="L100" s="31">
        <v>630</v>
      </c>
      <c r="M100" s="31">
        <v>2.7022699999999999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2099.6</v>
      </c>
      <c r="D101" s="36">
        <v>2105.75</v>
      </c>
      <c r="E101" s="36">
        <v>2091.5</v>
      </c>
      <c r="F101" s="36">
        <v>2083.4</v>
      </c>
      <c r="G101" s="36">
        <v>2069.15</v>
      </c>
      <c r="H101" s="36">
        <v>2113.85</v>
      </c>
      <c r="I101" s="36">
        <v>2128.1</v>
      </c>
      <c r="J101" s="36">
        <v>2136.1999999999998</v>
      </c>
      <c r="K101" s="31">
        <v>2120</v>
      </c>
      <c r="L101" s="31">
        <v>2097.65</v>
      </c>
      <c r="M101" s="31">
        <v>0.99604999999999999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44.4</v>
      </c>
      <c r="D102" s="36">
        <v>44.54999999999999</v>
      </c>
      <c r="E102" s="36">
        <v>44.049999999999983</v>
      </c>
      <c r="F102" s="36">
        <v>43.699999999999996</v>
      </c>
      <c r="G102" s="36">
        <v>43.199999999999989</v>
      </c>
      <c r="H102" s="36">
        <v>44.899999999999977</v>
      </c>
      <c r="I102" s="36">
        <v>45.399999999999991</v>
      </c>
      <c r="J102" s="36">
        <v>45.749999999999972</v>
      </c>
      <c r="K102" s="31">
        <v>45.05</v>
      </c>
      <c r="L102" s="31">
        <v>44.2</v>
      </c>
      <c r="M102" s="31">
        <v>65.562190000000001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1910.75</v>
      </c>
      <c r="D103" s="36">
        <v>1881.4666666666665</v>
      </c>
      <c r="E103" s="36">
        <v>1845.5333333333328</v>
      </c>
      <c r="F103" s="36">
        <v>1780.3166666666664</v>
      </c>
      <c r="G103" s="36">
        <v>1744.3833333333328</v>
      </c>
      <c r="H103" s="36">
        <v>1946.6833333333329</v>
      </c>
      <c r="I103" s="36">
        <v>1982.6166666666668</v>
      </c>
      <c r="J103" s="36">
        <v>2047.833333333333</v>
      </c>
      <c r="K103" s="31">
        <v>1917.4</v>
      </c>
      <c r="L103" s="31">
        <v>1816.25</v>
      </c>
      <c r="M103" s="31">
        <v>28.340810000000001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637.20000000000005</v>
      </c>
      <c r="D104" s="36">
        <v>637.68333333333339</v>
      </c>
      <c r="E104" s="36">
        <v>631.76666666666677</v>
      </c>
      <c r="F104" s="36">
        <v>626.33333333333337</v>
      </c>
      <c r="G104" s="36">
        <v>620.41666666666674</v>
      </c>
      <c r="H104" s="36">
        <v>643.11666666666679</v>
      </c>
      <c r="I104" s="36">
        <v>649.0333333333333</v>
      </c>
      <c r="J104" s="36">
        <v>654.46666666666681</v>
      </c>
      <c r="K104" s="31">
        <v>643.6</v>
      </c>
      <c r="L104" s="31">
        <v>632.25</v>
      </c>
      <c r="M104" s="31">
        <v>0.53207000000000004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1249.0999999999999</v>
      </c>
      <c r="D105" s="36">
        <v>1242.8</v>
      </c>
      <c r="E105" s="36">
        <v>1228.5999999999999</v>
      </c>
      <c r="F105" s="36">
        <v>1208.0999999999999</v>
      </c>
      <c r="G105" s="36">
        <v>1193.8999999999999</v>
      </c>
      <c r="H105" s="36">
        <v>1263.3</v>
      </c>
      <c r="I105" s="36">
        <v>1277.5000000000002</v>
      </c>
      <c r="J105" s="36">
        <v>1298</v>
      </c>
      <c r="K105" s="31">
        <v>1257</v>
      </c>
      <c r="L105" s="31">
        <v>1222.3</v>
      </c>
      <c r="M105" s="31">
        <v>2.60256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8410.6</v>
      </c>
      <c r="D106" s="36">
        <v>8396.8666666666668</v>
      </c>
      <c r="E106" s="36">
        <v>8333.7333333333336</v>
      </c>
      <c r="F106" s="36">
        <v>8256.8666666666668</v>
      </c>
      <c r="G106" s="36">
        <v>8193.7333333333336</v>
      </c>
      <c r="H106" s="36">
        <v>8473.7333333333336</v>
      </c>
      <c r="I106" s="36">
        <v>8536.8666666666686</v>
      </c>
      <c r="J106" s="36">
        <v>8613.7333333333336</v>
      </c>
      <c r="K106" s="31">
        <v>8460</v>
      </c>
      <c r="L106" s="31">
        <v>8320</v>
      </c>
      <c r="M106" s="31">
        <v>0.10996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99</v>
      </c>
      <c r="D107" s="36">
        <v>98.833333333333329</v>
      </c>
      <c r="E107" s="36">
        <v>97.516666666666652</v>
      </c>
      <c r="F107" s="36">
        <v>96.033333333333317</v>
      </c>
      <c r="G107" s="36">
        <v>94.71666666666664</v>
      </c>
      <c r="H107" s="36">
        <v>100.31666666666666</v>
      </c>
      <c r="I107" s="36">
        <v>101.63333333333335</v>
      </c>
      <c r="J107" s="36">
        <v>103.11666666666667</v>
      </c>
      <c r="K107" s="31">
        <v>100.15</v>
      </c>
      <c r="L107" s="31">
        <v>97.35</v>
      </c>
      <c r="M107" s="31">
        <v>99.787819999999996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439.25</v>
      </c>
      <c r="D108" s="36">
        <v>439.40000000000003</v>
      </c>
      <c r="E108" s="36">
        <v>428.85000000000008</v>
      </c>
      <c r="F108" s="36">
        <v>418.45000000000005</v>
      </c>
      <c r="G108" s="36">
        <v>407.90000000000009</v>
      </c>
      <c r="H108" s="36">
        <v>449.80000000000007</v>
      </c>
      <c r="I108" s="36">
        <v>460.35</v>
      </c>
      <c r="J108" s="36">
        <v>470.75000000000006</v>
      </c>
      <c r="K108" s="31">
        <v>449.95</v>
      </c>
      <c r="L108" s="31">
        <v>429</v>
      </c>
      <c r="M108" s="31">
        <v>40.051490000000001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585.6</v>
      </c>
      <c r="D109" s="36">
        <v>586.5333333333333</v>
      </c>
      <c r="E109" s="36">
        <v>580.16666666666663</v>
      </c>
      <c r="F109" s="36">
        <v>574.73333333333335</v>
      </c>
      <c r="G109" s="36">
        <v>568.36666666666667</v>
      </c>
      <c r="H109" s="36">
        <v>591.96666666666658</v>
      </c>
      <c r="I109" s="36">
        <v>598.33333333333337</v>
      </c>
      <c r="J109" s="36">
        <v>603.76666666666654</v>
      </c>
      <c r="K109" s="31">
        <v>592.9</v>
      </c>
      <c r="L109" s="31">
        <v>581.1</v>
      </c>
      <c r="M109" s="31">
        <v>0.65558000000000005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319.05</v>
      </c>
      <c r="D110" s="36">
        <v>318.88333333333338</v>
      </c>
      <c r="E110" s="36">
        <v>314.86666666666679</v>
      </c>
      <c r="F110" s="36">
        <v>310.68333333333339</v>
      </c>
      <c r="G110" s="36">
        <v>306.6666666666668</v>
      </c>
      <c r="H110" s="36">
        <v>323.06666666666678</v>
      </c>
      <c r="I110" s="36">
        <v>327.08333333333331</v>
      </c>
      <c r="J110" s="36">
        <v>331.26666666666677</v>
      </c>
      <c r="K110" s="31">
        <v>322.89999999999998</v>
      </c>
      <c r="L110" s="31">
        <v>314.7</v>
      </c>
      <c r="M110" s="31">
        <v>46.927079999999997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449.4</v>
      </c>
      <c r="D111" s="36">
        <v>449.4666666666667</v>
      </c>
      <c r="E111" s="36">
        <v>446.43333333333339</v>
      </c>
      <c r="F111" s="36">
        <v>443.4666666666667</v>
      </c>
      <c r="G111" s="36">
        <v>440.43333333333339</v>
      </c>
      <c r="H111" s="36">
        <v>452.43333333333339</v>
      </c>
      <c r="I111" s="36">
        <v>455.4666666666667</v>
      </c>
      <c r="J111" s="36">
        <v>458.43333333333339</v>
      </c>
      <c r="K111" s="31">
        <v>452.5</v>
      </c>
      <c r="L111" s="31">
        <v>446.5</v>
      </c>
      <c r="M111" s="31">
        <v>0.86628000000000005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1007.8</v>
      </c>
      <c r="D112" s="36">
        <v>1011.25</v>
      </c>
      <c r="E112" s="36">
        <v>996.5</v>
      </c>
      <c r="F112" s="36">
        <v>985.2</v>
      </c>
      <c r="G112" s="36">
        <v>970.45</v>
      </c>
      <c r="H112" s="36">
        <v>1022.55</v>
      </c>
      <c r="I112" s="36">
        <v>1037.3</v>
      </c>
      <c r="J112" s="36">
        <v>1048.5999999999999</v>
      </c>
      <c r="K112" s="31">
        <v>1026</v>
      </c>
      <c r="L112" s="31">
        <v>999.95</v>
      </c>
      <c r="M112" s="31">
        <v>2.74194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1110.45</v>
      </c>
      <c r="D113" s="36">
        <v>1110.7333333333333</v>
      </c>
      <c r="E113" s="36">
        <v>1101.9666666666667</v>
      </c>
      <c r="F113" s="36">
        <v>1093.4833333333333</v>
      </c>
      <c r="G113" s="36">
        <v>1084.7166666666667</v>
      </c>
      <c r="H113" s="36">
        <v>1119.2166666666667</v>
      </c>
      <c r="I113" s="36">
        <v>1127.9833333333336</v>
      </c>
      <c r="J113" s="36">
        <v>1136.4666666666667</v>
      </c>
      <c r="K113" s="31">
        <v>1119.5</v>
      </c>
      <c r="L113" s="31">
        <v>1102.25</v>
      </c>
      <c r="M113" s="31">
        <v>9.6732700000000005</v>
      </c>
      <c r="N113" s="1"/>
      <c r="O113" s="1"/>
    </row>
    <row r="114" spans="1:15" ht="12.75" customHeight="1">
      <c r="A114" s="33">
        <v>104</v>
      </c>
      <c r="B114" s="53" t="s">
        <v>842</v>
      </c>
      <c r="C114" s="31">
        <v>479.2</v>
      </c>
      <c r="D114" s="36">
        <v>478.7833333333333</v>
      </c>
      <c r="E114" s="36">
        <v>472.16666666666663</v>
      </c>
      <c r="F114" s="36">
        <v>465.13333333333333</v>
      </c>
      <c r="G114" s="36">
        <v>458.51666666666665</v>
      </c>
      <c r="H114" s="36">
        <v>485.81666666666661</v>
      </c>
      <c r="I114" s="36">
        <v>492.43333333333328</v>
      </c>
      <c r="J114" s="36">
        <v>499.46666666666658</v>
      </c>
      <c r="K114" s="31">
        <v>485.4</v>
      </c>
      <c r="L114" s="31">
        <v>471.75</v>
      </c>
      <c r="M114" s="31">
        <v>8.6196099999999998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1201.55</v>
      </c>
      <c r="D115" s="36">
        <v>1200.0333333333333</v>
      </c>
      <c r="E115" s="36">
        <v>1193.2666666666667</v>
      </c>
      <c r="F115" s="36">
        <v>1184.9833333333333</v>
      </c>
      <c r="G115" s="36">
        <v>1178.2166666666667</v>
      </c>
      <c r="H115" s="36">
        <v>1208.3166666666666</v>
      </c>
      <c r="I115" s="36">
        <v>1215.083333333333</v>
      </c>
      <c r="J115" s="36">
        <v>1223.3666666666666</v>
      </c>
      <c r="K115" s="31">
        <v>1206.8</v>
      </c>
      <c r="L115" s="31">
        <v>1191.75</v>
      </c>
      <c r="M115" s="31">
        <v>21.734269999999999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147.19999999999999</v>
      </c>
      <c r="D116" s="36">
        <v>147.5</v>
      </c>
      <c r="E116" s="36">
        <v>146.30000000000001</v>
      </c>
      <c r="F116" s="36">
        <v>145.4</v>
      </c>
      <c r="G116" s="36">
        <v>144.20000000000002</v>
      </c>
      <c r="H116" s="36">
        <v>148.4</v>
      </c>
      <c r="I116" s="36">
        <v>149.6</v>
      </c>
      <c r="J116" s="36">
        <v>150.5</v>
      </c>
      <c r="K116" s="31">
        <v>148.69999999999999</v>
      </c>
      <c r="L116" s="31">
        <v>146.6</v>
      </c>
      <c r="M116" s="31">
        <v>18.492080000000001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1344.85</v>
      </c>
      <c r="D117" s="36">
        <v>1345.6166666666666</v>
      </c>
      <c r="E117" s="36">
        <v>1340.2333333333331</v>
      </c>
      <c r="F117" s="36">
        <v>1335.6166666666666</v>
      </c>
      <c r="G117" s="36">
        <v>1330.2333333333331</v>
      </c>
      <c r="H117" s="36">
        <v>1350.2333333333331</v>
      </c>
      <c r="I117" s="36">
        <v>1355.6166666666668</v>
      </c>
      <c r="J117" s="36">
        <v>1360.2333333333331</v>
      </c>
      <c r="K117" s="31">
        <v>1351</v>
      </c>
      <c r="L117" s="31">
        <v>1341</v>
      </c>
      <c r="M117" s="31">
        <v>0.46484999999999999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342.35</v>
      </c>
      <c r="D118" s="36">
        <v>341.81666666666666</v>
      </c>
      <c r="E118" s="36">
        <v>338.63333333333333</v>
      </c>
      <c r="F118" s="36">
        <v>334.91666666666669</v>
      </c>
      <c r="G118" s="36">
        <v>331.73333333333335</v>
      </c>
      <c r="H118" s="36">
        <v>345.5333333333333</v>
      </c>
      <c r="I118" s="36">
        <v>348.71666666666658</v>
      </c>
      <c r="J118" s="36">
        <v>352.43333333333328</v>
      </c>
      <c r="K118" s="31">
        <v>345</v>
      </c>
      <c r="L118" s="31">
        <v>338.1</v>
      </c>
      <c r="M118" s="31">
        <v>141.49512999999999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1164.0999999999999</v>
      </c>
      <c r="D119" s="36">
        <v>1160.6166666666666</v>
      </c>
      <c r="E119" s="36">
        <v>1141.4833333333331</v>
      </c>
      <c r="F119" s="36">
        <v>1118.8666666666666</v>
      </c>
      <c r="G119" s="36">
        <v>1099.7333333333331</v>
      </c>
      <c r="H119" s="36">
        <v>1183.2333333333331</v>
      </c>
      <c r="I119" s="36">
        <v>1202.3666666666668</v>
      </c>
      <c r="J119" s="36">
        <v>1224.9833333333331</v>
      </c>
      <c r="K119" s="31">
        <v>1179.75</v>
      </c>
      <c r="L119" s="31">
        <v>1138</v>
      </c>
      <c r="M119" s="31">
        <v>39.1614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5694.75</v>
      </c>
      <c r="D120" s="36">
        <v>5662.1166666666659</v>
      </c>
      <c r="E120" s="36">
        <v>5609.3833333333314</v>
      </c>
      <c r="F120" s="36">
        <v>5524.0166666666655</v>
      </c>
      <c r="G120" s="36">
        <v>5471.283333333331</v>
      </c>
      <c r="H120" s="36">
        <v>5747.4833333333318</v>
      </c>
      <c r="I120" s="36">
        <v>5800.2166666666672</v>
      </c>
      <c r="J120" s="36">
        <v>5885.5833333333321</v>
      </c>
      <c r="K120" s="31">
        <v>5714.85</v>
      </c>
      <c r="L120" s="31">
        <v>5576.75</v>
      </c>
      <c r="M120" s="31">
        <v>5.5201599999999997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2208.4499999999998</v>
      </c>
      <c r="D121" s="36">
        <v>2204.25</v>
      </c>
      <c r="E121" s="36">
        <v>2189.5</v>
      </c>
      <c r="F121" s="36">
        <v>2170.5500000000002</v>
      </c>
      <c r="G121" s="36">
        <v>2155.8000000000002</v>
      </c>
      <c r="H121" s="36">
        <v>2223.1999999999998</v>
      </c>
      <c r="I121" s="36">
        <v>2237.9499999999998</v>
      </c>
      <c r="J121" s="36">
        <v>2256.8999999999996</v>
      </c>
      <c r="K121" s="31">
        <v>2219</v>
      </c>
      <c r="L121" s="31">
        <v>2185.3000000000002</v>
      </c>
      <c r="M121" s="31">
        <v>8.8620400000000004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2784.05</v>
      </c>
      <c r="D122" s="36">
        <v>2782.0166666666664</v>
      </c>
      <c r="E122" s="36">
        <v>2752.0333333333328</v>
      </c>
      <c r="F122" s="36">
        <v>2720.0166666666664</v>
      </c>
      <c r="G122" s="36">
        <v>2690.0333333333328</v>
      </c>
      <c r="H122" s="36">
        <v>2814.0333333333328</v>
      </c>
      <c r="I122" s="36">
        <v>2844.0166666666664</v>
      </c>
      <c r="J122" s="36">
        <v>2876.0333333333328</v>
      </c>
      <c r="K122" s="31">
        <v>2812</v>
      </c>
      <c r="L122" s="31">
        <v>2750</v>
      </c>
      <c r="M122" s="31">
        <v>2.4933100000000001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768.15</v>
      </c>
      <c r="D123" s="36">
        <v>766.75</v>
      </c>
      <c r="E123" s="36">
        <v>762.5</v>
      </c>
      <c r="F123" s="36">
        <v>756.85</v>
      </c>
      <c r="G123" s="36">
        <v>752.6</v>
      </c>
      <c r="H123" s="36">
        <v>772.4</v>
      </c>
      <c r="I123" s="36">
        <v>776.65</v>
      </c>
      <c r="J123" s="36">
        <v>782.3</v>
      </c>
      <c r="K123" s="31">
        <v>771</v>
      </c>
      <c r="L123" s="31">
        <v>761.1</v>
      </c>
      <c r="M123" s="31">
        <v>9.6423299999999994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1140.55</v>
      </c>
      <c r="D124" s="36">
        <v>1133.1833333333334</v>
      </c>
      <c r="E124" s="36">
        <v>1123.9166666666667</v>
      </c>
      <c r="F124" s="36">
        <v>1107.2833333333333</v>
      </c>
      <c r="G124" s="36">
        <v>1098.0166666666667</v>
      </c>
      <c r="H124" s="36">
        <v>1149.8166666666668</v>
      </c>
      <c r="I124" s="36">
        <v>1159.0833333333333</v>
      </c>
      <c r="J124" s="36">
        <v>1175.7166666666669</v>
      </c>
      <c r="K124" s="31">
        <v>1142.45</v>
      </c>
      <c r="L124" s="31">
        <v>1116.55</v>
      </c>
      <c r="M124" s="31">
        <v>5.1812300000000002</v>
      </c>
      <c r="N124" s="1"/>
      <c r="O124" s="1"/>
    </row>
    <row r="125" spans="1:15" ht="12.75" customHeight="1">
      <c r="A125" s="33">
        <v>115</v>
      </c>
      <c r="B125" s="53" t="s">
        <v>848</v>
      </c>
      <c r="C125" s="31">
        <v>4923.75</v>
      </c>
      <c r="D125" s="36">
        <v>4966.3499999999995</v>
      </c>
      <c r="E125" s="36">
        <v>4868.6999999999989</v>
      </c>
      <c r="F125" s="36">
        <v>4813.6499999999996</v>
      </c>
      <c r="G125" s="36">
        <v>4715.9999999999991</v>
      </c>
      <c r="H125" s="36">
        <v>5021.3999999999987</v>
      </c>
      <c r="I125" s="36">
        <v>5119.0499999999984</v>
      </c>
      <c r="J125" s="36">
        <v>5174.0999999999985</v>
      </c>
      <c r="K125" s="31">
        <v>5064</v>
      </c>
      <c r="L125" s="31">
        <v>4911.3</v>
      </c>
      <c r="M125" s="31">
        <v>0.27004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1691.8</v>
      </c>
      <c r="D126" s="36">
        <v>1686.3333333333333</v>
      </c>
      <c r="E126" s="36">
        <v>1670.7166666666665</v>
      </c>
      <c r="F126" s="36">
        <v>1649.6333333333332</v>
      </c>
      <c r="G126" s="36">
        <v>1634.0166666666664</v>
      </c>
      <c r="H126" s="36">
        <v>1707.4166666666665</v>
      </c>
      <c r="I126" s="36">
        <v>1723.0333333333333</v>
      </c>
      <c r="J126" s="36">
        <v>1744.1166666666666</v>
      </c>
      <c r="K126" s="31">
        <v>1701.95</v>
      </c>
      <c r="L126" s="31">
        <v>1665.25</v>
      </c>
      <c r="M126" s="31">
        <v>1.0660000000000001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4290.2</v>
      </c>
      <c r="D127" s="36">
        <v>4306.3166666666666</v>
      </c>
      <c r="E127" s="36">
        <v>4256.7333333333336</v>
      </c>
      <c r="F127" s="36">
        <v>4223.2666666666673</v>
      </c>
      <c r="G127" s="36">
        <v>4173.6833333333343</v>
      </c>
      <c r="H127" s="36">
        <v>4339.7833333333328</v>
      </c>
      <c r="I127" s="36">
        <v>4389.3666666666668</v>
      </c>
      <c r="J127" s="36">
        <v>4422.8333333333321</v>
      </c>
      <c r="K127" s="31">
        <v>4355.8999999999996</v>
      </c>
      <c r="L127" s="31">
        <v>4272.8500000000004</v>
      </c>
      <c r="M127" s="31">
        <v>0.20438000000000001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283.8</v>
      </c>
      <c r="D128" s="36">
        <v>284.36666666666667</v>
      </c>
      <c r="E128" s="36">
        <v>282.08333333333337</v>
      </c>
      <c r="F128" s="36">
        <v>280.36666666666667</v>
      </c>
      <c r="G128" s="36">
        <v>278.08333333333337</v>
      </c>
      <c r="H128" s="36">
        <v>286.08333333333337</v>
      </c>
      <c r="I128" s="36">
        <v>288.36666666666667</v>
      </c>
      <c r="J128" s="36">
        <v>290.08333333333337</v>
      </c>
      <c r="K128" s="31">
        <v>286.64999999999998</v>
      </c>
      <c r="L128" s="31">
        <v>282.64999999999998</v>
      </c>
      <c r="M128" s="31">
        <v>17.285450000000001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381.75</v>
      </c>
      <c r="D129" s="36">
        <v>384.8</v>
      </c>
      <c r="E129" s="36">
        <v>371.45000000000005</v>
      </c>
      <c r="F129" s="36">
        <v>361.15000000000003</v>
      </c>
      <c r="G129" s="36">
        <v>347.80000000000007</v>
      </c>
      <c r="H129" s="36">
        <v>395.1</v>
      </c>
      <c r="I129" s="36">
        <v>408.45000000000005</v>
      </c>
      <c r="J129" s="36">
        <v>418.75</v>
      </c>
      <c r="K129" s="31">
        <v>398.15</v>
      </c>
      <c r="L129" s="31">
        <v>374.5</v>
      </c>
      <c r="M129" s="31">
        <v>8.1877800000000001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1873.65</v>
      </c>
      <c r="D130" s="36">
        <v>1878.8833333333332</v>
      </c>
      <c r="E130" s="36">
        <v>1857.7666666666664</v>
      </c>
      <c r="F130" s="36">
        <v>1841.8833333333332</v>
      </c>
      <c r="G130" s="36">
        <v>1820.7666666666664</v>
      </c>
      <c r="H130" s="36">
        <v>1894.7666666666664</v>
      </c>
      <c r="I130" s="36">
        <v>1915.8833333333332</v>
      </c>
      <c r="J130" s="36">
        <v>1931.7666666666664</v>
      </c>
      <c r="K130" s="31">
        <v>1900</v>
      </c>
      <c r="L130" s="31">
        <v>1863</v>
      </c>
      <c r="M130" s="31">
        <v>5.2702900000000001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1948.05</v>
      </c>
      <c r="D131" s="36">
        <v>1944.3666666666668</v>
      </c>
      <c r="E131" s="36">
        <v>1903.7333333333336</v>
      </c>
      <c r="F131" s="36">
        <v>1859.4166666666667</v>
      </c>
      <c r="G131" s="36">
        <v>1818.7833333333335</v>
      </c>
      <c r="H131" s="36">
        <v>1988.6833333333336</v>
      </c>
      <c r="I131" s="36">
        <v>2029.3166666666668</v>
      </c>
      <c r="J131" s="36">
        <v>2073.6333333333337</v>
      </c>
      <c r="K131" s="31">
        <v>1985</v>
      </c>
      <c r="L131" s="31">
        <v>1900.05</v>
      </c>
      <c r="M131" s="31">
        <v>7.3310000000000004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534.6</v>
      </c>
      <c r="D132" s="36">
        <v>534.2166666666667</v>
      </c>
      <c r="E132" s="36">
        <v>532.38333333333344</v>
      </c>
      <c r="F132" s="36">
        <v>530.16666666666674</v>
      </c>
      <c r="G132" s="36">
        <v>528.33333333333348</v>
      </c>
      <c r="H132" s="36">
        <v>536.43333333333339</v>
      </c>
      <c r="I132" s="36">
        <v>538.26666666666665</v>
      </c>
      <c r="J132" s="36">
        <v>540.48333333333335</v>
      </c>
      <c r="K132" s="31">
        <v>536.04999999999995</v>
      </c>
      <c r="L132" s="31">
        <v>532</v>
      </c>
      <c r="M132" s="31">
        <v>18.156700000000001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2202.6</v>
      </c>
      <c r="D133" s="36">
        <v>2208.0666666666666</v>
      </c>
      <c r="E133" s="36">
        <v>2173.2833333333333</v>
      </c>
      <c r="F133" s="36">
        <v>2143.9666666666667</v>
      </c>
      <c r="G133" s="36">
        <v>2109.1833333333334</v>
      </c>
      <c r="H133" s="36">
        <v>2237.3833333333332</v>
      </c>
      <c r="I133" s="36">
        <v>2272.1666666666661</v>
      </c>
      <c r="J133" s="36">
        <v>2301.4833333333331</v>
      </c>
      <c r="K133" s="31">
        <v>2242.85</v>
      </c>
      <c r="L133" s="31">
        <v>2178.75</v>
      </c>
      <c r="M133" s="31">
        <v>3.03993</v>
      </c>
      <c r="N133" s="1"/>
      <c r="O133" s="1"/>
    </row>
    <row r="134" spans="1:15" ht="12.75" customHeight="1">
      <c r="A134" s="33">
        <v>124</v>
      </c>
      <c r="B134" s="53" t="s">
        <v>849</v>
      </c>
      <c r="C134" s="31">
        <v>1971.8</v>
      </c>
      <c r="D134" s="36">
        <v>1978.9166666666667</v>
      </c>
      <c r="E134" s="36">
        <v>1939.9333333333334</v>
      </c>
      <c r="F134" s="36">
        <v>1908.0666666666666</v>
      </c>
      <c r="G134" s="36">
        <v>1869.0833333333333</v>
      </c>
      <c r="H134" s="36">
        <v>2010.7833333333335</v>
      </c>
      <c r="I134" s="36">
        <v>2049.7666666666664</v>
      </c>
      <c r="J134" s="36">
        <v>2081.6333333333337</v>
      </c>
      <c r="K134" s="31">
        <v>2017.9</v>
      </c>
      <c r="L134" s="31">
        <v>1947.05</v>
      </c>
      <c r="M134" s="31">
        <v>1.2511099999999999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957.9</v>
      </c>
      <c r="D135" s="36">
        <v>955.6</v>
      </c>
      <c r="E135" s="36">
        <v>947.30000000000007</v>
      </c>
      <c r="F135" s="36">
        <v>936.7</v>
      </c>
      <c r="G135" s="36">
        <v>928.40000000000009</v>
      </c>
      <c r="H135" s="36">
        <v>966.2</v>
      </c>
      <c r="I135" s="36">
        <v>974.5</v>
      </c>
      <c r="J135" s="36">
        <v>985.1</v>
      </c>
      <c r="K135" s="31">
        <v>963.9</v>
      </c>
      <c r="L135" s="31">
        <v>945</v>
      </c>
      <c r="M135" s="31">
        <v>0.73687999999999998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629.04999999999995</v>
      </c>
      <c r="D136" s="36">
        <v>622.5</v>
      </c>
      <c r="E136" s="36">
        <v>609.20000000000005</v>
      </c>
      <c r="F136" s="36">
        <v>589.35</v>
      </c>
      <c r="G136" s="36">
        <v>576.05000000000007</v>
      </c>
      <c r="H136" s="36">
        <v>642.35</v>
      </c>
      <c r="I136" s="36">
        <v>655.65</v>
      </c>
      <c r="J136" s="36">
        <v>675.5</v>
      </c>
      <c r="K136" s="31">
        <v>635.79999999999995</v>
      </c>
      <c r="L136" s="31">
        <v>602.65</v>
      </c>
      <c r="M136" s="31">
        <v>16.6097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2204.25</v>
      </c>
      <c r="D137" s="36">
        <v>2196.1</v>
      </c>
      <c r="E137" s="36">
        <v>2183.1999999999998</v>
      </c>
      <c r="F137" s="36">
        <v>2162.15</v>
      </c>
      <c r="G137" s="36">
        <v>2149.25</v>
      </c>
      <c r="H137" s="36">
        <v>2217.1499999999996</v>
      </c>
      <c r="I137" s="36">
        <v>2230.0500000000002</v>
      </c>
      <c r="J137" s="36">
        <v>2251.0999999999995</v>
      </c>
      <c r="K137" s="31">
        <v>2209</v>
      </c>
      <c r="L137" s="31">
        <v>2175.0500000000002</v>
      </c>
      <c r="M137" s="31">
        <v>2.48651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390.45</v>
      </c>
      <c r="D138" s="36">
        <v>388.81666666666666</v>
      </c>
      <c r="E138" s="36">
        <v>385.68333333333334</v>
      </c>
      <c r="F138" s="36">
        <v>380.91666666666669</v>
      </c>
      <c r="G138" s="36">
        <v>377.78333333333336</v>
      </c>
      <c r="H138" s="36">
        <v>393.58333333333331</v>
      </c>
      <c r="I138" s="36">
        <v>396.71666666666664</v>
      </c>
      <c r="J138" s="36">
        <v>401.48333333333329</v>
      </c>
      <c r="K138" s="31">
        <v>391.95</v>
      </c>
      <c r="L138" s="31">
        <v>384.05</v>
      </c>
      <c r="M138" s="31">
        <v>10.78049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134</v>
      </c>
      <c r="D139" s="36">
        <v>134.38333333333333</v>
      </c>
      <c r="E139" s="36">
        <v>132.81666666666666</v>
      </c>
      <c r="F139" s="36">
        <v>131.63333333333333</v>
      </c>
      <c r="G139" s="36">
        <v>130.06666666666666</v>
      </c>
      <c r="H139" s="36">
        <v>135.56666666666666</v>
      </c>
      <c r="I139" s="36">
        <v>137.13333333333333</v>
      </c>
      <c r="J139" s="36">
        <v>138.31666666666666</v>
      </c>
      <c r="K139" s="31">
        <v>135.94999999999999</v>
      </c>
      <c r="L139" s="31">
        <v>133.19999999999999</v>
      </c>
      <c r="M139" s="31">
        <v>41.992559999999997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177.75</v>
      </c>
      <c r="D140" s="36">
        <v>178.68333333333331</v>
      </c>
      <c r="E140" s="36">
        <v>176.61666666666662</v>
      </c>
      <c r="F140" s="36">
        <v>175.48333333333332</v>
      </c>
      <c r="G140" s="36">
        <v>173.41666666666663</v>
      </c>
      <c r="H140" s="36">
        <v>179.81666666666661</v>
      </c>
      <c r="I140" s="36">
        <v>181.88333333333327</v>
      </c>
      <c r="J140" s="36">
        <v>183.01666666666659</v>
      </c>
      <c r="K140" s="31">
        <v>180.75</v>
      </c>
      <c r="L140" s="31">
        <v>177.55</v>
      </c>
      <c r="M140" s="31">
        <v>12.576269999999999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3729.75</v>
      </c>
      <c r="D141" s="36">
        <v>3742.2166666666667</v>
      </c>
      <c r="E141" s="36">
        <v>3708.4833333333336</v>
      </c>
      <c r="F141" s="36">
        <v>3687.2166666666667</v>
      </c>
      <c r="G141" s="36">
        <v>3653.4833333333336</v>
      </c>
      <c r="H141" s="36">
        <v>3763.4833333333336</v>
      </c>
      <c r="I141" s="36">
        <v>3797.2166666666662</v>
      </c>
      <c r="J141" s="36">
        <v>3818.4833333333336</v>
      </c>
      <c r="K141" s="31">
        <v>3775.95</v>
      </c>
      <c r="L141" s="31">
        <v>3720.95</v>
      </c>
      <c r="M141" s="31">
        <v>3.2917999999999998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5398.5</v>
      </c>
      <c r="D142" s="36">
        <v>5365.7666666666664</v>
      </c>
      <c r="E142" s="36">
        <v>5326.5333333333328</v>
      </c>
      <c r="F142" s="36">
        <v>5254.5666666666666</v>
      </c>
      <c r="G142" s="36">
        <v>5215.333333333333</v>
      </c>
      <c r="H142" s="36">
        <v>5437.7333333333327</v>
      </c>
      <c r="I142" s="36">
        <v>5476.9666666666662</v>
      </c>
      <c r="J142" s="36">
        <v>5548.9333333333325</v>
      </c>
      <c r="K142" s="31">
        <v>5405</v>
      </c>
      <c r="L142" s="31">
        <v>5293.8</v>
      </c>
      <c r="M142" s="31">
        <v>2.5973299999999999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637.65</v>
      </c>
      <c r="D143" s="36">
        <v>636.16666666666663</v>
      </c>
      <c r="E143" s="36">
        <v>630.58333333333326</v>
      </c>
      <c r="F143" s="36">
        <v>623.51666666666665</v>
      </c>
      <c r="G143" s="36">
        <v>617.93333333333328</v>
      </c>
      <c r="H143" s="36">
        <v>643.23333333333323</v>
      </c>
      <c r="I143" s="36">
        <v>648.81666666666649</v>
      </c>
      <c r="J143" s="36">
        <v>655.88333333333321</v>
      </c>
      <c r="K143" s="31">
        <v>641.75</v>
      </c>
      <c r="L143" s="31">
        <v>629.1</v>
      </c>
      <c r="M143" s="31">
        <v>58.515230000000003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2669</v>
      </c>
      <c r="D144" s="36">
        <v>2665.7666666666669</v>
      </c>
      <c r="E144" s="36">
        <v>2645.7833333333338</v>
      </c>
      <c r="F144" s="36">
        <v>2622.5666666666671</v>
      </c>
      <c r="G144" s="36">
        <v>2602.5833333333339</v>
      </c>
      <c r="H144" s="36">
        <v>2688.9833333333336</v>
      </c>
      <c r="I144" s="36">
        <v>2708.9666666666662</v>
      </c>
      <c r="J144" s="36">
        <v>2732.1833333333334</v>
      </c>
      <c r="K144" s="31">
        <v>2685.75</v>
      </c>
      <c r="L144" s="31">
        <v>2642.55</v>
      </c>
      <c r="M144" s="31">
        <v>1.8985700000000001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5715.35</v>
      </c>
      <c r="D145" s="36">
        <v>5704.45</v>
      </c>
      <c r="E145" s="36">
        <v>5664.9</v>
      </c>
      <c r="F145" s="36">
        <v>5614.45</v>
      </c>
      <c r="G145" s="36">
        <v>5574.9</v>
      </c>
      <c r="H145" s="36">
        <v>5754.9</v>
      </c>
      <c r="I145" s="36">
        <v>5794.4500000000007</v>
      </c>
      <c r="J145" s="36">
        <v>5844.9</v>
      </c>
      <c r="K145" s="31">
        <v>5744</v>
      </c>
      <c r="L145" s="31">
        <v>5654</v>
      </c>
      <c r="M145" s="31">
        <v>3.2047699999999999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529.29999999999995</v>
      </c>
      <c r="D146" s="36">
        <v>532.68333333333328</v>
      </c>
      <c r="E146" s="36">
        <v>522.86666666666656</v>
      </c>
      <c r="F146" s="36">
        <v>516.43333333333328</v>
      </c>
      <c r="G146" s="36">
        <v>506.61666666666656</v>
      </c>
      <c r="H146" s="36">
        <v>539.11666666666656</v>
      </c>
      <c r="I146" s="36">
        <v>548.93333333333339</v>
      </c>
      <c r="J146" s="36">
        <v>555.36666666666656</v>
      </c>
      <c r="K146" s="31">
        <v>542.5</v>
      </c>
      <c r="L146" s="31">
        <v>526.25</v>
      </c>
      <c r="M146" s="31">
        <v>8.2492900000000002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38.549999999999997</v>
      </c>
      <c r="D147" s="36">
        <v>38.75</v>
      </c>
      <c r="E147" s="36">
        <v>38.25</v>
      </c>
      <c r="F147" s="36">
        <v>37.950000000000003</v>
      </c>
      <c r="G147" s="36">
        <v>37.450000000000003</v>
      </c>
      <c r="H147" s="36">
        <v>39.049999999999997</v>
      </c>
      <c r="I147" s="36">
        <v>39.549999999999997</v>
      </c>
      <c r="J147" s="36">
        <v>39.849999999999994</v>
      </c>
      <c r="K147" s="31">
        <v>39.25</v>
      </c>
      <c r="L147" s="31">
        <v>38.450000000000003</v>
      </c>
      <c r="M147" s="31">
        <v>126.31829</v>
      </c>
      <c r="N147" s="1"/>
      <c r="O147" s="1"/>
    </row>
    <row r="148" spans="1:15" ht="12.75" customHeight="1">
      <c r="A148" s="33">
        <v>138</v>
      </c>
      <c r="B148" s="53" t="s">
        <v>562</v>
      </c>
      <c r="C148" s="31">
        <v>2608.6</v>
      </c>
      <c r="D148" s="36">
        <v>2579.6833333333329</v>
      </c>
      <c r="E148" s="36">
        <v>2523.9166666666661</v>
      </c>
      <c r="F148" s="36">
        <v>2439.2333333333331</v>
      </c>
      <c r="G148" s="36">
        <v>2383.4666666666662</v>
      </c>
      <c r="H148" s="36">
        <v>2664.3666666666659</v>
      </c>
      <c r="I148" s="36">
        <v>2720.1333333333332</v>
      </c>
      <c r="J148" s="36">
        <v>2804.8166666666657</v>
      </c>
      <c r="K148" s="31">
        <v>2635.45</v>
      </c>
      <c r="L148" s="31">
        <v>2495</v>
      </c>
      <c r="M148" s="31">
        <v>1.9444600000000001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3812.25</v>
      </c>
      <c r="D149" s="36">
        <v>3818.4166666666665</v>
      </c>
      <c r="E149" s="36">
        <v>3784.833333333333</v>
      </c>
      <c r="F149" s="36">
        <v>3757.4166666666665</v>
      </c>
      <c r="G149" s="36">
        <v>3723.833333333333</v>
      </c>
      <c r="H149" s="36">
        <v>3845.833333333333</v>
      </c>
      <c r="I149" s="36">
        <v>3879.4166666666661</v>
      </c>
      <c r="J149" s="36">
        <v>3906.833333333333</v>
      </c>
      <c r="K149" s="31">
        <v>3852</v>
      </c>
      <c r="L149" s="31">
        <v>3791</v>
      </c>
      <c r="M149" s="31">
        <v>4.1417999999999999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235.45</v>
      </c>
      <c r="D150" s="36">
        <v>236.68333333333331</v>
      </c>
      <c r="E150" s="36">
        <v>232.76666666666662</v>
      </c>
      <c r="F150" s="36">
        <v>230.08333333333331</v>
      </c>
      <c r="G150" s="36">
        <v>226.16666666666663</v>
      </c>
      <c r="H150" s="36">
        <v>239.36666666666662</v>
      </c>
      <c r="I150" s="36">
        <v>243.2833333333333</v>
      </c>
      <c r="J150" s="36">
        <v>245.96666666666661</v>
      </c>
      <c r="K150" s="31">
        <v>240.6</v>
      </c>
      <c r="L150" s="31">
        <v>234</v>
      </c>
      <c r="M150" s="31">
        <v>6.2707699999999997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518.70000000000005</v>
      </c>
      <c r="D151" s="36">
        <v>519.44999999999993</v>
      </c>
      <c r="E151" s="36">
        <v>514.99999999999989</v>
      </c>
      <c r="F151" s="36">
        <v>511.29999999999995</v>
      </c>
      <c r="G151" s="36">
        <v>506.84999999999991</v>
      </c>
      <c r="H151" s="36">
        <v>523.14999999999986</v>
      </c>
      <c r="I151" s="36">
        <v>527.59999999999991</v>
      </c>
      <c r="J151" s="36">
        <v>531.29999999999984</v>
      </c>
      <c r="K151" s="31">
        <v>523.9</v>
      </c>
      <c r="L151" s="31">
        <v>515.75</v>
      </c>
      <c r="M151" s="31">
        <v>1.4778199999999999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500.7</v>
      </c>
      <c r="D152" s="36">
        <v>500.66666666666669</v>
      </c>
      <c r="E152" s="36">
        <v>495.83333333333337</v>
      </c>
      <c r="F152" s="36">
        <v>490.9666666666667</v>
      </c>
      <c r="G152" s="36">
        <v>486.13333333333338</v>
      </c>
      <c r="H152" s="36">
        <v>505.53333333333336</v>
      </c>
      <c r="I152" s="36">
        <v>510.36666666666673</v>
      </c>
      <c r="J152" s="36">
        <v>515.23333333333335</v>
      </c>
      <c r="K152" s="31">
        <v>505.5</v>
      </c>
      <c r="L152" s="31">
        <v>495.8</v>
      </c>
      <c r="M152" s="31">
        <v>9.7827500000000001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1638.15</v>
      </c>
      <c r="D153" s="36">
        <v>1636.75</v>
      </c>
      <c r="E153" s="36">
        <v>1625.55</v>
      </c>
      <c r="F153" s="36">
        <v>1612.95</v>
      </c>
      <c r="G153" s="36">
        <v>1601.75</v>
      </c>
      <c r="H153" s="36">
        <v>1649.35</v>
      </c>
      <c r="I153" s="36">
        <v>1660.5499999999997</v>
      </c>
      <c r="J153" s="36">
        <v>1673.1499999999999</v>
      </c>
      <c r="K153" s="31">
        <v>1647.95</v>
      </c>
      <c r="L153" s="31">
        <v>1624.15</v>
      </c>
      <c r="M153" s="31">
        <v>0.3725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149.44999999999999</v>
      </c>
      <c r="D154" s="36">
        <v>148.15</v>
      </c>
      <c r="E154" s="36">
        <v>145.5</v>
      </c>
      <c r="F154" s="36">
        <v>141.54999999999998</v>
      </c>
      <c r="G154" s="36">
        <v>138.89999999999998</v>
      </c>
      <c r="H154" s="36">
        <v>152.10000000000002</v>
      </c>
      <c r="I154" s="36">
        <v>154.75000000000006</v>
      </c>
      <c r="J154" s="36">
        <v>158.70000000000005</v>
      </c>
      <c r="K154" s="31">
        <v>150.80000000000001</v>
      </c>
      <c r="L154" s="31">
        <v>144.19999999999999</v>
      </c>
      <c r="M154" s="31">
        <v>65.059349999999995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195.9</v>
      </c>
      <c r="D155" s="36">
        <v>196.78333333333333</v>
      </c>
      <c r="E155" s="36">
        <v>194.41666666666666</v>
      </c>
      <c r="F155" s="36">
        <v>192.93333333333334</v>
      </c>
      <c r="G155" s="36">
        <v>190.56666666666666</v>
      </c>
      <c r="H155" s="36">
        <v>198.26666666666665</v>
      </c>
      <c r="I155" s="36">
        <v>200.63333333333333</v>
      </c>
      <c r="J155" s="36">
        <v>202.11666666666665</v>
      </c>
      <c r="K155" s="31">
        <v>199.15</v>
      </c>
      <c r="L155" s="31">
        <v>195.3</v>
      </c>
      <c r="M155" s="31">
        <v>5.7129399999999997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92.85</v>
      </c>
      <c r="D156" s="36">
        <v>93.433333333333337</v>
      </c>
      <c r="E156" s="36">
        <v>91.866666666666674</v>
      </c>
      <c r="F156" s="36">
        <v>90.88333333333334</v>
      </c>
      <c r="G156" s="36">
        <v>89.316666666666677</v>
      </c>
      <c r="H156" s="36">
        <v>94.416666666666671</v>
      </c>
      <c r="I156" s="36">
        <v>95.983333333333334</v>
      </c>
      <c r="J156" s="36">
        <v>96.966666666666669</v>
      </c>
      <c r="K156" s="31">
        <v>95</v>
      </c>
      <c r="L156" s="31">
        <v>92.45</v>
      </c>
      <c r="M156" s="31">
        <v>36.966920000000002</v>
      </c>
      <c r="N156" s="1"/>
      <c r="O156" s="1"/>
    </row>
    <row r="157" spans="1:15" ht="12.75" customHeight="1">
      <c r="A157" s="33">
        <v>147</v>
      </c>
      <c r="B157" s="53" t="s">
        <v>850</v>
      </c>
      <c r="C157" s="31">
        <v>944.95</v>
      </c>
      <c r="D157" s="36">
        <v>942.88333333333333</v>
      </c>
      <c r="E157" s="36">
        <v>934.41666666666663</v>
      </c>
      <c r="F157" s="36">
        <v>923.88333333333333</v>
      </c>
      <c r="G157" s="36">
        <v>915.41666666666663</v>
      </c>
      <c r="H157" s="36">
        <v>953.41666666666663</v>
      </c>
      <c r="I157" s="36">
        <v>961.88333333333333</v>
      </c>
      <c r="J157" s="36">
        <v>972.41666666666663</v>
      </c>
      <c r="K157" s="31">
        <v>951.35</v>
      </c>
      <c r="L157" s="31">
        <v>932.35</v>
      </c>
      <c r="M157" s="31">
        <v>0.46632000000000001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3173.3</v>
      </c>
      <c r="D158" s="36">
        <v>3187.7166666666667</v>
      </c>
      <c r="E158" s="36">
        <v>3150.4833333333336</v>
      </c>
      <c r="F158" s="36">
        <v>3127.666666666667</v>
      </c>
      <c r="G158" s="36">
        <v>3090.4333333333338</v>
      </c>
      <c r="H158" s="36">
        <v>3210.5333333333333</v>
      </c>
      <c r="I158" s="36">
        <v>3247.766666666666</v>
      </c>
      <c r="J158" s="36">
        <v>3270.583333333333</v>
      </c>
      <c r="K158" s="31">
        <v>3224.95</v>
      </c>
      <c r="L158" s="31">
        <v>3164.9</v>
      </c>
      <c r="M158" s="31">
        <v>1.8348100000000001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285.05</v>
      </c>
      <c r="D159" s="36">
        <v>284.89999999999998</v>
      </c>
      <c r="E159" s="36">
        <v>283.54999999999995</v>
      </c>
      <c r="F159" s="36">
        <v>282.04999999999995</v>
      </c>
      <c r="G159" s="36">
        <v>280.69999999999993</v>
      </c>
      <c r="H159" s="36">
        <v>286.39999999999998</v>
      </c>
      <c r="I159" s="36">
        <v>287.75</v>
      </c>
      <c r="J159" s="36">
        <v>289.25</v>
      </c>
      <c r="K159" s="31">
        <v>286.25</v>
      </c>
      <c r="L159" s="31">
        <v>283.39999999999998</v>
      </c>
      <c r="M159" s="31">
        <v>14.900029999999999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393.15</v>
      </c>
      <c r="D160" s="36">
        <v>394.2166666666667</v>
      </c>
      <c r="E160" s="36">
        <v>389.93333333333339</v>
      </c>
      <c r="F160" s="36">
        <v>386.7166666666667</v>
      </c>
      <c r="G160" s="36">
        <v>382.43333333333339</v>
      </c>
      <c r="H160" s="36">
        <v>397.43333333333339</v>
      </c>
      <c r="I160" s="36">
        <v>401.7166666666667</v>
      </c>
      <c r="J160" s="36">
        <v>404.93333333333339</v>
      </c>
      <c r="K160" s="31">
        <v>398.5</v>
      </c>
      <c r="L160" s="31">
        <v>391</v>
      </c>
      <c r="M160" s="31">
        <v>1.4168499999999999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150.25</v>
      </c>
      <c r="D161" s="36">
        <v>149.96666666666667</v>
      </c>
      <c r="E161" s="36">
        <v>149.43333333333334</v>
      </c>
      <c r="F161" s="36">
        <v>148.61666666666667</v>
      </c>
      <c r="G161" s="36">
        <v>148.08333333333334</v>
      </c>
      <c r="H161" s="36">
        <v>150.78333333333333</v>
      </c>
      <c r="I161" s="36">
        <v>151.31666666666669</v>
      </c>
      <c r="J161" s="36">
        <v>152.13333333333333</v>
      </c>
      <c r="K161" s="31">
        <v>150.5</v>
      </c>
      <c r="L161" s="31">
        <v>149.15</v>
      </c>
      <c r="M161" s="31">
        <v>73.188239999999993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716.45</v>
      </c>
      <c r="D162" s="36">
        <v>719.73333333333323</v>
      </c>
      <c r="E162" s="36">
        <v>711.46666666666647</v>
      </c>
      <c r="F162" s="36">
        <v>706.48333333333323</v>
      </c>
      <c r="G162" s="36">
        <v>698.21666666666647</v>
      </c>
      <c r="H162" s="36">
        <v>724.71666666666647</v>
      </c>
      <c r="I162" s="36">
        <v>732.98333333333312</v>
      </c>
      <c r="J162" s="36">
        <v>737.96666666666647</v>
      </c>
      <c r="K162" s="31">
        <v>728</v>
      </c>
      <c r="L162" s="31">
        <v>714.75</v>
      </c>
      <c r="M162" s="31">
        <v>3.9059200000000001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4223.3999999999996</v>
      </c>
      <c r="D163" s="36">
        <v>4231.75</v>
      </c>
      <c r="E163" s="36">
        <v>4210.5</v>
      </c>
      <c r="F163" s="36">
        <v>4197.6000000000004</v>
      </c>
      <c r="G163" s="36">
        <v>4176.3500000000004</v>
      </c>
      <c r="H163" s="36">
        <v>4244.6499999999996</v>
      </c>
      <c r="I163" s="36">
        <v>4265.8999999999996</v>
      </c>
      <c r="J163" s="36">
        <v>4278.7999999999993</v>
      </c>
      <c r="K163" s="31">
        <v>4253</v>
      </c>
      <c r="L163" s="31">
        <v>4218.8500000000004</v>
      </c>
      <c r="M163" s="31">
        <v>0.21440000000000001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958.95</v>
      </c>
      <c r="D164" s="36">
        <v>956.01666666666677</v>
      </c>
      <c r="E164" s="36">
        <v>949.93333333333351</v>
      </c>
      <c r="F164" s="36">
        <v>940.91666666666674</v>
      </c>
      <c r="G164" s="36">
        <v>934.83333333333348</v>
      </c>
      <c r="H164" s="36">
        <v>965.03333333333353</v>
      </c>
      <c r="I164" s="36">
        <v>971.11666666666679</v>
      </c>
      <c r="J164" s="36">
        <v>980.13333333333355</v>
      </c>
      <c r="K164" s="31">
        <v>962.1</v>
      </c>
      <c r="L164" s="31">
        <v>947</v>
      </c>
      <c r="M164" s="31">
        <v>3.6176300000000001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204.45</v>
      </c>
      <c r="D165" s="36">
        <v>204.35</v>
      </c>
      <c r="E165" s="36">
        <v>201.7</v>
      </c>
      <c r="F165" s="36">
        <v>198.95</v>
      </c>
      <c r="G165" s="36">
        <v>196.29999999999998</v>
      </c>
      <c r="H165" s="36">
        <v>207.1</v>
      </c>
      <c r="I165" s="36">
        <v>209.75000000000003</v>
      </c>
      <c r="J165" s="36">
        <v>212.5</v>
      </c>
      <c r="K165" s="31">
        <v>207</v>
      </c>
      <c r="L165" s="31">
        <v>201.6</v>
      </c>
      <c r="M165" s="31">
        <v>13.535589999999999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175.7</v>
      </c>
      <c r="D166" s="36">
        <v>173.81666666666669</v>
      </c>
      <c r="E166" s="36">
        <v>171.13333333333338</v>
      </c>
      <c r="F166" s="36">
        <v>166.56666666666669</v>
      </c>
      <c r="G166" s="36">
        <v>163.88333333333338</v>
      </c>
      <c r="H166" s="36">
        <v>178.38333333333338</v>
      </c>
      <c r="I166" s="36">
        <v>181.06666666666672</v>
      </c>
      <c r="J166" s="36">
        <v>185.63333333333338</v>
      </c>
      <c r="K166" s="31">
        <v>176.5</v>
      </c>
      <c r="L166" s="31">
        <v>169.25</v>
      </c>
      <c r="M166" s="31">
        <v>77.506320000000002</v>
      </c>
      <c r="N166" s="1"/>
      <c r="O166" s="1"/>
    </row>
    <row r="167" spans="1:15" ht="12.75" customHeight="1">
      <c r="A167" s="33">
        <v>157</v>
      </c>
      <c r="B167" s="53" t="s">
        <v>851</v>
      </c>
      <c r="C167" s="31">
        <v>743.25</v>
      </c>
      <c r="D167" s="36">
        <v>747.38333333333333</v>
      </c>
      <c r="E167" s="36">
        <v>730.86666666666667</v>
      </c>
      <c r="F167" s="36">
        <v>718.48333333333335</v>
      </c>
      <c r="G167" s="36">
        <v>701.9666666666667</v>
      </c>
      <c r="H167" s="36">
        <v>759.76666666666665</v>
      </c>
      <c r="I167" s="36">
        <v>776.2833333333333</v>
      </c>
      <c r="J167" s="36">
        <v>788.66666666666663</v>
      </c>
      <c r="K167" s="31">
        <v>763.9</v>
      </c>
      <c r="L167" s="31">
        <v>735</v>
      </c>
      <c r="M167" s="31">
        <v>3.6032000000000002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377.4</v>
      </c>
      <c r="D168" s="36">
        <v>376.45</v>
      </c>
      <c r="E168" s="36">
        <v>372.95</v>
      </c>
      <c r="F168" s="36">
        <v>368.5</v>
      </c>
      <c r="G168" s="36">
        <v>365</v>
      </c>
      <c r="H168" s="36">
        <v>380.9</v>
      </c>
      <c r="I168" s="36">
        <v>384.4</v>
      </c>
      <c r="J168" s="36">
        <v>388.84999999999997</v>
      </c>
      <c r="K168" s="31">
        <v>379.95</v>
      </c>
      <c r="L168" s="31">
        <v>372</v>
      </c>
      <c r="M168" s="31">
        <v>20.400839999999999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172.35</v>
      </c>
      <c r="D169" s="36">
        <v>171.51666666666665</v>
      </c>
      <c r="E169" s="36">
        <v>168.83333333333331</v>
      </c>
      <c r="F169" s="36">
        <v>165.31666666666666</v>
      </c>
      <c r="G169" s="36">
        <v>162.63333333333333</v>
      </c>
      <c r="H169" s="36">
        <v>175.0333333333333</v>
      </c>
      <c r="I169" s="36">
        <v>177.71666666666664</v>
      </c>
      <c r="J169" s="36">
        <v>181.23333333333329</v>
      </c>
      <c r="K169" s="31">
        <v>174.2</v>
      </c>
      <c r="L169" s="31">
        <v>168</v>
      </c>
      <c r="M169" s="31">
        <v>69.098920000000007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1051.5</v>
      </c>
      <c r="D170" s="36">
        <v>1060.2</v>
      </c>
      <c r="E170" s="36">
        <v>1040.4000000000001</v>
      </c>
      <c r="F170" s="36">
        <v>1029.3</v>
      </c>
      <c r="G170" s="36">
        <v>1009.5</v>
      </c>
      <c r="H170" s="36">
        <v>1071.3000000000002</v>
      </c>
      <c r="I170" s="36">
        <v>1091.0999999999999</v>
      </c>
      <c r="J170" s="36">
        <v>1102.2000000000003</v>
      </c>
      <c r="K170" s="31">
        <v>1080</v>
      </c>
      <c r="L170" s="31">
        <v>1049.0999999999999</v>
      </c>
      <c r="M170" s="31">
        <v>1.835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125.9</v>
      </c>
      <c r="D171" s="36">
        <v>126.03333333333335</v>
      </c>
      <c r="E171" s="36">
        <v>125.06666666666669</v>
      </c>
      <c r="F171" s="36">
        <v>124.23333333333335</v>
      </c>
      <c r="G171" s="36">
        <v>123.26666666666669</v>
      </c>
      <c r="H171" s="36">
        <v>126.86666666666669</v>
      </c>
      <c r="I171" s="36">
        <v>127.83333333333336</v>
      </c>
      <c r="J171" s="36">
        <v>128.66666666666669</v>
      </c>
      <c r="K171" s="31">
        <v>127</v>
      </c>
      <c r="L171" s="31">
        <v>125.2</v>
      </c>
      <c r="M171" s="31">
        <v>177.97816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2811.6</v>
      </c>
      <c r="D172" s="36">
        <v>2803.3833333333337</v>
      </c>
      <c r="E172" s="36">
        <v>2780.7666666666673</v>
      </c>
      <c r="F172" s="36">
        <v>2749.9333333333338</v>
      </c>
      <c r="G172" s="36">
        <v>2727.3166666666675</v>
      </c>
      <c r="H172" s="36">
        <v>2834.2166666666672</v>
      </c>
      <c r="I172" s="36">
        <v>2856.833333333333</v>
      </c>
      <c r="J172" s="36">
        <v>2887.666666666667</v>
      </c>
      <c r="K172" s="31">
        <v>2826</v>
      </c>
      <c r="L172" s="31">
        <v>2772.55</v>
      </c>
      <c r="M172" s="31">
        <v>0.13372000000000001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3363.85</v>
      </c>
      <c r="D173" s="36">
        <v>3368.8166666666671</v>
      </c>
      <c r="E173" s="36">
        <v>3317.3833333333341</v>
      </c>
      <c r="F173" s="36">
        <v>3270.916666666667</v>
      </c>
      <c r="G173" s="36">
        <v>3219.483333333334</v>
      </c>
      <c r="H173" s="36">
        <v>3415.2833333333342</v>
      </c>
      <c r="I173" s="36">
        <v>3466.7166666666676</v>
      </c>
      <c r="J173" s="36">
        <v>3513.1833333333343</v>
      </c>
      <c r="K173" s="31">
        <v>3420.25</v>
      </c>
      <c r="L173" s="31">
        <v>3322.35</v>
      </c>
      <c r="M173" s="31">
        <v>0.15192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304.45</v>
      </c>
      <c r="D174" s="36">
        <v>307.10000000000002</v>
      </c>
      <c r="E174" s="36">
        <v>298.70000000000005</v>
      </c>
      <c r="F174" s="36">
        <v>292.95000000000005</v>
      </c>
      <c r="G174" s="36">
        <v>284.55000000000007</v>
      </c>
      <c r="H174" s="36">
        <v>312.85000000000002</v>
      </c>
      <c r="I174" s="36">
        <v>321.25</v>
      </c>
      <c r="J174" s="36">
        <v>327</v>
      </c>
      <c r="K174" s="31">
        <v>315.5</v>
      </c>
      <c r="L174" s="31">
        <v>301.35000000000002</v>
      </c>
      <c r="M174" s="31">
        <v>50.38297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1788.85</v>
      </c>
      <c r="D175" s="36">
        <v>1778.3999999999999</v>
      </c>
      <c r="E175" s="36">
        <v>1758.7999999999997</v>
      </c>
      <c r="F175" s="36">
        <v>1728.7499999999998</v>
      </c>
      <c r="G175" s="36">
        <v>1709.1499999999996</v>
      </c>
      <c r="H175" s="36">
        <v>1808.4499999999998</v>
      </c>
      <c r="I175" s="36">
        <v>1828.0499999999997</v>
      </c>
      <c r="J175" s="36">
        <v>1858.1</v>
      </c>
      <c r="K175" s="31">
        <v>1798</v>
      </c>
      <c r="L175" s="31">
        <v>1748.35</v>
      </c>
      <c r="M175" s="31">
        <v>4.7555500000000004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1633.4</v>
      </c>
      <c r="D176" s="36">
        <v>1643.3500000000001</v>
      </c>
      <c r="E176" s="36">
        <v>1606.9500000000003</v>
      </c>
      <c r="F176" s="36">
        <v>1580.5000000000002</v>
      </c>
      <c r="G176" s="36">
        <v>1544.1000000000004</v>
      </c>
      <c r="H176" s="36">
        <v>1669.8000000000002</v>
      </c>
      <c r="I176" s="36">
        <v>1706.2000000000003</v>
      </c>
      <c r="J176" s="36">
        <v>1732.65</v>
      </c>
      <c r="K176" s="31">
        <v>1679.75</v>
      </c>
      <c r="L176" s="31">
        <v>1616.9</v>
      </c>
      <c r="M176" s="31">
        <v>1.7587900000000001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770.1</v>
      </c>
      <c r="D177" s="36">
        <v>770.66666666666663</v>
      </c>
      <c r="E177" s="36">
        <v>763.93333333333328</v>
      </c>
      <c r="F177" s="36">
        <v>757.76666666666665</v>
      </c>
      <c r="G177" s="36">
        <v>751.0333333333333</v>
      </c>
      <c r="H177" s="36">
        <v>776.83333333333326</v>
      </c>
      <c r="I177" s="36">
        <v>783.56666666666661</v>
      </c>
      <c r="J177" s="36">
        <v>789.73333333333323</v>
      </c>
      <c r="K177" s="31">
        <v>777.4</v>
      </c>
      <c r="L177" s="31">
        <v>764.5</v>
      </c>
      <c r="M177" s="31">
        <v>7.26023</v>
      </c>
      <c r="N177" s="1"/>
      <c r="O177" s="1"/>
    </row>
    <row r="178" spans="1:15" ht="12.75" customHeight="1">
      <c r="A178" s="33">
        <v>168</v>
      </c>
      <c r="B178" s="53" t="s">
        <v>856</v>
      </c>
      <c r="C178" s="31">
        <v>919.85</v>
      </c>
      <c r="D178" s="36">
        <v>918.26666666666677</v>
      </c>
      <c r="E178" s="36">
        <v>907.88333333333355</v>
      </c>
      <c r="F178" s="36">
        <v>895.91666666666674</v>
      </c>
      <c r="G178" s="36">
        <v>885.53333333333353</v>
      </c>
      <c r="H178" s="36">
        <v>930.23333333333358</v>
      </c>
      <c r="I178" s="36">
        <v>940.61666666666679</v>
      </c>
      <c r="J178" s="36">
        <v>952.5833333333336</v>
      </c>
      <c r="K178" s="31">
        <v>928.65</v>
      </c>
      <c r="L178" s="31">
        <v>906.3</v>
      </c>
      <c r="M178" s="31">
        <v>2.6566700000000001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1518.6</v>
      </c>
      <c r="D179" s="36">
        <v>1523.2333333333333</v>
      </c>
      <c r="E179" s="36">
        <v>1507.4666666666667</v>
      </c>
      <c r="F179" s="36">
        <v>1496.3333333333333</v>
      </c>
      <c r="G179" s="36">
        <v>1480.5666666666666</v>
      </c>
      <c r="H179" s="36">
        <v>1534.3666666666668</v>
      </c>
      <c r="I179" s="36">
        <v>1550.1333333333337</v>
      </c>
      <c r="J179" s="36">
        <v>1561.2666666666669</v>
      </c>
      <c r="K179" s="31">
        <v>1539</v>
      </c>
      <c r="L179" s="31">
        <v>1512.1</v>
      </c>
      <c r="M179" s="31">
        <v>1.8473999999999999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60.3</v>
      </c>
      <c r="D180" s="36">
        <v>60.666666666666664</v>
      </c>
      <c r="E180" s="36">
        <v>59.833333333333329</v>
      </c>
      <c r="F180" s="36">
        <v>59.366666666666667</v>
      </c>
      <c r="G180" s="36">
        <v>58.533333333333331</v>
      </c>
      <c r="H180" s="36">
        <v>61.133333333333326</v>
      </c>
      <c r="I180" s="36">
        <v>61.966666666666654</v>
      </c>
      <c r="J180" s="36">
        <v>62.433333333333323</v>
      </c>
      <c r="K180" s="31">
        <v>61.5</v>
      </c>
      <c r="L180" s="31">
        <v>60.2</v>
      </c>
      <c r="M180" s="31">
        <v>462.70600000000002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1303.1500000000001</v>
      </c>
      <c r="D181" s="36">
        <v>1305.2</v>
      </c>
      <c r="E181" s="36">
        <v>1291.3500000000001</v>
      </c>
      <c r="F181" s="36">
        <v>1279.5500000000002</v>
      </c>
      <c r="G181" s="36">
        <v>1265.7000000000003</v>
      </c>
      <c r="H181" s="36">
        <v>1317</v>
      </c>
      <c r="I181" s="36">
        <v>1330.85</v>
      </c>
      <c r="J181" s="36">
        <v>1342.6499999999999</v>
      </c>
      <c r="K181" s="31">
        <v>1319.05</v>
      </c>
      <c r="L181" s="31">
        <v>1293.4000000000001</v>
      </c>
      <c r="M181" s="31">
        <v>0.34793000000000002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2022.45</v>
      </c>
      <c r="D182" s="36">
        <v>2022.1166666666668</v>
      </c>
      <c r="E182" s="36">
        <v>2010.3333333333335</v>
      </c>
      <c r="F182" s="36">
        <v>1998.2166666666667</v>
      </c>
      <c r="G182" s="36">
        <v>1986.4333333333334</v>
      </c>
      <c r="H182" s="36">
        <v>2034.2333333333336</v>
      </c>
      <c r="I182" s="36">
        <v>2046.0166666666669</v>
      </c>
      <c r="J182" s="36">
        <v>2058.1333333333337</v>
      </c>
      <c r="K182" s="31">
        <v>2033.9</v>
      </c>
      <c r="L182" s="31">
        <v>2010</v>
      </c>
      <c r="M182" s="31">
        <v>0.33756000000000003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502.45</v>
      </c>
      <c r="D183" s="36">
        <v>503.66666666666669</v>
      </c>
      <c r="E183" s="36">
        <v>497.33333333333337</v>
      </c>
      <c r="F183" s="36">
        <v>492.2166666666667</v>
      </c>
      <c r="G183" s="36">
        <v>485.88333333333338</v>
      </c>
      <c r="H183" s="36">
        <v>508.78333333333336</v>
      </c>
      <c r="I183" s="36">
        <v>515.11666666666679</v>
      </c>
      <c r="J183" s="36">
        <v>520.23333333333335</v>
      </c>
      <c r="K183" s="31">
        <v>510</v>
      </c>
      <c r="L183" s="31">
        <v>498.55</v>
      </c>
      <c r="M183" s="31">
        <v>2.3577400000000002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1001.1</v>
      </c>
      <c r="D184" s="36">
        <v>1006.9000000000001</v>
      </c>
      <c r="E184" s="36">
        <v>992.85000000000014</v>
      </c>
      <c r="F184" s="36">
        <v>984.6</v>
      </c>
      <c r="G184" s="36">
        <v>970.55000000000007</v>
      </c>
      <c r="H184" s="36">
        <v>1015.1500000000002</v>
      </c>
      <c r="I184" s="36">
        <v>1029.2000000000003</v>
      </c>
      <c r="J184" s="36">
        <v>1037.4500000000003</v>
      </c>
      <c r="K184" s="31">
        <v>1020.95</v>
      </c>
      <c r="L184" s="31">
        <v>998.65</v>
      </c>
      <c r="M184" s="31">
        <v>21.947590000000002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657.75</v>
      </c>
      <c r="D185" s="36">
        <v>661.13333333333333</v>
      </c>
      <c r="E185" s="36">
        <v>651.76666666666665</v>
      </c>
      <c r="F185" s="36">
        <v>645.7833333333333</v>
      </c>
      <c r="G185" s="36">
        <v>636.41666666666663</v>
      </c>
      <c r="H185" s="36">
        <v>667.11666666666667</v>
      </c>
      <c r="I185" s="36">
        <v>676.48333333333323</v>
      </c>
      <c r="J185" s="36">
        <v>682.4666666666667</v>
      </c>
      <c r="K185" s="31">
        <v>670.5</v>
      </c>
      <c r="L185" s="31">
        <v>655.15</v>
      </c>
      <c r="M185" s="31">
        <v>2.5142000000000002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1840</v>
      </c>
      <c r="D186" s="36">
        <v>1845.8833333333332</v>
      </c>
      <c r="E186" s="36">
        <v>1831.2166666666665</v>
      </c>
      <c r="F186" s="36">
        <v>1822.4333333333332</v>
      </c>
      <c r="G186" s="36">
        <v>1807.7666666666664</v>
      </c>
      <c r="H186" s="36">
        <v>1854.6666666666665</v>
      </c>
      <c r="I186" s="36">
        <v>1869.3333333333335</v>
      </c>
      <c r="J186" s="36">
        <v>1878.1166666666666</v>
      </c>
      <c r="K186" s="31">
        <v>1860.55</v>
      </c>
      <c r="L186" s="31">
        <v>1837.1</v>
      </c>
      <c r="M186" s="31">
        <v>2.6949800000000002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387.15</v>
      </c>
      <c r="D187" s="36">
        <v>384.98333333333335</v>
      </c>
      <c r="E187" s="36">
        <v>381.9666666666667</v>
      </c>
      <c r="F187" s="36">
        <v>376.78333333333336</v>
      </c>
      <c r="G187" s="36">
        <v>373.76666666666671</v>
      </c>
      <c r="H187" s="36">
        <v>390.16666666666669</v>
      </c>
      <c r="I187" s="36">
        <v>393.18333333333334</v>
      </c>
      <c r="J187" s="36">
        <v>398.36666666666667</v>
      </c>
      <c r="K187" s="31">
        <v>388</v>
      </c>
      <c r="L187" s="31">
        <v>379.8</v>
      </c>
      <c r="M187" s="31">
        <v>29.261500000000002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502.15</v>
      </c>
      <c r="D188" s="36">
        <v>496.64999999999992</v>
      </c>
      <c r="E188" s="36">
        <v>481.84999999999985</v>
      </c>
      <c r="F188" s="36">
        <v>461.54999999999995</v>
      </c>
      <c r="G188" s="36">
        <v>446.74999999999989</v>
      </c>
      <c r="H188" s="36">
        <v>516.94999999999982</v>
      </c>
      <c r="I188" s="36">
        <v>531.74999999999989</v>
      </c>
      <c r="J188" s="36">
        <v>552.04999999999973</v>
      </c>
      <c r="K188" s="31">
        <v>511.45</v>
      </c>
      <c r="L188" s="31">
        <v>476.35</v>
      </c>
      <c r="M188" s="31">
        <v>57.486440000000002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2003.25</v>
      </c>
      <c r="D189" s="36">
        <v>1997.7666666666667</v>
      </c>
      <c r="E189" s="36">
        <v>1986.5333333333333</v>
      </c>
      <c r="F189" s="36">
        <v>1969.8166666666666</v>
      </c>
      <c r="G189" s="36">
        <v>1958.5833333333333</v>
      </c>
      <c r="H189" s="36">
        <v>2014.4833333333333</v>
      </c>
      <c r="I189" s="36">
        <v>2025.7166666666665</v>
      </c>
      <c r="J189" s="36">
        <v>2042.4333333333334</v>
      </c>
      <c r="K189" s="31">
        <v>2009</v>
      </c>
      <c r="L189" s="31">
        <v>1981.05</v>
      </c>
      <c r="M189" s="31">
        <v>8.2095599999999997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812.5</v>
      </c>
      <c r="D190" s="36">
        <v>812.15</v>
      </c>
      <c r="E190" s="36">
        <v>803.34999999999991</v>
      </c>
      <c r="F190" s="36">
        <v>794.19999999999993</v>
      </c>
      <c r="G190" s="36">
        <v>785.39999999999986</v>
      </c>
      <c r="H190" s="36">
        <v>821.3</v>
      </c>
      <c r="I190" s="36">
        <v>830.09999999999991</v>
      </c>
      <c r="J190" s="36">
        <v>839.25</v>
      </c>
      <c r="K190" s="31">
        <v>820.95</v>
      </c>
      <c r="L190" s="31">
        <v>803</v>
      </c>
      <c r="M190" s="31">
        <v>2.4797899999999999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344.35</v>
      </c>
      <c r="D191" s="36">
        <v>345.08333333333331</v>
      </c>
      <c r="E191" s="36">
        <v>341.66666666666663</v>
      </c>
      <c r="F191" s="36">
        <v>338.98333333333329</v>
      </c>
      <c r="G191" s="36">
        <v>335.56666666666661</v>
      </c>
      <c r="H191" s="36">
        <v>347.76666666666665</v>
      </c>
      <c r="I191" s="36">
        <v>351.18333333333328</v>
      </c>
      <c r="J191" s="36">
        <v>353.86666666666667</v>
      </c>
      <c r="K191" s="31">
        <v>348.5</v>
      </c>
      <c r="L191" s="31">
        <v>342.4</v>
      </c>
      <c r="M191" s="31">
        <v>1.18916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2078.9</v>
      </c>
      <c r="D192" s="36">
        <v>2081.25</v>
      </c>
      <c r="E192" s="36">
        <v>2057.6</v>
      </c>
      <c r="F192" s="36">
        <v>2036.2999999999997</v>
      </c>
      <c r="G192" s="36">
        <v>2012.6499999999996</v>
      </c>
      <c r="H192" s="36">
        <v>2102.5500000000002</v>
      </c>
      <c r="I192" s="36">
        <v>2126.1999999999998</v>
      </c>
      <c r="J192" s="36">
        <v>2147.5000000000005</v>
      </c>
      <c r="K192" s="31">
        <v>2104.9</v>
      </c>
      <c r="L192" s="31">
        <v>2059.9499999999998</v>
      </c>
      <c r="M192" s="31">
        <v>0.19449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727.3</v>
      </c>
      <c r="D193" s="36">
        <v>724.61666666666667</v>
      </c>
      <c r="E193" s="36">
        <v>717.7833333333333</v>
      </c>
      <c r="F193" s="36">
        <v>708.26666666666665</v>
      </c>
      <c r="G193" s="36">
        <v>701.43333333333328</v>
      </c>
      <c r="H193" s="36">
        <v>734.13333333333333</v>
      </c>
      <c r="I193" s="36">
        <v>740.96666666666658</v>
      </c>
      <c r="J193" s="36">
        <v>750.48333333333335</v>
      </c>
      <c r="K193" s="31">
        <v>731.45</v>
      </c>
      <c r="L193" s="31">
        <v>715.1</v>
      </c>
      <c r="M193" s="31">
        <v>0.94135999999999997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364.15</v>
      </c>
      <c r="D194" s="36">
        <v>367.88333333333338</v>
      </c>
      <c r="E194" s="36">
        <v>356.76666666666677</v>
      </c>
      <c r="F194" s="36">
        <v>349.38333333333338</v>
      </c>
      <c r="G194" s="36">
        <v>338.26666666666677</v>
      </c>
      <c r="H194" s="36">
        <v>375.26666666666677</v>
      </c>
      <c r="I194" s="36">
        <v>386.38333333333344</v>
      </c>
      <c r="J194" s="36">
        <v>393.76666666666677</v>
      </c>
      <c r="K194" s="31">
        <v>379</v>
      </c>
      <c r="L194" s="31">
        <v>360.5</v>
      </c>
      <c r="M194" s="31">
        <v>9.9069800000000008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2910.05</v>
      </c>
      <c r="D195" s="36">
        <v>2914.5833333333335</v>
      </c>
      <c r="E195" s="36">
        <v>2877.166666666667</v>
      </c>
      <c r="F195" s="36">
        <v>2844.2833333333333</v>
      </c>
      <c r="G195" s="36">
        <v>2806.8666666666668</v>
      </c>
      <c r="H195" s="36">
        <v>2947.4666666666672</v>
      </c>
      <c r="I195" s="36">
        <v>2984.8833333333341</v>
      </c>
      <c r="J195" s="36">
        <v>3017.7666666666673</v>
      </c>
      <c r="K195" s="31">
        <v>2952</v>
      </c>
      <c r="L195" s="31">
        <v>2881.7</v>
      </c>
      <c r="M195" s="31">
        <v>0.80981000000000003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433.55</v>
      </c>
      <c r="D196" s="36">
        <v>432.16666666666669</v>
      </c>
      <c r="E196" s="36">
        <v>429.33333333333337</v>
      </c>
      <c r="F196" s="36">
        <v>425.11666666666667</v>
      </c>
      <c r="G196" s="36">
        <v>422.28333333333336</v>
      </c>
      <c r="H196" s="36">
        <v>436.38333333333338</v>
      </c>
      <c r="I196" s="36">
        <v>439.21666666666675</v>
      </c>
      <c r="J196" s="36">
        <v>443.43333333333339</v>
      </c>
      <c r="K196" s="31">
        <v>435</v>
      </c>
      <c r="L196" s="31">
        <v>427.95</v>
      </c>
      <c r="M196" s="31">
        <v>13.101509999999999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687.95</v>
      </c>
      <c r="D197" s="36">
        <v>686.08333333333337</v>
      </c>
      <c r="E197" s="36">
        <v>680.91666666666674</v>
      </c>
      <c r="F197" s="36">
        <v>673.88333333333333</v>
      </c>
      <c r="G197" s="36">
        <v>668.7166666666667</v>
      </c>
      <c r="H197" s="36">
        <v>693.11666666666679</v>
      </c>
      <c r="I197" s="36">
        <v>698.28333333333353</v>
      </c>
      <c r="J197" s="36">
        <v>705.31666666666683</v>
      </c>
      <c r="K197" s="31">
        <v>691.25</v>
      </c>
      <c r="L197" s="31">
        <v>679.05</v>
      </c>
      <c r="M197" s="31">
        <v>8.6411700000000007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143.15</v>
      </c>
      <c r="D198" s="36">
        <v>144.20000000000002</v>
      </c>
      <c r="E198" s="36">
        <v>141.50000000000003</v>
      </c>
      <c r="F198" s="36">
        <v>139.85000000000002</v>
      </c>
      <c r="G198" s="36">
        <v>137.15000000000003</v>
      </c>
      <c r="H198" s="36">
        <v>145.85000000000002</v>
      </c>
      <c r="I198" s="36">
        <v>148.55000000000001</v>
      </c>
      <c r="J198" s="36">
        <v>150.20000000000002</v>
      </c>
      <c r="K198" s="31">
        <v>146.9</v>
      </c>
      <c r="L198" s="31">
        <v>142.55000000000001</v>
      </c>
      <c r="M198" s="31">
        <v>30.17596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189</v>
      </c>
      <c r="D199" s="36">
        <v>189.33333333333334</v>
      </c>
      <c r="E199" s="36">
        <v>186.16666666666669</v>
      </c>
      <c r="F199" s="36">
        <v>183.33333333333334</v>
      </c>
      <c r="G199" s="36">
        <v>180.16666666666669</v>
      </c>
      <c r="H199" s="36">
        <v>192.16666666666669</v>
      </c>
      <c r="I199" s="36">
        <v>195.33333333333337</v>
      </c>
      <c r="J199" s="36">
        <v>198.16666666666669</v>
      </c>
      <c r="K199" s="31">
        <v>192.5</v>
      </c>
      <c r="L199" s="31">
        <v>186.5</v>
      </c>
      <c r="M199" s="31">
        <v>55.67465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284.8</v>
      </c>
      <c r="D200" s="36">
        <v>283.75</v>
      </c>
      <c r="E200" s="36">
        <v>281.5</v>
      </c>
      <c r="F200" s="36">
        <v>278.2</v>
      </c>
      <c r="G200" s="36">
        <v>275.95</v>
      </c>
      <c r="H200" s="36">
        <v>287.05</v>
      </c>
      <c r="I200" s="36">
        <v>289.3</v>
      </c>
      <c r="J200" s="36">
        <v>292.60000000000002</v>
      </c>
      <c r="K200" s="31">
        <v>286</v>
      </c>
      <c r="L200" s="31">
        <v>280.45</v>
      </c>
      <c r="M200" s="31">
        <v>8.2814599999999992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1621.5</v>
      </c>
      <c r="D201" s="36">
        <v>1617.5</v>
      </c>
      <c r="E201" s="36">
        <v>1576</v>
      </c>
      <c r="F201" s="36">
        <v>1530.5</v>
      </c>
      <c r="G201" s="36">
        <v>1489</v>
      </c>
      <c r="H201" s="36">
        <v>1663</v>
      </c>
      <c r="I201" s="36">
        <v>1704.5</v>
      </c>
      <c r="J201" s="36">
        <v>1750</v>
      </c>
      <c r="K201" s="31">
        <v>1659</v>
      </c>
      <c r="L201" s="31">
        <v>1572</v>
      </c>
      <c r="M201" s="31">
        <v>6.9741600000000004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834.15</v>
      </c>
      <c r="D202" s="36">
        <v>838.7166666666667</v>
      </c>
      <c r="E202" s="36">
        <v>827.43333333333339</v>
      </c>
      <c r="F202" s="36">
        <v>820.7166666666667</v>
      </c>
      <c r="G202" s="36">
        <v>809.43333333333339</v>
      </c>
      <c r="H202" s="36">
        <v>845.43333333333339</v>
      </c>
      <c r="I202" s="36">
        <v>856.7166666666667</v>
      </c>
      <c r="J202" s="36">
        <v>863.43333333333339</v>
      </c>
      <c r="K202" s="31">
        <v>850</v>
      </c>
      <c r="L202" s="31">
        <v>832</v>
      </c>
      <c r="M202" s="31">
        <v>2.8220700000000001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1288.05</v>
      </c>
      <c r="D203" s="36">
        <v>1289.1333333333332</v>
      </c>
      <c r="E203" s="36">
        <v>1283.1166666666663</v>
      </c>
      <c r="F203" s="36">
        <v>1278.1833333333332</v>
      </c>
      <c r="G203" s="36">
        <v>1272.1666666666663</v>
      </c>
      <c r="H203" s="36">
        <v>1294.0666666666664</v>
      </c>
      <c r="I203" s="36">
        <v>1300.0833333333333</v>
      </c>
      <c r="J203" s="36">
        <v>1305.0166666666664</v>
      </c>
      <c r="K203" s="31">
        <v>1295.1500000000001</v>
      </c>
      <c r="L203" s="31">
        <v>1284.2</v>
      </c>
      <c r="M203" s="31">
        <v>5.6876100000000003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1333.95</v>
      </c>
      <c r="D204" s="36">
        <v>1331.4166666666667</v>
      </c>
      <c r="E204" s="36">
        <v>1324.0333333333335</v>
      </c>
      <c r="F204" s="36">
        <v>1314.1166666666668</v>
      </c>
      <c r="G204" s="36">
        <v>1306.7333333333336</v>
      </c>
      <c r="H204" s="36">
        <v>1341.3333333333335</v>
      </c>
      <c r="I204" s="36">
        <v>1348.7166666666667</v>
      </c>
      <c r="J204" s="36">
        <v>1358.6333333333334</v>
      </c>
      <c r="K204" s="31">
        <v>1338.8</v>
      </c>
      <c r="L204" s="31">
        <v>1321.5</v>
      </c>
      <c r="M204" s="31">
        <v>18.355239999999998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2932.75</v>
      </c>
      <c r="D205" s="36">
        <v>2920.8166666666671</v>
      </c>
      <c r="E205" s="36">
        <v>2894.1333333333341</v>
      </c>
      <c r="F205" s="36">
        <v>2855.5166666666669</v>
      </c>
      <c r="G205" s="36">
        <v>2828.8333333333339</v>
      </c>
      <c r="H205" s="36">
        <v>2959.4333333333343</v>
      </c>
      <c r="I205" s="36">
        <v>2986.1166666666677</v>
      </c>
      <c r="J205" s="36">
        <v>3024.7333333333345</v>
      </c>
      <c r="K205" s="31">
        <v>2947.5</v>
      </c>
      <c r="L205" s="31">
        <v>2882.2</v>
      </c>
      <c r="M205" s="31">
        <v>2.64608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1559.15</v>
      </c>
      <c r="D206" s="36">
        <v>1551.7166666666665</v>
      </c>
      <c r="E206" s="36">
        <v>1540.4333333333329</v>
      </c>
      <c r="F206" s="36">
        <v>1521.7166666666665</v>
      </c>
      <c r="G206" s="36">
        <v>1510.4333333333329</v>
      </c>
      <c r="H206" s="36">
        <v>1570.4333333333329</v>
      </c>
      <c r="I206" s="36">
        <v>1581.7166666666662</v>
      </c>
      <c r="J206" s="36">
        <v>1600.4333333333329</v>
      </c>
      <c r="K206" s="31">
        <v>1563</v>
      </c>
      <c r="L206" s="31">
        <v>1533</v>
      </c>
      <c r="M206" s="31">
        <v>170.21243999999999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675.65</v>
      </c>
      <c r="D207" s="36">
        <v>675.8</v>
      </c>
      <c r="E207" s="36">
        <v>671.14999999999986</v>
      </c>
      <c r="F207" s="36">
        <v>666.64999999999986</v>
      </c>
      <c r="G207" s="36">
        <v>661.99999999999977</v>
      </c>
      <c r="H207" s="36">
        <v>680.3</v>
      </c>
      <c r="I207" s="36">
        <v>684.95</v>
      </c>
      <c r="J207" s="36">
        <v>689.45</v>
      </c>
      <c r="K207" s="31">
        <v>680.45</v>
      </c>
      <c r="L207" s="31">
        <v>671.3</v>
      </c>
      <c r="M207" s="31">
        <v>18.295100000000001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3746.9</v>
      </c>
      <c r="D208" s="36">
        <v>3720.25</v>
      </c>
      <c r="E208" s="36">
        <v>3652.35</v>
      </c>
      <c r="F208" s="36">
        <v>3557.7999999999997</v>
      </c>
      <c r="G208" s="36">
        <v>3489.8999999999996</v>
      </c>
      <c r="H208" s="36">
        <v>3814.8</v>
      </c>
      <c r="I208" s="36">
        <v>3882.7</v>
      </c>
      <c r="J208" s="36">
        <v>3977.2500000000005</v>
      </c>
      <c r="K208" s="31">
        <v>3788.15</v>
      </c>
      <c r="L208" s="31">
        <v>3625.7</v>
      </c>
      <c r="M208" s="31">
        <v>15.61256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66.900000000000006</v>
      </c>
      <c r="D209" s="36">
        <v>67.416666666666671</v>
      </c>
      <c r="E209" s="36">
        <v>66.083333333333343</v>
      </c>
      <c r="F209" s="36">
        <v>65.266666666666666</v>
      </c>
      <c r="G209" s="36">
        <v>63.933333333333337</v>
      </c>
      <c r="H209" s="36">
        <v>68.233333333333348</v>
      </c>
      <c r="I209" s="36">
        <v>69.566666666666691</v>
      </c>
      <c r="J209" s="36">
        <v>70.383333333333354</v>
      </c>
      <c r="K209" s="31">
        <v>68.75</v>
      </c>
      <c r="L209" s="31">
        <v>66.599999999999994</v>
      </c>
      <c r="M209" s="31">
        <v>41.74532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273</v>
      </c>
      <c r="D210" s="36">
        <v>273.18333333333334</v>
      </c>
      <c r="E210" s="36">
        <v>271.51666666666665</v>
      </c>
      <c r="F210" s="36">
        <v>270.0333333333333</v>
      </c>
      <c r="G210" s="36">
        <v>268.36666666666662</v>
      </c>
      <c r="H210" s="36">
        <v>274.66666666666669</v>
      </c>
      <c r="I210" s="36">
        <v>276.33333333333331</v>
      </c>
      <c r="J210" s="36">
        <v>277.81666666666672</v>
      </c>
      <c r="K210" s="31">
        <v>274.85000000000002</v>
      </c>
      <c r="L210" s="31">
        <v>271.7</v>
      </c>
      <c r="M210" s="31">
        <v>0.87960000000000005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517.45000000000005</v>
      </c>
      <c r="D211" s="36">
        <v>518.23333333333346</v>
      </c>
      <c r="E211" s="36">
        <v>513.1166666666669</v>
      </c>
      <c r="F211" s="36">
        <v>508.78333333333342</v>
      </c>
      <c r="G211" s="36">
        <v>503.66666666666686</v>
      </c>
      <c r="H211" s="36">
        <v>522.56666666666695</v>
      </c>
      <c r="I211" s="36">
        <v>527.68333333333351</v>
      </c>
      <c r="J211" s="36">
        <v>532.01666666666699</v>
      </c>
      <c r="K211" s="31">
        <v>523.35</v>
      </c>
      <c r="L211" s="31">
        <v>513.9</v>
      </c>
      <c r="M211" s="31">
        <v>62.752800000000001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955.75</v>
      </c>
      <c r="D212" s="36">
        <v>948.25</v>
      </c>
      <c r="E212" s="36">
        <v>931.5</v>
      </c>
      <c r="F212" s="36">
        <v>907.25</v>
      </c>
      <c r="G212" s="36">
        <v>890.5</v>
      </c>
      <c r="H212" s="36">
        <v>972.5</v>
      </c>
      <c r="I212" s="36">
        <v>989.25</v>
      </c>
      <c r="J212" s="36">
        <v>1013.5</v>
      </c>
      <c r="K212" s="31">
        <v>965</v>
      </c>
      <c r="L212" s="31">
        <v>924</v>
      </c>
      <c r="M212" s="31">
        <v>1.8577999999999999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2343.4</v>
      </c>
      <c r="D213" s="36">
        <v>2333.3666666666668</v>
      </c>
      <c r="E213" s="36">
        <v>2310.6833333333334</v>
      </c>
      <c r="F213" s="36">
        <v>2277.9666666666667</v>
      </c>
      <c r="G213" s="36">
        <v>2255.2833333333333</v>
      </c>
      <c r="H213" s="36">
        <v>2366.0833333333335</v>
      </c>
      <c r="I213" s="36">
        <v>2388.7666666666669</v>
      </c>
      <c r="J213" s="36">
        <v>2421.4833333333336</v>
      </c>
      <c r="K213" s="31">
        <v>2356.0500000000002</v>
      </c>
      <c r="L213" s="31">
        <v>2300.65</v>
      </c>
      <c r="M213" s="31">
        <v>23.497299999999999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173.3</v>
      </c>
      <c r="D214" s="36">
        <v>173.81666666666669</v>
      </c>
      <c r="E214" s="36">
        <v>169.63333333333338</v>
      </c>
      <c r="F214" s="36">
        <v>165.9666666666667</v>
      </c>
      <c r="G214" s="36">
        <v>161.78333333333339</v>
      </c>
      <c r="H214" s="36">
        <v>177.48333333333338</v>
      </c>
      <c r="I214" s="36">
        <v>181.66666666666671</v>
      </c>
      <c r="J214" s="36">
        <v>185.33333333333337</v>
      </c>
      <c r="K214" s="31">
        <v>178</v>
      </c>
      <c r="L214" s="31">
        <v>170.15</v>
      </c>
      <c r="M214" s="31">
        <v>287.29507000000001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342.45</v>
      </c>
      <c r="D215" s="36">
        <v>343.5</v>
      </c>
      <c r="E215" s="36">
        <v>336</v>
      </c>
      <c r="F215" s="36">
        <v>329.55</v>
      </c>
      <c r="G215" s="36">
        <v>322.05</v>
      </c>
      <c r="H215" s="36">
        <v>349.95</v>
      </c>
      <c r="I215" s="36">
        <v>357.45</v>
      </c>
      <c r="J215" s="36">
        <v>363.9</v>
      </c>
      <c r="K215" s="31">
        <v>351</v>
      </c>
      <c r="L215" s="31">
        <v>337.05</v>
      </c>
      <c r="M215" s="31">
        <v>156.98997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2525.0500000000002</v>
      </c>
      <c r="D216" s="36">
        <v>2520.6000000000004</v>
      </c>
      <c r="E216" s="36">
        <v>2512.5500000000006</v>
      </c>
      <c r="F216" s="36">
        <v>2500.0500000000002</v>
      </c>
      <c r="G216" s="36">
        <v>2492.0000000000005</v>
      </c>
      <c r="H216" s="36">
        <v>2533.1000000000008</v>
      </c>
      <c r="I216" s="36">
        <v>2541.15</v>
      </c>
      <c r="J216" s="36">
        <v>2553.650000000001</v>
      </c>
      <c r="K216" s="31">
        <v>2528.65</v>
      </c>
      <c r="L216" s="31">
        <v>2508.1</v>
      </c>
      <c r="M216" s="31">
        <v>12.652139999999999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299.75</v>
      </c>
      <c r="D217" s="36">
        <v>300.75</v>
      </c>
      <c r="E217" s="36">
        <v>298.5</v>
      </c>
      <c r="F217" s="36">
        <v>297.25</v>
      </c>
      <c r="G217" s="36">
        <v>295</v>
      </c>
      <c r="H217" s="36">
        <v>302</v>
      </c>
      <c r="I217" s="36">
        <v>304.25</v>
      </c>
      <c r="J217" s="36">
        <v>305.5</v>
      </c>
      <c r="K217" s="31">
        <v>303</v>
      </c>
      <c r="L217" s="31">
        <v>299.5</v>
      </c>
      <c r="M217" s="31">
        <v>6.3625100000000003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4724.7</v>
      </c>
      <c r="D218" s="36">
        <v>4739.3166666666666</v>
      </c>
      <c r="E218" s="36">
        <v>4686.4333333333334</v>
      </c>
      <c r="F218" s="36">
        <v>4648.166666666667</v>
      </c>
      <c r="G218" s="36">
        <v>4595.2833333333338</v>
      </c>
      <c r="H218" s="36">
        <v>4777.583333333333</v>
      </c>
      <c r="I218" s="36">
        <v>4830.4666666666662</v>
      </c>
      <c r="J218" s="36">
        <v>4868.7333333333327</v>
      </c>
      <c r="K218" s="31">
        <v>4792.2</v>
      </c>
      <c r="L218" s="31">
        <v>4701.05</v>
      </c>
      <c r="M218" s="31">
        <v>0.22897000000000001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542.1</v>
      </c>
      <c r="D219" s="36">
        <v>545.33333333333337</v>
      </c>
      <c r="E219" s="36">
        <v>534.66666666666674</v>
      </c>
      <c r="F219" s="36">
        <v>527.23333333333335</v>
      </c>
      <c r="G219" s="36">
        <v>516.56666666666672</v>
      </c>
      <c r="H219" s="36">
        <v>552.76666666666677</v>
      </c>
      <c r="I219" s="36">
        <v>563.43333333333351</v>
      </c>
      <c r="J219" s="36">
        <v>570.86666666666679</v>
      </c>
      <c r="K219" s="31">
        <v>556</v>
      </c>
      <c r="L219" s="31">
        <v>537.9</v>
      </c>
      <c r="M219" s="31">
        <v>0.82511000000000001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863.8</v>
      </c>
      <c r="D220" s="36">
        <v>868.1</v>
      </c>
      <c r="E220" s="36">
        <v>854.5</v>
      </c>
      <c r="F220" s="36">
        <v>845.19999999999993</v>
      </c>
      <c r="G220" s="36">
        <v>831.59999999999991</v>
      </c>
      <c r="H220" s="36">
        <v>877.40000000000009</v>
      </c>
      <c r="I220" s="36">
        <v>891.00000000000023</v>
      </c>
      <c r="J220" s="36">
        <v>900.30000000000018</v>
      </c>
      <c r="K220" s="31">
        <v>881.7</v>
      </c>
      <c r="L220" s="31">
        <v>858.8</v>
      </c>
      <c r="M220" s="31">
        <v>1.96773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36644.800000000003</v>
      </c>
      <c r="D221" s="36">
        <v>36671.549999999996</v>
      </c>
      <c r="E221" s="36">
        <v>36484.249999999993</v>
      </c>
      <c r="F221" s="36">
        <v>36323.699999999997</v>
      </c>
      <c r="G221" s="36">
        <v>36136.399999999994</v>
      </c>
      <c r="H221" s="36">
        <v>36832.099999999991</v>
      </c>
      <c r="I221" s="36">
        <v>37019.399999999994</v>
      </c>
      <c r="J221" s="36">
        <v>37179.94999999999</v>
      </c>
      <c r="K221" s="31">
        <v>36858.85</v>
      </c>
      <c r="L221" s="31">
        <v>36511</v>
      </c>
      <c r="M221" s="31">
        <v>1.0880000000000001E-2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81.400000000000006</v>
      </c>
      <c r="D222" s="36">
        <v>81.783333333333346</v>
      </c>
      <c r="E222" s="36">
        <v>80.816666666666691</v>
      </c>
      <c r="F222" s="36">
        <v>80.233333333333348</v>
      </c>
      <c r="G222" s="36">
        <v>79.266666666666694</v>
      </c>
      <c r="H222" s="36">
        <v>82.366666666666688</v>
      </c>
      <c r="I222" s="36">
        <v>83.333333333333357</v>
      </c>
      <c r="J222" s="36">
        <v>83.916666666666686</v>
      </c>
      <c r="K222" s="31">
        <v>82.75</v>
      </c>
      <c r="L222" s="31">
        <v>81.2</v>
      </c>
      <c r="M222" s="31">
        <v>50.921210000000002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939.6</v>
      </c>
      <c r="D223" s="36">
        <v>935.56666666666661</v>
      </c>
      <c r="E223" s="36">
        <v>930.03333333333319</v>
      </c>
      <c r="F223" s="36">
        <v>920.46666666666658</v>
      </c>
      <c r="G223" s="36">
        <v>914.93333333333317</v>
      </c>
      <c r="H223" s="36">
        <v>945.13333333333321</v>
      </c>
      <c r="I223" s="36">
        <v>950.66666666666652</v>
      </c>
      <c r="J223" s="36">
        <v>960.23333333333323</v>
      </c>
      <c r="K223" s="31">
        <v>941.1</v>
      </c>
      <c r="L223" s="31">
        <v>926</v>
      </c>
      <c r="M223" s="31">
        <v>116.80078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1440.6</v>
      </c>
      <c r="D224" s="36">
        <v>1443.1999999999998</v>
      </c>
      <c r="E224" s="36">
        <v>1429.8499999999997</v>
      </c>
      <c r="F224" s="36">
        <v>1419.1</v>
      </c>
      <c r="G224" s="36">
        <v>1405.7499999999998</v>
      </c>
      <c r="H224" s="36">
        <v>1453.9499999999996</v>
      </c>
      <c r="I224" s="36">
        <v>1467.3</v>
      </c>
      <c r="J224" s="36">
        <v>1478.0499999999995</v>
      </c>
      <c r="K224" s="31">
        <v>1456.55</v>
      </c>
      <c r="L224" s="31">
        <v>1432.45</v>
      </c>
      <c r="M224" s="31">
        <v>8.5171799999999998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551.70000000000005</v>
      </c>
      <c r="D225" s="36">
        <v>552.30000000000007</v>
      </c>
      <c r="E225" s="36">
        <v>547.90000000000009</v>
      </c>
      <c r="F225" s="36">
        <v>544.1</v>
      </c>
      <c r="G225" s="36">
        <v>539.70000000000005</v>
      </c>
      <c r="H225" s="36">
        <v>556.10000000000014</v>
      </c>
      <c r="I225" s="36">
        <v>560.5</v>
      </c>
      <c r="J225" s="36">
        <v>564.30000000000018</v>
      </c>
      <c r="K225" s="31">
        <v>556.70000000000005</v>
      </c>
      <c r="L225" s="31">
        <v>548.5</v>
      </c>
      <c r="M225" s="31">
        <v>86.04983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664.45</v>
      </c>
      <c r="D226" s="36">
        <v>662.48333333333335</v>
      </c>
      <c r="E226" s="36">
        <v>655.9666666666667</v>
      </c>
      <c r="F226" s="36">
        <v>647.48333333333335</v>
      </c>
      <c r="G226" s="36">
        <v>640.9666666666667</v>
      </c>
      <c r="H226" s="36">
        <v>670.9666666666667</v>
      </c>
      <c r="I226" s="36">
        <v>677.48333333333335</v>
      </c>
      <c r="J226" s="36">
        <v>685.9666666666667</v>
      </c>
      <c r="K226" s="31">
        <v>669</v>
      </c>
      <c r="L226" s="31">
        <v>654</v>
      </c>
      <c r="M226" s="31">
        <v>3.0953400000000002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62</v>
      </c>
      <c r="D227" s="36">
        <v>62.166666666666664</v>
      </c>
      <c r="E227" s="36">
        <v>61.68333333333333</v>
      </c>
      <c r="F227" s="36">
        <v>61.366666666666667</v>
      </c>
      <c r="G227" s="36">
        <v>60.883333333333333</v>
      </c>
      <c r="H227" s="36">
        <v>62.483333333333327</v>
      </c>
      <c r="I227" s="36">
        <v>62.966666666666661</v>
      </c>
      <c r="J227" s="36">
        <v>63.283333333333324</v>
      </c>
      <c r="K227" s="31">
        <v>62.65</v>
      </c>
      <c r="L227" s="31">
        <v>61.85</v>
      </c>
      <c r="M227" s="31">
        <v>41.081499999999998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84.9</v>
      </c>
      <c r="D228" s="36">
        <v>85.116666666666674</v>
      </c>
      <c r="E228" s="36">
        <v>84.233333333333348</v>
      </c>
      <c r="F228" s="36">
        <v>83.566666666666677</v>
      </c>
      <c r="G228" s="36">
        <v>82.683333333333351</v>
      </c>
      <c r="H228" s="36">
        <v>85.783333333333346</v>
      </c>
      <c r="I228" s="36">
        <v>86.666666666666671</v>
      </c>
      <c r="J228" s="36">
        <v>87.333333333333343</v>
      </c>
      <c r="K228" s="31">
        <v>86</v>
      </c>
      <c r="L228" s="31">
        <v>84.45</v>
      </c>
      <c r="M228" s="31">
        <v>240.93734000000001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117.85</v>
      </c>
      <c r="D229" s="36">
        <v>117.85000000000001</v>
      </c>
      <c r="E229" s="36">
        <v>117.00000000000001</v>
      </c>
      <c r="F229" s="36">
        <v>116.15</v>
      </c>
      <c r="G229" s="36">
        <v>115.30000000000001</v>
      </c>
      <c r="H229" s="36">
        <v>118.70000000000002</v>
      </c>
      <c r="I229" s="36">
        <v>119.55000000000001</v>
      </c>
      <c r="J229" s="36">
        <v>120.40000000000002</v>
      </c>
      <c r="K229" s="31">
        <v>118.7</v>
      </c>
      <c r="L229" s="31">
        <v>117</v>
      </c>
      <c r="M229" s="31">
        <v>29.570129999999999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1042.8</v>
      </c>
      <c r="D230" s="36">
        <v>1040.1000000000001</v>
      </c>
      <c r="E230" s="36">
        <v>1031.0000000000002</v>
      </c>
      <c r="F230" s="36">
        <v>1019.2</v>
      </c>
      <c r="G230" s="36">
        <v>1010.1000000000001</v>
      </c>
      <c r="H230" s="36">
        <v>1051.9000000000003</v>
      </c>
      <c r="I230" s="36">
        <v>1061.0000000000002</v>
      </c>
      <c r="J230" s="36">
        <v>1072.8000000000004</v>
      </c>
      <c r="K230" s="31">
        <v>1049.2</v>
      </c>
      <c r="L230" s="31">
        <v>1028.3</v>
      </c>
      <c r="M230" s="31">
        <v>0.37961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599.75</v>
      </c>
      <c r="D231" s="36">
        <v>599.48333333333335</v>
      </c>
      <c r="E231" s="36">
        <v>595.26666666666665</v>
      </c>
      <c r="F231" s="36">
        <v>590.7833333333333</v>
      </c>
      <c r="G231" s="36">
        <v>586.56666666666661</v>
      </c>
      <c r="H231" s="36">
        <v>603.9666666666667</v>
      </c>
      <c r="I231" s="36">
        <v>608.18333333333339</v>
      </c>
      <c r="J231" s="36">
        <v>612.66666666666674</v>
      </c>
      <c r="K231" s="31">
        <v>603.70000000000005</v>
      </c>
      <c r="L231" s="31">
        <v>595</v>
      </c>
      <c r="M231" s="31">
        <v>2.1332200000000001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233.05</v>
      </c>
      <c r="D232" s="36">
        <v>233.06666666666669</v>
      </c>
      <c r="E232" s="36">
        <v>230.23333333333338</v>
      </c>
      <c r="F232" s="36">
        <v>227.41666666666669</v>
      </c>
      <c r="G232" s="36">
        <v>224.58333333333337</v>
      </c>
      <c r="H232" s="36">
        <v>235.88333333333338</v>
      </c>
      <c r="I232" s="36">
        <v>238.7166666666667</v>
      </c>
      <c r="J232" s="36">
        <v>241.53333333333339</v>
      </c>
      <c r="K232" s="31">
        <v>235.9</v>
      </c>
      <c r="L232" s="31">
        <v>230.25</v>
      </c>
      <c r="M232" s="31">
        <v>55.864530000000002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192.95</v>
      </c>
      <c r="D233" s="36">
        <v>191.61666666666665</v>
      </c>
      <c r="E233" s="36">
        <v>188.8833333333333</v>
      </c>
      <c r="F233" s="36">
        <v>184.81666666666666</v>
      </c>
      <c r="G233" s="36">
        <v>182.08333333333331</v>
      </c>
      <c r="H233" s="36">
        <v>195.68333333333328</v>
      </c>
      <c r="I233" s="36">
        <v>198.41666666666663</v>
      </c>
      <c r="J233" s="36">
        <v>202.48333333333326</v>
      </c>
      <c r="K233" s="31">
        <v>194.35</v>
      </c>
      <c r="L233" s="31">
        <v>187.55</v>
      </c>
      <c r="M233" s="31">
        <v>147.69528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81.150000000000006</v>
      </c>
      <c r="D234" s="36">
        <v>81.433333333333337</v>
      </c>
      <c r="E234" s="36">
        <v>79.916666666666671</v>
      </c>
      <c r="F234" s="36">
        <v>78.683333333333337</v>
      </c>
      <c r="G234" s="36">
        <v>77.166666666666671</v>
      </c>
      <c r="H234" s="36">
        <v>82.666666666666671</v>
      </c>
      <c r="I234" s="36">
        <v>84.183333333333323</v>
      </c>
      <c r="J234" s="36">
        <v>85.416666666666671</v>
      </c>
      <c r="K234" s="31">
        <v>82.95</v>
      </c>
      <c r="L234" s="31">
        <v>80.2</v>
      </c>
      <c r="M234" s="31">
        <v>92.861549999999994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2613.6999999999998</v>
      </c>
      <c r="D235" s="36">
        <v>2609.3166666666666</v>
      </c>
      <c r="E235" s="36">
        <v>2594.6333333333332</v>
      </c>
      <c r="F235" s="36">
        <v>2575.5666666666666</v>
      </c>
      <c r="G235" s="36">
        <v>2560.8833333333332</v>
      </c>
      <c r="H235" s="36">
        <v>2628.3833333333332</v>
      </c>
      <c r="I235" s="36">
        <v>2643.0666666666666</v>
      </c>
      <c r="J235" s="36">
        <v>2662.1333333333332</v>
      </c>
      <c r="K235" s="31">
        <v>2624</v>
      </c>
      <c r="L235" s="31">
        <v>2590.25</v>
      </c>
      <c r="M235" s="31">
        <v>1.4889600000000001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418.8</v>
      </c>
      <c r="D236" s="36">
        <v>414.06666666666666</v>
      </c>
      <c r="E236" s="36">
        <v>408.5333333333333</v>
      </c>
      <c r="F236" s="36">
        <v>398.26666666666665</v>
      </c>
      <c r="G236" s="36">
        <v>392.73333333333329</v>
      </c>
      <c r="H236" s="36">
        <v>424.33333333333331</v>
      </c>
      <c r="I236" s="36">
        <v>429.86666666666673</v>
      </c>
      <c r="J236" s="36">
        <v>440.13333333333333</v>
      </c>
      <c r="K236" s="31">
        <v>419.6</v>
      </c>
      <c r="L236" s="31">
        <v>403.8</v>
      </c>
      <c r="M236" s="31">
        <v>16.612909999999999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143.75</v>
      </c>
      <c r="D237" s="36">
        <v>144.36666666666667</v>
      </c>
      <c r="E237" s="36">
        <v>142.48333333333335</v>
      </c>
      <c r="F237" s="36">
        <v>141.21666666666667</v>
      </c>
      <c r="G237" s="36">
        <v>139.33333333333334</v>
      </c>
      <c r="H237" s="36">
        <v>145.63333333333335</v>
      </c>
      <c r="I237" s="36">
        <v>147.51666666666668</v>
      </c>
      <c r="J237" s="36">
        <v>148.78333333333336</v>
      </c>
      <c r="K237" s="31">
        <v>146.25</v>
      </c>
      <c r="L237" s="31">
        <v>143.1</v>
      </c>
      <c r="M237" s="31">
        <v>59.379950000000001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420.05</v>
      </c>
      <c r="D238" s="36">
        <v>421.68333333333334</v>
      </c>
      <c r="E238" s="36">
        <v>417.36666666666667</v>
      </c>
      <c r="F238" s="36">
        <v>414.68333333333334</v>
      </c>
      <c r="G238" s="36">
        <v>410.36666666666667</v>
      </c>
      <c r="H238" s="36">
        <v>424.36666666666667</v>
      </c>
      <c r="I238" s="36">
        <v>428.68333333333339</v>
      </c>
      <c r="J238" s="36">
        <v>431.36666666666667</v>
      </c>
      <c r="K238" s="31">
        <v>426</v>
      </c>
      <c r="L238" s="31">
        <v>419</v>
      </c>
      <c r="M238" s="31">
        <v>15.132820000000001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108.55</v>
      </c>
      <c r="D239" s="36">
        <v>108.58333333333333</v>
      </c>
      <c r="E239" s="36">
        <v>107.41666666666666</v>
      </c>
      <c r="F239" s="36">
        <v>106.28333333333333</v>
      </c>
      <c r="G239" s="36">
        <v>105.11666666666666</v>
      </c>
      <c r="H239" s="36">
        <v>109.71666666666665</v>
      </c>
      <c r="I239" s="36">
        <v>110.88333333333331</v>
      </c>
      <c r="J239" s="36">
        <v>112.01666666666665</v>
      </c>
      <c r="K239" s="31">
        <v>109.75</v>
      </c>
      <c r="L239" s="31">
        <v>107.45</v>
      </c>
      <c r="M239" s="31">
        <v>368.28919000000002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39.450000000000003</v>
      </c>
      <c r="D240" s="36">
        <v>39.533333333333331</v>
      </c>
      <c r="E240" s="36">
        <v>39.066666666666663</v>
      </c>
      <c r="F240" s="36">
        <v>38.68333333333333</v>
      </c>
      <c r="G240" s="36">
        <v>38.216666666666661</v>
      </c>
      <c r="H240" s="36">
        <v>39.916666666666664</v>
      </c>
      <c r="I240" s="36">
        <v>40.383333333333333</v>
      </c>
      <c r="J240" s="36">
        <v>40.766666666666666</v>
      </c>
      <c r="K240" s="31">
        <v>40</v>
      </c>
      <c r="L240" s="31">
        <v>39.15</v>
      </c>
      <c r="M240" s="31">
        <v>87.669390000000007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700.5</v>
      </c>
      <c r="D241" s="36">
        <v>702.26666666666677</v>
      </c>
      <c r="E241" s="36">
        <v>695.03333333333353</v>
      </c>
      <c r="F241" s="36">
        <v>689.56666666666672</v>
      </c>
      <c r="G241" s="36">
        <v>682.33333333333348</v>
      </c>
      <c r="H241" s="36">
        <v>707.73333333333358</v>
      </c>
      <c r="I241" s="36">
        <v>714.96666666666692</v>
      </c>
      <c r="J241" s="36">
        <v>720.43333333333362</v>
      </c>
      <c r="K241" s="31">
        <v>709.5</v>
      </c>
      <c r="L241" s="31">
        <v>696.8</v>
      </c>
      <c r="M241" s="31">
        <v>15.75534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75.3</v>
      </c>
      <c r="D242" s="36">
        <v>75.55</v>
      </c>
      <c r="E242" s="36">
        <v>74.75</v>
      </c>
      <c r="F242" s="36">
        <v>74.2</v>
      </c>
      <c r="G242" s="36">
        <v>73.400000000000006</v>
      </c>
      <c r="H242" s="36">
        <v>76.099999999999994</v>
      </c>
      <c r="I242" s="36">
        <v>76.899999999999977</v>
      </c>
      <c r="J242" s="36">
        <v>77.449999999999989</v>
      </c>
      <c r="K242" s="31">
        <v>76.349999999999994</v>
      </c>
      <c r="L242" s="31">
        <v>75</v>
      </c>
      <c r="M242" s="31">
        <v>146.35478000000001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1486.75</v>
      </c>
      <c r="D243" s="36">
        <v>1492.8666666666668</v>
      </c>
      <c r="E243" s="36">
        <v>1471.9333333333336</v>
      </c>
      <c r="F243" s="36">
        <v>1457.1166666666668</v>
      </c>
      <c r="G243" s="36">
        <v>1436.1833333333336</v>
      </c>
      <c r="H243" s="36">
        <v>1507.6833333333336</v>
      </c>
      <c r="I243" s="36">
        <v>1528.616666666667</v>
      </c>
      <c r="J243" s="36">
        <v>1543.4333333333336</v>
      </c>
      <c r="K243" s="31">
        <v>1513.8</v>
      </c>
      <c r="L243" s="31">
        <v>1478.05</v>
      </c>
      <c r="M243" s="31">
        <v>0.37924999999999998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390.3</v>
      </c>
      <c r="D244" s="36">
        <v>390.48333333333335</v>
      </c>
      <c r="E244" s="36">
        <v>388.91666666666669</v>
      </c>
      <c r="F244" s="36">
        <v>387.53333333333336</v>
      </c>
      <c r="G244" s="36">
        <v>385.9666666666667</v>
      </c>
      <c r="H244" s="36">
        <v>391.86666666666667</v>
      </c>
      <c r="I244" s="36">
        <v>393.43333333333328</v>
      </c>
      <c r="J244" s="36">
        <v>394.81666666666666</v>
      </c>
      <c r="K244" s="31">
        <v>392.05</v>
      </c>
      <c r="L244" s="31">
        <v>389.1</v>
      </c>
      <c r="M244" s="31">
        <v>14.208209999999999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185.1</v>
      </c>
      <c r="D245" s="36">
        <v>185.5</v>
      </c>
      <c r="E245" s="36">
        <v>184.2</v>
      </c>
      <c r="F245" s="36">
        <v>183.29999999999998</v>
      </c>
      <c r="G245" s="36">
        <v>181.99999999999997</v>
      </c>
      <c r="H245" s="36">
        <v>186.4</v>
      </c>
      <c r="I245" s="36">
        <v>187.70000000000002</v>
      </c>
      <c r="J245" s="36">
        <v>188.60000000000002</v>
      </c>
      <c r="K245" s="31">
        <v>186.8</v>
      </c>
      <c r="L245" s="31">
        <v>184.6</v>
      </c>
      <c r="M245" s="31">
        <v>38.992750000000001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1483.55</v>
      </c>
      <c r="D246" s="36">
        <v>1481.45</v>
      </c>
      <c r="E246" s="36">
        <v>1473.3500000000001</v>
      </c>
      <c r="F246" s="36">
        <v>1463.15</v>
      </c>
      <c r="G246" s="36">
        <v>1455.0500000000002</v>
      </c>
      <c r="H246" s="36">
        <v>1491.65</v>
      </c>
      <c r="I246" s="36">
        <v>1499.75</v>
      </c>
      <c r="J246" s="36">
        <v>1509.95</v>
      </c>
      <c r="K246" s="31">
        <v>1489.55</v>
      </c>
      <c r="L246" s="31">
        <v>1471.25</v>
      </c>
      <c r="M246" s="31">
        <v>34.770760000000003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20.399999999999999</v>
      </c>
      <c r="D247" s="36">
        <v>20.55</v>
      </c>
      <c r="E247" s="36">
        <v>20.100000000000001</v>
      </c>
      <c r="F247" s="36">
        <v>19.8</v>
      </c>
      <c r="G247" s="36">
        <v>19.350000000000001</v>
      </c>
      <c r="H247" s="36">
        <v>20.85</v>
      </c>
      <c r="I247" s="36">
        <v>21.299999999999997</v>
      </c>
      <c r="J247" s="36">
        <v>21.6</v>
      </c>
      <c r="K247" s="31">
        <v>21</v>
      </c>
      <c r="L247" s="31">
        <v>20.25</v>
      </c>
      <c r="M247" s="31">
        <v>155.19730999999999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4547.6499999999996</v>
      </c>
      <c r="D248" s="36">
        <v>4585.916666666667</v>
      </c>
      <c r="E248" s="36">
        <v>4503.0833333333339</v>
      </c>
      <c r="F248" s="36">
        <v>4458.5166666666673</v>
      </c>
      <c r="G248" s="36">
        <v>4375.6833333333343</v>
      </c>
      <c r="H248" s="36">
        <v>4630.4833333333336</v>
      </c>
      <c r="I248" s="36">
        <v>4713.3166666666675</v>
      </c>
      <c r="J248" s="36">
        <v>4757.8833333333332</v>
      </c>
      <c r="K248" s="31">
        <v>4668.75</v>
      </c>
      <c r="L248" s="31">
        <v>4541.3500000000004</v>
      </c>
      <c r="M248" s="31">
        <v>3.2993399999999999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1459.6</v>
      </c>
      <c r="D249" s="36">
        <v>1456.7</v>
      </c>
      <c r="E249" s="36">
        <v>1452.7</v>
      </c>
      <c r="F249" s="36">
        <v>1445.8</v>
      </c>
      <c r="G249" s="36">
        <v>1441.8</v>
      </c>
      <c r="H249" s="36">
        <v>1463.6000000000001</v>
      </c>
      <c r="I249" s="36">
        <v>1467.6000000000001</v>
      </c>
      <c r="J249" s="36">
        <v>1474.5000000000002</v>
      </c>
      <c r="K249" s="31">
        <v>1460.7</v>
      </c>
      <c r="L249" s="31">
        <v>1449.8</v>
      </c>
      <c r="M249" s="31">
        <v>38.757779999999997</v>
      </c>
      <c r="N249" s="1"/>
      <c r="O249" s="1"/>
    </row>
    <row r="250" spans="1:15" ht="12.75" customHeight="1">
      <c r="A250" s="33">
        <v>240</v>
      </c>
      <c r="B250" s="53" t="s">
        <v>852</v>
      </c>
      <c r="C250" s="31">
        <v>2921.75</v>
      </c>
      <c r="D250" s="36">
        <v>2937.0666666666671</v>
      </c>
      <c r="E250" s="36">
        <v>2899.6833333333343</v>
      </c>
      <c r="F250" s="36">
        <v>2877.6166666666672</v>
      </c>
      <c r="G250" s="36">
        <v>2840.2333333333345</v>
      </c>
      <c r="H250" s="36">
        <v>2959.1333333333341</v>
      </c>
      <c r="I250" s="36">
        <v>2996.5166666666664</v>
      </c>
      <c r="J250" s="36">
        <v>3018.5833333333339</v>
      </c>
      <c r="K250" s="31">
        <v>2974.45</v>
      </c>
      <c r="L250" s="31">
        <v>2915</v>
      </c>
      <c r="M250" s="31">
        <v>0.16370000000000001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697.85</v>
      </c>
      <c r="D251" s="36">
        <v>701.5</v>
      </c>
      <c r="E251" s="36">
        <v>691.4</v>
      </c>
      <c r="F251" s="36">
        <v>684.94999999999993</v>
      </c>
      <c r="G251" s="36">
        <v>674.84999999999991</v>
      </c>
      <c r="H251" s="36">
        <v>707.95</v>
      </c>
      <c r="I251" s="36">
        <v>718.05</v>
      </c>
      <c r="J251" s="36">
        <v>724.50000000000011</v>
      </c>
      <c r="K251" s="31">
        <v>711.6</v>
      </c>
      <c r="L251" s="31">
        <v>695.05</v>
      </c>
      <c r="M251" s="31">
        <v>1.9213899999999999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2689.55</v>
      </c>
      <c r="D252" s="36">
        <v>2677.15</v>
      </c>
      <c r="E252" s="36">
        <v>2658.15</v>
      </c>
      <c r="F252" s="36">
        <v>2626.75</v>
      </c>
      <c r="G252" s="36">
        <v>2607.75</v>
      </c>
      <c r="H252" s="36">
        <v>2708.55</v>
      </c>
      <c r="I252" s="36">
        <v>2727.55</v>
      </c>
      <c r="J252" s="36">
        <v>2758.9500000000003</v>
      </c>
      <c r="K252" s="31">
        <v>2696.15</v>
      </c>
      <c r="L252" s="31">
        <v>2645.75</v>
      </c>
      <c r="M252" s="31">
        <v>7.5057600000000004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1120.8499999999999</v>
      </c>
      <c r="D253" s="36">
        <v>1116.0166666666667</v>
      </c>
      <c r="E253" s="36">
        <v>1102.8333333333333</v>
      </c>
      <c r="F253" s="36">
        <v>1084.8166666666666</v>
      </c>
      <c r="G253" s="36">
        <v>1071.6333333333332</v>
      </c>
      <c r="H253" s="36">
        <v>1134.0333333333333</v>
      </c>
      <c r="I253" s="36">
        <v>1147.2166666666667</v>
      </c>
      <c r="J253" s="36">
        <v>1165.2333333333333</v>
      </c>
      <c r="K253" s="31">
        <v>1129.2</v>
      </c>
      <c r="L253" s="31">
        <v>1098</v>
      </c>
      <c r="M253" s="31">
        <v>4.14405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37.65</v>
      </c>
      <c r="D254" s="36">
        <v>37.800000000000004</v>
      </c>
      <c r="E254" s="36">
        <v>37.250000000000007</v>
      </c>
      <c r="F254" s="36">
        <v>36.85</v>
      </c>
      <c r="G254" s="36">
        <v>36.300000000000004</v>
      </c>
      <c r="H254" s="36">
        <v>38.20000000000001</v>
      </c>
      <c r="I254" s="36">
        <v>38.750000000000007</v>
      </c>
      <c r="J254" s="36">
        <v>39.150000000000013</v>
      </c>
      <c r="K254" s="31">
        <v>38.35</v>
      </c>
      <c r="L254" s="31">
        <v>37.4</v>
      </c>
      <c r="M254" s="31">
        <v>174.54132000000001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437.2</v>
      </c>
      <c r="D255" s="36">
        <v>436.61666666666662</v>
      </c>
      <c r="E255" s="36">
        <v>434.73333333333323</v>
      </c>
      <c r="F255" s="36">
        <v>432.26666666666659</v>
      </c>
      <c r="G255" s="36">
        <v>430.38333333333321</v>
      </c>
      <c r="H255" s="36">
        <v>439.08333333333326</v>
      </c>
      <c r="I255" s="36">
        <v>440.96666666666658</v>
      </c>
      <c r="J255" s="36">
        <v>443.43333333333328</v>
      </c>
      <c r="K255" s="31">
        <v>438.5</v>
      </c>
      <c r="L255" s="31">
        <v>434.15</v>
      </c>
      <c r="M255" s="31">
        <v>137.85216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274.3</v>
      </c>
      <c r="D256" s="36">
        <v>276.41666666666669</v>
      </c>
      <c r="E256" s="36">
        <v>270.88333333333338</v>
      </c>
      <c r="F256" s="36">
        <v>267.4666666666667</v>
      </c>
      <c r="G256" s="36">
        <v>261.93333333333339</v>
      </c>
      <c r="H256" s="36">
        <v>279.83333333333337</v>
      </c>
      <c r="I256" s="36">
        <v>285.36666666666667</v>
      </c>
      <c r="J256" s="36">
        <v>288.78333333333336</v>
      </c>
      <c r="K256" s="31">
        <v>281.95</v>
      </c>
      <c r="L256" s="31">
        <v>273</v>
      </c>
      <c r="M256" s="31">
        <v>13.305059999999999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1410.35</v>
      </c>
      <c r="D257" s="36">
        <v>1408.5666666666666</v>
      </c>
      <c r="E257" s="36">
        <v>1394.7833333333333</v>
      </c>
      <c r="F257" s="36">
        <v>1379.2166666666667</v>
      </c>
      <c r="G257" s="36">
        <v>1365.4333333333334</v>
      </c>
      <c r="H257" s="36">
        <v>1424.1333333333332</v>
      </c>
      <c r="I257" s="36">
        <v>1437.9166666666665</v>
      </c>
      <c r="J257" s="36">
        <v>1453.4833333333331</v>
      </c>
      <c r="K257" s="31">
        <v>1422.35</v>
      </c>
      <c r="L257" s="31">
        <v>1393</v>
      </c>
      <c r="M257" s="31">
        <v>2.25949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3544.95</v>
      </c>
      <c r="D258" s="36">
        <v>3559.65</v>
      </c>
      <c r="E258" s="36">
        <v>3510.3500000000004</v>
      </c>
      <c r="F258" s="36">
        <v>3475.7500000000005</v>
      </c>
      <c r="G258" s="36">
        <v>3426.4500000000007</v>
      </c>
      <c r="H258" s="36">
        <v>3594.25</v>
      </c>
      <c r="I258" s="36">
        <v>3643.55</v>
      </c>
      <c r="J258" s="36">
        <v>3678.1499999999996</v>
      </c>
      <c r="K258" s="31">
        <v>3608.95</v>
      </c>
      <c r="L258" s="31">
        <v>3525.05</v>
      </c>
      <c r="M258" s="31">
        <v>0.71969000000000005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112.7</v>
      </c>
      <c r="D259" s="36">
        <v>112.95</v>
      </c>
      <c r="E259" s="36">
        <v>112.10000000000001</v>
      </c>
      <c r="F259" s="36">
        <v>111.5</v>
      </c>
      <c r="G259" s="36">
        <v>110.65</v>
      </c>
      <c r="H259" s="36">
        <v>113.55000000000001</v>
      </c>
      <c r="I259" s="36">
        <v>114.4</v>
      </c>
      <c r="J259" s="36">
        <v>115.00000000000001</v>
      </c>
      <c r="K259" s="31">
        <v>113.8</v>
      </c>
      <c r="L259" s="31">
        <v>112.35</v>
      </c>
      <c r="M259" s="31">
        <v>7.40144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1256.2</v>
      </c>
      <c r="D260" s="36">
        <v>1257.3999999999999</v>
      </c>
      <c r="E260" s="36">
        <v>1238.7999999999997</v>
      </c>
      <c r="F260" s="36">
        <v>1221.3999999999999</v>
      </c>
      <c r="G260" s="36">
        <v>1202.7999999999997</v>
      </c>
      <c r="H260" s="36">
        <v>1274.7999999999997</v>
      </c>
      <c r="I260" s="36">
        <v>1293.3999999999996</v>
      </c>
      <c r="J260" s="36">
        <v>1310.7999999999997</v>
      </c>
      <c r="K260" s="31">
        <v>1276</v>
      </c>
      <c r="L260" s="31">
        <v>1240</v>
      </c>
      <c r="M260" s="31">
        <v>0.19258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513.4</v>
      </c>
      <c r="D261" s="36">
        <v>514.41666666666663</v>
      </c>
      <c r="E261" s="36">
        <v>504.18333333333328</v>
      </c>
      <c r="F261" s="36">
        <v>494.96666666666664</v>
      </c>
      <c r="G261" s="36">
        <v>484.73333333333329</v>
      </c>
      <c r="H261" s="36">
        <v>523.63333333333321</v>
      </c>
      <c r="I261" s="36">
        <v>533.86666666666656</v>
      </c>
      <c r="J261" s="36">
        <v>543.08333333333326</v>
      </c>
      <c r="K261" s="31">
        <v>524.65</v>
      </c>
      <c r="L261" s="31">
        <v>505.2</v>
      </c>
      <c r="M261" s="31">
        <v>14.907780000000001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668.55</v>
      </c>
      <c r="D262" s="36">
        <v>667.69999999999993</v>
      </c>
      <c r="E262" s="36">
        <v>662.99999999999989</v>
      </c>
      <c r="F262" s="36">
        <v>657.44999999999993</v>
      </c>
      <c r="G262" s="36">
        <v>652.74999999999989</v>
      </c>
      <c r="H262" s="36">
        <v>673.24999999999989</v>
      </c>
      <c r="I262" s="36">
        <v>677.94999999999993</v>
      </c>
      <c r="J262" s="36">
        <v>683.49999999999989</v>
      </c>
      <c r="K262" s="31">
        <v>672.4</v>
      </c>
      <c r="L262" s="31">
        <v>662.15</v>
      </c>
      <c r="M262" s="31">
        <v>12.720510000000001</v>
      </c>
      <c r="N262" s="1"/>
      <c r="O262" s="1"/>
    </row>
    <row r="263" spans="1:15" ht="12.75" customHeight="1">
      <c r="A263" s="33">
        <v>253</v>
      </c>
      <c r="B263" s="53" t="s">
        <v>853</v>
      </c>
      <c r="C263" s="31">
        <v>333.8</v>
      </c>
      <c r="D263" s="36">
        <v>336.3</v>
      </c>
      <c r="E263" s="36">
        <v>330.40000000000003</v>
      </c>
      <c r="F263" s="36">
        <v>327</v>
      </c>
      <c r="G263" s="36">
        <v>321.10000000000002</v>
      </c>
      <c r="H263" s="36">
        <v>339.70000000000005</v>
      </c>
      <c r="I263" s="36">
        <v>345.6</v>
      </c>
      <c r="J263" s="36">
        <v>349.00000000000006</v>
      </c>
      <c r="K263" s="31">
        <v>342.2</v>
      </c>
      <c r="L263" s="31">
        <v>332.9</v>
      </c>
      <c r="M263" s="31">
        <v>0.45689999999999997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782.45</v>
      </c>
      <c r="D264" s="36">
        <v>786.48333333333323</v>
      </c>
      <c r="E264" s="36">
        <v>776.06666666666649</v>
      </c>
      <c r="F264" s="36">
        <v>769.68333333333328</v>
      </c>
      <c r="G264" s="36">
        <v>759.26666666666654</v>
      </c>
      <c r="H264" s="36">
        <v>792.86666666666645</v>
      </c>
      <c r="I264" s="36">
        <v>803.28333333333319</v>
      </c>
      <c r="J264" s="36">
        <v>809.6666666666664</v>
      </c>
      <c r="K264" s="31">
        <v>796.9</v>
      </c>
      <c r="L264" s="31">
        <v>780.1</v>
      </c>
      <c r="M264" s="31">
        <v>0.94721999999999995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368.95</v>
      </c>
      <c r="D265" s="36">
        <v>370.65000000000003</v>
      </c>
      <c r="E265" s="36">
        <v>366.30000000000007</v>
      </c>
      <c r="F265" s="36">
        <v>363.65000000000003</v>
      </c>
      <c r="G265" s="36">
        <v>359.30000000000007</v>
      </c>
      <c r="H265" s="36">
        <v>373.30000000000007</v>
      </c>
      <c r="I265" s="36">
        <v>377.65000000000009</v>
      </c>
      <c r="J265" s="36">
        <v>380.30000000000007</v>
      </c>
      <c r="K265" s="31">
        <v>375</v>
      </c>
      <c r="L265" s="31">
        <v>368</v>
      </c>
      <c r="M265" s="31">
        <v>2.7263299999999999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84.75</v>
      </c>
      <c r="D266" s="36">
        <v>85.183333333333323</v>
      </c>
      <c r="E266" s="36">
        <v>83.916666666666643</v>
      </c>
      <c r="F266" s="36">
        <v>83.083333333333314</v>
      </c>
      <c r="G266" s="36">
        <v>81.816666666666634</v>
      </c>
      <c r="H266" s="36">
        <v>86.016666666666652</v>
      </c>
      <c r="I266" s="36">
        <v>87.283333333333331</v>
      </c>
      <c r="J266" s="36">
        <v>88.11666666666666</v>
      </c>
      <c r="K266" s="31">
        <v>86.45</v>
      </c>
      <c r="L266" s="31">
        <v>84.35</v>
      </c>
      <c r="M266" s="31">
        <v>48.744990000000001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414.85</v>
      </c>
      <c r="D267" s="36">
        <v>415.81666666666666</v>
      </c>
      <c r="E267" s="36">
        <v>409.48333333333335</v>
      </c>
      <c r="F267" s="36">
        <v>404.11666666666667</v>
      </c>
      <c r="G267" s="36">
        <v>397.78333333333336</v>
      </c>
      <c r="H267" s="36">
        <v>421.18333333333334</v>
      </c>
      <c r="I267" s="36">
        <v>427.51666666666671</v>
      </c>
      <c r="J267" s="36">
        <v>432.88333333333333</v>
      </c>
      <c r="K267" s="31">
        <v>422.15</v>
      </c>
      <c r="L267" s="31">
        <v>410.45</v>
      </c>
      <c r="M267" s="31">
        <v>30.982009999999999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793.25</v>
      </c>
      <c r="D268" s="36">
        <v>790.38333333333333</v>
      </c>
      <c r="E268" s="36">
        <v>786.06666666666661</v>
      </c>
      <c r="F268" s="36">
        <v>778.88333333333333</v>
      </c>
      <c r="G268" s="36">
        <v>774.56666666666661</v>
      </c>
      <c r="H268" s="36">
        <v>797.56666666666661</v>
      </c>
      <c r="I268" s="36">
        <v>801.88333333333344</v>
      </c>
      <c r="J268" s="36">
        <v>809.06666666666661</v>
      </c>
      <c r="K268" s="31">
        <v>794.7</v>
      </c>
      <c r="L268" s="31">
        <v>783.2</v>
      </c>
      <c r="M268" s="31">
        <v>14.811719999999999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563.25</v>
      </c>
      <c r="D269" s="36">
        <v>558.6</v>
      </c>
      <c r="E269" s="36">
        <v>549.80000000000007</v>
      </c>
      <c r="F269" s="36">
        <v>536.35</v>
      </c>
      <c r="G269" s="36">
        <v>527.55000000000007</v>
      </c>
      <c r="H269" s="36">
        <v>572.05000000000007</v>
      </c>
      <c r="I269" s="36">
        <v>580.85</v>
      </c>
      <c r="J269" s="36">
        <v>594.30000000000007</v>
      </c>
      <c r="K269" s="31">
        <v>567.4</v>
      </c>
      <c r="L269" s="31">
        <v>545.15</v>
      </c>
      <c r="M269" s="31">
        <v>59.40108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426.05</v>
      </c>
      <c r="D270" s="36">
        <v>427.76666666666665</v>
      </c>
      <c r="E270" s="36">
        <v>422.5333333333333</v>
      </c>
      <c r="F270" s="36">
        <v>419.01666666666665</v>
      </c>
      <c r="G270" s="36">
        <v>413.7833333333333</v>
      </c>
      <c r="H270" s="36">
        <v>431.2833333333333</v>
      </c>
      <c r="I270" s="36">
        <v>436.51666666666665</v>
      </c>
      <c r="J270" s="36">
        <v>440.0333333333333</v>
      </c>
      <c r="K270" s="31">
        <v>433</v>
      </c>
      <c r="L270" s="31">
        <v>424.25</v>
      </c>
      <c r="M270" s="31">
        <v>1.55864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424.7</v>
      </c>
      <c r="D271" s="36">
        <v>428.2</v>
      </c>
      <c r="E271" s="36">
        <v>420.5</v>
      </c>
      <c r="F271" s="36">
        <v>416.3</v>
      </c>
      <c r="G271" s="36">
        <v>408.6</v>
      </c>
      <c r="H271" s="36">
        <v>432.4</v>
      </c>
      <c r="I271" s="36">
        <v>440.09999999999991</v>
      </c>
      <c r="J271" s="36">
        <v>444.29999999999995</v>
      </c>
      <c r="K271" s="31">
        <v>435.9</v>
      </c>
      <c r="L271" s="31">
        <v>424</v>
      </c>
      <c r="M271" s="31">
        <v>1.5043500000000001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727.2</v>
      </c>
      <c r="D272" s="36">
        <v>729.15</v>
      </c>
      <c r="E272" s="36">
        <v>723.05</v>
      </c>
      <c r="F272" s="36">
        <v>718.9</v>
      </c>
      <c r="G272" s="36">
        <v>712.8</v>
      </c>
      <c r="H272" s="36">
        <v>733.3</v>
      </c>
      <c r="I272" s="36">
        <v>739.40000000000009</v>
      </c>
      <c r="J272" s="36">
        <v>743.55</v>
      </c>
      <c r="K272" s="31">
        <v>735.25</v>
      </c>
      <c r="L272" s="31">
        <v>725</v>
      </c>
      <c r="M272" s="31">
        <v>1.6188800000000001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440.25</v>
      </c>
      <c r="D273" s="36">
        <v>440.25</v>
      </c>
      <c r="E273" s="36">
        <v>436</v>
      </c>
      <c r="F273" s="36">
        <v>431.75</v>
      </c>
      <c r="G273" s="36">
        <v>427.5</v>
      </c>
      <c r="H273" s="36">
        <v>444.5</v>
      </c>
      <c r="I273" s="36">
        <v>448.75</v>
      </c>
      <c r="J273" s="36">
        <v>453</v>
      </c>
      <c r="K273" s="31">
        <v>444.5</v>
      </c>
      <c r="L273" s="31">
        <v>436</v>
      </c>
      <c r="M273" s="31">
        <v>5.5039400000000001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842.5</v>
      </c>
      <c r="D274" s="36">
        <v>845.65</v>
      </c>
      <c r="E274" s="36">
        <v>831.3</v>
      </c>
      <c r="F274" s="36">
        <v>820.1</v>
      </c>
      <c r="G274" s="36">
        <v>805.75</v>
      </c>
      <c r="H274" s="36">
        <v>856.84999999999991</v>
      </c>
      <c r="I274" s="36">
        <v>871.2</v>
      </c>
      <c r="J274" s="36">
        <v>882.39999999999986</v>
      </c>
      <c r="K274" s="31">
        <v>860</v>
      </c>
      <c r="L274" s="31">
        <v>834.45</v>
      </c>
      <c r="M274" s="31">
        <v>2.6997800000000001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1306.95</v>
      </c>
      <c r="D275" s="36">
        <v>1304.3999999999999</v>
      </c>
      <c r="E275" s="36">
        <v>1288.8499999999997</v>
      </c>
      <c r="F275" s="36">
        <v>1270.7499999999998</v>
      </c>
      <c r="G275" s="36">
        <v>1255.1999999999996</v>
      </c>
      <c r="H275" s="36">
        <v>1322.4999999999998</v>
      </c>
      <c r="I275" s="36">
        <v>1338.05</v>
      </c>
      <c r="J275" s="36">
        <v>1356.1499999999999</v>
      </c>
      <c r="K275" s="31">
        <v>1319.95</v>
      </c>
      <c r="L275" s="31">
        <v>1286.3</v>
      </c>
      <c r="M275" s="31">
        <v>1.6257200000000001</v>
      </c>
      <c r="N275" s="1"/>
      <c r="O275" s="1"/>
    </row>
    <row r="276" spans="1:15" ht="12.75" customHeight="1">
      <c r="A276" s="33">
        <v>266</v>
      </c>
      <c r="B276" s="53" t="s">
        <v>841</v>
      </c>
      <c r="C276" s="31">
        <v>637.75</v>
      </c>
      <c r="D276" s="36">
        <v>637.25</v>
      </c>
      <c r="E276" s="36">
        <v>631.54999999999995</v>
      </c>
      <c r="F276" s="36">
        <v>625.34999999999991</v>
      </c>
      <c r="G276" s="36">
        <v>619.64999999999986</v>
      </c>
      <c r="H276" s="36">
        <v>643.45000000000005</v>
      </c>
      <c r="I276" s="36">
        <v>649.15000000000009</v>
      </c>
      <c r="J276" s="36">
        <v>655.35000000000014</v>
      </c>
      <c r="K276" s="31">
        <v>642.95000000000005</v>
      </c>
      <c r="L276" s="31">
        <v>631.04999999999995</v>
      </c>
      <c r="M276" s="31">
        <v>2.3535900000000001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321.64999999999998</v>
      </c>
      <c r="D277" s="36">
        <v>323.66666666666669</v>
      </c>
      <c r="E277" s="36">
        <v>318.03333333333336</v>
      </c>
      <c r="F277" s="36">
        <v>314.41666666666669</v>
      </c>
      <c r="G277" s="36">
        <v>308.78333333333336</v>
      </c>
      <c r="H277" s="36">
        <v>327.28333333333336</v>
      </c>
      <c r="I277" s="36">
        <v>332.91666666666669</v>
      </c>
      <c r="J277" s="36">
        <v>336.53333333333336</v>
      </c>
      <c r="K277" s="31">
        <v>329.3</v>
      </c>
      <c r="L277" s="31">
        <v>320.05</v>
      </c>
      <c r="M277" s="31">
        <v>11.01596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320.2</v>
      </c>
      <c r="D278" s="36">
        <v>321.78333333333336</v>
      </c>
      <c r="E278" s="36">
        <v>317.56666666666672</v>
      </c>
      <c r="F278" s="36">
        <v>314.93333333333334</v>
      </c>
      <c r="G278" s="36">
        <v>310.7166666666667</v>
      </c>
      <c r="H278" s="36">
        <v>324.41666666666674</v>
      </c>
      <c r="I278" s="36">
        <v>328.63333333333333</v>
      </c>
      <c r="J278" s="36">
        <v>331.26666666666677</v>
      </c>
      <c r="K278" s="31">
        <v>326</v>
      </c>
      <c r="L278" s="31">
        <v>319.14999999999998</v>
      </c>
      <c r="M278" s="31">
        <v>1.49112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153.30000000000001</v>
      </c>
      <c r="D279" s="36">
        <v>153</v>
      </c>
      <c r="E279" s="36">
        <v>151.75</v>
      </c>
      <c r="F279" s="36">
        <v>150.19999999999999</v>
      </c>
      <c r="G279" s="36">
        <v>148.94999999999999</v>
      </c>
      <c r="H279" s="36">
        <v>154.55000000000001</v>
      </c>
      <c r="I279" s="36">
        <v>155.80000000000001</v>
      </c>
      <c r="J279" s="36">
        <v>157.35000000000002</v>
      </c>
      <c r="K279" s="31">
        <v>154.25</v>
      </c>
      <c r="L279" s="31">
        <v>151.44999999999999</v>
      </c>
      <c r="M279" s="31">
        <v>17.775130000000001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580.20000000000005</v>
      </c>
      <c r="D280" s="36">
        <v>578.9</v>
      </c>
      <c r="E280" s="36">
        <v>569.29999999999995</v>
      </c>
      <c r="F280" s="36">
        <v>558.4</v>
      </c>
      <c r="G280" s="36">
        <v>548.79999999999995</v>
      </c>
      <c r="H280" s="36">
        <v>589.79999999999995</v>
      </c>
      <c r="I280" s="36">
        <v>599.40000000000009</v>
      </c>
      <c r="J280" s="36">
        <v>610.29999999999995</v>
      </c>
      <c r="K280" s="31">
        <v>588.5</v>
      </c>
      <c r="L280" s="31">
        <v>568</v>
      </c>
      <c r="M280" s="31">
        <v>5.5565300000000004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2801.05</v>
      </c>
      <c r="D281" s="36">
        <v>2784.0333333333333</v>
      </c>
      <c r="E281" s="36">
        <v>2757.0666666666666</v>
      </c>
      <c r="F281" s="36">
        <v>2713.0833333333335</v>
      </c>
      <c r="G281" s="36">
        <v>2686.1166666666668</v>
      </c>
      <c r="H281" s="36">
        <v>2828.0166666666664</v>
      </c>
      <c r="I281" s="36">
        <v>2854.9833333333327</v>
      </c>
      <c r="J281" s="36">
        <v>2898.9666666666662</v>
      </c>
      <c r="K281" s="31">
        <v>2811</v>
      </c>
      <c r="L281" s="31">
        <v>2740.05</v>
      </c>
      <c r="M281" s="31">
        <v>1.80749</v>
      </c>
      <c r="N281" s="1"/>
      <c r="O281" s="1"/>
    </row>
    <row r="282" spans="1:15" ht="12.75" customHeight="1">
      <c r="A282" s="33">
        <v>272</v>
      </c>
      <c r="B282" s="53" t="s">
        <v>858</v>
      </c>
      <c r="C282" s="31">
        <v>545.6</v>
      </c>
      <c r="D282" s="36">
        <v>548.63333333333333</v>
      </c>
      <c r="E282" s="36">
        <v>540.31666666666661</v>
      </c>
      <c r="F282" s="36">
        <v>535.0333333333333</v>
      </c>
      <c r="G282" s="36">
        <v>526.71666666666658</v>
      </c>
      <c r="H282" s="36">
        <v>553.91666666666663</v>
      </c>
      <c r="I282" s="36">
        <v>562.23333333333346</v>
      </c>
      <c r="J282" s="36">
        <v>567.51666666666665</v>
      </c>
      <c r="K282" s="31">
        <v>556.95000000000005</v>
      </c>
      <c r="L282" s="31">
        <v>543.35</v>
      </c>
      <c r="M282" s="31">
        <v>0.22727</v>
      </c>
      <c r="N282" s="1"/>
      <c r="O282" s="1"/>
    </row>
    <row r="283" spans="1:15" ht="12.75" customHeight="1">
      <c r="A283" s="33">
        <v>273</v>
      </c>
      <c r="B283" s="53" t="s">
        <v>854</v>
      </c>
      <c r="C283" s="31">
        <v>525.54999999999995</v>
      </c>
      <c r="D283" s="36">
        <v>526.29999999999995</v>
      </c>
      <c r="E283" s="36">
        <v>521.04999999999995</v>
      </c>
      <c r="F283" s="36">
        <v>516.54999999999995</v>
      </c>
      <c r="G283" s="36">
        <v>511.29999999999995</v>
      </c>
      <c r="H283" s="36">
        <v>530.79999999999995</v>
      </c>
      <c r="I283" s="36">
        <v>536.04999999999995</v>
      </c>
      <c r="J283" s="36">
        <v>540.54999999999995</v>
      </c>
      <c r="K283" s="31">
        <v>531.54999999999995</v>
      </c>
      <c r="L283" s="31">
        <v>521.79999999999995</v>
      </c>
      <c r="M283" s="31">
        <v>2.4592499999999999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288.64999999999998</v>
      </c>
      <c r="D284" s="36">
        <v>291.09999999999997</v>
      </c>
      <c r="E284" s="36">
        <v>285.29999999999995</v>
      </c>
      <c r="F284" s="36">
        <v>281.95</v>
      </c>
      <c r="G284" s="36">
        <v>276.14999999999998</v>
      </c>
      <c r="H284" s="36">
        <v>294.44999999999993</v>
      </c>
      <c r="I284" s="36">
        <v>300.25</v>
      </c>
      <c r="J284" s="36">
        <v>303.59999999999991</v>
      </c>
      <c r="K284" s="31">
        <v>296.89999999999998</v>
      </c>
      <c r="L284" s="31">
        <v>287.75</v>
      </c>
      <c r="M284" s="31">
        <v>8.5519300000000005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1753.45</v>
      </c>
      <c r="D285" s="36">
        <v>1750.9666666666665</v>
      </c>
      <c r="E285" s="36">
        <v>1742.6833333333329</v>
      </c>
      <c r="F285" s="36">
        <v>1731.9166666666665</v>
      </c>
      <c r="G285" s="36">
        <v>1723.633333333333</v>
      </c>
      <c r="H285" s="36">
        <v>1761.7333333333329</v>
      </c>
      <c r="I285" s="36">
        <v>1770.0166666666662</v>
      </c>
      <c r="J285" s="36">
        <v>1780.7833333333328</v>
      </c>
      <c r="K285" s="31">
        <v>1759.25</v>
      </c>
      <c r="L285" s="31">
        <v>1740.2</v>
      </c>
      <c r="M285" s="31">
        <v>34.731400000000001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1492.6</v>
      </c>
      <c r="D286" s="36">
        <v>1488.6500000000003</v>
      </c>
      <c r="E286" s="36">
        <v>1466.3500000000006</v>
      </c>
      <c r="F286" s="36">
        <v>1440.1000000000004</v>
      </c>
      <c r="G286" s="36">
        <v>1417.8000000000006</v>
      </c>
      <c r="H286" s="36">
        <v>1514.9000000000005</v>
      </c>
      <c r="I286" s="36">
        <v>1537.2000000000003</v>
      </c>
      <c r="J286" s="36">
        <v>1563.4500000000005</v>
      </c>
      <c r="K286" s="31">
        <v>1510.95</v>
      </c>
      <c r="L286" s="31">
        <v>1462.4</v>
      </c>
      <c r="M286" s="31">
        <v>10.52656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346.1</v>
      </c>
      <c r="D287" s="36">
        <v>347.33333333333331</v>
      </c>
      <c r="E287" s="36">
        <v>343.26666666666665</v>
      </c>
      <c r="F287" s="36">
        <v>340.43333333333334</v>
      </c>
      <c r="G287" s="36">
        <v>336.36666666666667</v>
      </c>
      <c r="H287" s="36">
        <v>350.16666666666663</v>
      </c>
      <c r="I287" s="36">
        <v>354.23333333333335</v>
      </c>
      <c r="J287" s="36">
        <v>357.06666666666661</v>
      </c>
      <c r="K287" s="31">
        <v>351.4</v>
      </c>
      <c r="L287" s="31">
        <v>344.5</v>
      </c>
      <c r="M287" s="31">
        <v>3.7920699999999998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1957.25</v>
      </c>
      <c r="D288" s="36">
        <v>1943.0666666666666</v>
      </c>
      <c r="E288" s="36">
        <v>1918.1833333333332</v>
      </c>
      <c r="F288" s="36">
        <v>1879.1166666666666</v>
      </c>
      <c r="G288" s="36">
        <v>1854.2333333333331</v>
      </c>
      <c r="H288" s="36">
        <v>1982.1333333333332</v>
      </c>
      <c r="I288" s="36">
        <v>2007.0166666666664</v>
      </c>
      <c r="J288" s="36">
        <v>2046.0833333333333</v>
      </c>
      <c r="K288" s="31">
        <v>1967.95</v>
      </c>
      <c r="L288" s="31">
        <v>1904</v>
      </c>
      <c r="M288" s="31">
        <v>0.82099</v>
      </c>
      <c r="N288" s="1"/>
      <c r="O288" s="1"/>
    </row>
    <row r="289" spans="1:15" ht="12.75" customHeight="1">
      <c r="A289" s="33">
        <v>279</v>
      </c>
      <c r="B289" s="53" t="s">
        <v>855</v>
      </c>
      <c r="C289" s="31">
        <v>3284.95</v>
      </c>
      <c r="D289" s="36">
        <v>3303.4500000000003</v>
      </c>
      <c r="E289" s="36">
        <v>3241.9000000000005</v>
      </c>
      <c r="F289" s="36">
        <v>3198.8500000000004</v>
      </c>
      <c r="G289" s="36">
        <v>3137.3000000000006</v>
      </c>
      <c r="H289" s="36">
        <v>3346.5000000000005</v>
      </c>
      <c r="I289" s="36">
        <v>3408.0500000000006</v>
      </c>
      <c r="J289" s="36">
        <v>3451.1000000000004</v>
      </c>
      <c r="K289" s="31">
        <v>3365</v>
      </c>
      <c r="L289" s="31">
        <v>3260.4</v>
      </c>
      <c r="M289" s="31">
        <v>0.21592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145.15</v>
      </c>
      <c r="D290" s="36">
        <v>145.13333333333335</v>
      </c>
      <c r="E290" s="36">
        <v>144.06666666666672</v>
      </c>
      <c r="F290" s="36">
        <v>142.98333333333338</v>
      </c>
      <c r="G290" s="36">
        <v>141.91666666666674</v>
      </c>
      <c r="H290" s="36">
        <v>146.2166666666667</v>
      </c>
      <c r="I290" s="36">
        <v>147.28333333333336</v>
      </c>
      <c r="J290" s="36">
        <v>148.36666666666667</v>
      </c>
      <c r="K290" s="31">
        <v>146.19999999999999</v>
      </c>
      <c r="L290" s="31">
        <v>144.05000000000001</v>
      </c>
      <c r="M290" s="31">
        <v>49.791330000000002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4675.6000000000004</v>
      </c>
      <c r="D291" s="36">
        <v>4643.5</v>
      </c>
      <c r="E291" s="36">
        <v>4607.1000000000004</v>
      </c>
      <c r="F291" s="36">
        <v>4538.6000000000004</v>
      </c>
      <c r="G291" s="36">
        <v>4502.2000000000007</v>
      </c>
      <c r="H291" s="36">
        <v>4712</v>
      </c>
      <c r="I291" s="36">
        <v>4748.3999999999996</v>
      </c>
      <c r="J291" s="36">
        <v>4816.8999999999996</v>
      </c>
      <c r="K291" s="31">
        <v>4679.8999999999996</v>
      </c>
      <c r="L291" s="31">
        <v>4575</v>
      </c>
      <c r="M291" s="31">
        <v>2.4187799999999999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13274.9</v>
      </c>
      <c r="D292" s="36">
        <v>13303.616666666669</v>
      </c>
      <c r="E292" s="36">
        <v>13082.233333333337</v>
      </c>
      <c r="F292" s="36">
        <v>12889.566666666669</v>
      </c>
      <c r="G292" s="36">
        <v>12668.183333333338</v>
      </c>
      <c r="H292" s="36">
        <v>13496.283333333336</v>
      </c>
      <c r="I292" s="36">
        <v>13717.666666666668</v>
      </c>
      <c r="J292" s="36">
        <v>13910.333333333336</v>
      </c>
      <c r="K292" s="31">
        <v>13525</v>
      </c>
      <c r="L292" s="31">
        <v>13110.95</v>
      </c>
      <c r="M292" s="31">
        <v>8.8709999999999997E-2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3083.75</v>
      </c>
      <c r="D293" s="36">
        <v>3074.2166666666667</v>
      </c>
      <c r="E293" s="36">
        <v>3058.5333333333333</v>
      </c>
      <c r="F293" s="36">
        <v>3033.3166666666666</v>
      </c>
      <c r="G293" s="36">
        <v>3017.6333333333332</v>
      </c>
      <c r="H293" s="36">
        <v>3099.4333333333334</v>
      </c>
      <c r="I293" s="36">
        <v>3115.1166666666668</v>
      </c>
      <c r="J293" s="36">
        <v>3140.3333333333335</v>
      </c>
      <c r="K293" s="31">
        <v>3089.9</v>
      </c>
      <c r="L293" s="31">
        <v>3049</v>
      </c>
      <c r="M293" s="31">
        <v>18.01107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476.35</v>
      </c>
      <c r="D294" s="36">
        <v>479.41666666666669</v>
      </c>
      <c r="E294" s="36">
        <v>469.83333333333337</v>
      </c>
      <c r="F294" s="36">
        <v>463.31666666666666</v>
      </c>
      <c r="G294" s="36">
        <v>453.73333333333335</v>
      </c>
      <c r="H294" s="36">
        <v>485.93333333333339</v>
      </c>
      <c r="I294" s="36">
        <v>495.51666666666677</v>
      </c>
      <c r="J294" s="36">
        <v>502.03333333333342</v>
      </c>
      <c r="K294" s="31">
        <v>489</v>
      </c>
      <c r="L294" s="31">
        <v>472.9</v>
      </c>
      <c r="M294" s="31">
        <v>18.83081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374.8</v>
      </c>
      <c r="D295" s="36">
        <v>374.51666666666665</v>
      </c>
      <c r="E295" s="36">
        <v>372.2833333333333</v>
      </c>
      <c r="F295" s="36">
        <v>369.76666666666665</v>
      </c>
      <c r="G295" s="36">
        <v>367.5333333333333</v>
      </c>
      <c r="H295" s="36">
        <v>377.0333333333333</v>
      </c>
      <c r="I295" s="36">
        <v>379.26666666666665</v>
      </c>
      <c r="J295" s="36">
        <v>381.7833333333333</v>
      </c>
      <c r="K295" s="31">
        <v>376.75</v>
      </c>
      <c r="L295" s="31">
        <v>372</v>
      </c>
      <c r="M295" s="31">
        <v>34.129480000000001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267.2</v>
      </c>
      <c r="D296" s="36">
        <v>268.5</v>
      </c>
      <c r="E296" s="36">
        <v>263</v>
      </c>
      <c r="F296" s="36">
        <v>258.8</v>
      </c>
      <c r="G296" s="36">
        <v>253.3</v>
      </c>
      <c r="H296" s="36">
        <v>272.7</v>
      </c>
      <c r="I296" s="36">
        <v>278.2</v>
      </c>
      <c r="J296" s="36">
        <v>282.39999999999998</v>
      </c>
      <c r="K296" s="31">
        <v>274</v>
      </c>
      <c r="L296" s="31">
        <v>264.3</v>
      </c>
      <c r="M296" s="31">
        <v>8.3607600000000009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113.95</v>
      </c>
      <c r="D297" s="36">
        <v>114.28333333333335</v>
      </c>
      <c r="E297" s="36">
        <v>113.41666666666669</v>
      </c>
      <c r="F297" s="36">
        <v>112.88333333333334</v>
      </c>
      <c r="G297" s="36">
        <v>112.01666666666668</v>
      </c>
      <c r="H297" s="36">
        <v>114.81666666666669</v>
      </c>
      <c r="I297" s="36">
        <v>115.68333333333334</v>
      </c>
      <c r="J297" s="36">
        <v>116.2166666666667</v>
      </c>
      <c r="K297" s="31">
        <v>115.15</v>
      </c>
      <c r="L297" s="31">
        <v>113.75</v>
      </c>
      <c r="M297" s="31">
        <v>18.993259999999999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478.7</v>
      </c>
      <c r="D298" s="36">
        <v>472.38333333333338</v>
      </c>
      <c r="E298" s="36">
        <v>464.31666666666678</v>
      </c>
      <c r="F298" s="36">
        <v>449.93333333333339</v>
      </c>
      <c r="G298" s="36">
        <v>441.86666666666679</v>
      </c>
      <c r="H298" s="36">
        <v>486.76666666666677</v>
      </c>
      <c r="I298" s="36">
        <v>494.83333333333337</v>
      </c>
      <c r="J298" s="36">
        <v>509.21666666666675</v>
      </c>
      <c r="K298" s="31">
        <v>480.45</v>
      </c>
      <c r="L298" s="31">
        <v>458</v>
      </c>
      <c r="M298" s="31">
        <v>43.244140000000002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680.9</v>
      </c>
      <c r="D299" s="36">
        <v>681.65</v>
      </c>
      <c r="E299" s="36">
        <v>671.3</v>
      </c>
      <c r="F299" s="36">
        <v>661.69999999999993</v>
      </c>
      <c r="G299" s="36">
        <v>651.34999999999991</v>
      </c>
      <c r="H299" s="36">
        <v>691.25</v>
      </c>
      <c r="I299" s="36">
        <v>701.60000000000014</v>
      </c>
      <c r="J299" s="36">
        <v>711.2</v>
      </c>
      <c r="K299" s="31">
        <v>692</v>
      </c>
      <c r="L299" s="31">
        <v>672.05</v>
      </c>
      <c r="M299" s="31">
        <v>34.974910000000001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5703.75</v>
      </c>
      <c r="D300" s="36">
        <v>5767.916666666667</v>
      </c>
      <c r="E300" s="36">
        <v>5635.8333333333339</v>
      </c>
      <c r="F300" s="36">
        <v>5567.916666666667</v>
      </c>
      <c r="G300" s="36">
        <v>5435.8333333333339</v>
      </c>
      <c r="H300" s="36">
        <v>5835.8333333333339</v>
      </c>
      <c r="I300" s="36">
        <v>5967.9166666666679</v>
      </c>
      <c r="J300" s="36">
        <v>6035.8333333333339</v>
      </c>
      <c r="K300" s="31">
        <v>5900</v>
      </c>
      <c r="L300" s="31">
        <v>5700</v>
      </c>
      <c r="M300" s="31">
        <v>1.6831700000000001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5588.5</v>
      </c>
      <c r="D301" s="36">
        <v>5557.9000000000005</v>
      </c>
      <c r="E301" s="36">
        <v>5520.6000000000013</v>
      </c>
      <c r="F301" s="36">
        <v>5452.7000000000007</v>
      </c>
      <c r="G301" s="36">
        <v>5415.4000000000015</v>
      </c>
      <c r="H301" s="36">
        <v>5625.8000000000011</v>
      </c>
      <c r="I301" s="36">
        <v>5663.1</v>
      </c>
      <c r="J301" s="36">
        <v>5731.0000000000009</v>
      </c>
      <c r="K301" s="31">
        <v>5595.2</v>
      </c>
      <c r="L301" s="31">
        <v>5490</v>
      </c>
      <c r="M301" s="31">
        <v>3.5482999999999998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1249.55</v>
      </c>
      <c r="D302" s="36">
        <v>1249.1333333333334</v>
      </c>
      <c r="E302" s="36">
        <v>1244.2666666666669</v>
      </c>
      <c r="F302" s="36">
        <v>1238.9833333333333</v>
      </c>
      <c r="G302" s="36">
        <v>1234.1166666666668</v>
      </c>
      <c r="H302" s="36">
        <v>1254.416666666667</v>
      </c>
      <c r="I302" s="36">
        <v>1259.2833333333333</v>
      </c>
      <c r="J302" s="36">
        <v>1264.5666666666671</v>
      </c>
      <c r="K302" s="31">
        <v>1254</v>
      </c>
      <c r="L302" s="31">
        <v>1243.8499999999999</v>
      </c>
      <c r="M302" s="31">
        <v>9.8258899999999993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1368</v>
      </c>
      <c r="D303" s="36">
        <v>1367.45</v>
      </c>
      <c r="E303" s="36">
        <v>1360.15</v>
      </c>
      <c r="F303" s="36">
        <v>1352.3</v>
      </c>
      <c r="G303" s="36">
        <v>1345</v>
      </c>
      <c r="H303" s="36">
        <v>1375.3000000000002</v>
      </c>
      <c r="I303" s="36">
        <v>1382.6</v>
      </c>
      <c r="J303" s="36">
        <v>1390.4500000000003</v>
      </c>
      <c r="K303" s="31">
        <v>1374.75</v>
      </c>
      <c r="L303" s="31">
        <v>1359.6</v>
      </c>
      <c r="M303" s="31">
        <v>0.26425999999999999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850.7</v>
      </c>
      <c r="D304" s="36">
        <v>861.19999999999993</v>
      </c>
      <c r="E304" s="36">
        <v>834.49999999999989</v>
      </c>
      <c r="F304" s="36">
        <v>818.3</v>
      </c>
      <c r="G304" s="36">
        <v>791.59999999999991</v>
      </c>
      <c r="H304" s="36">
        <v>877.39999999999986</v>
      </c>
      <c r="I304" s="36">
        <v>904.09999999999991</v>
      </c>
      <c r="J304" s="36">
        <v>920.29999999999984</v>
      </c>
      <c r="K304" s="31">
        <v>887.9</v>
      </c>
      <c r="L304" s="31">
        <v>845</v>
      </c>
      <c r="M304" s="31">
        <v>23.27814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1033.5999999999999</v>
      </c>
      <c r="D305" s="36">
        <v>1033.7</v>
      </c>
      <c r="E305" s="36">
        <v>1028.5</v>
      </c>
      <c r="F305" s="36">
        <v>1023.3999999999999</v>
      </c>
      <c r="G305" s="36">
        <v>1018.1999999999998</v>
      </c>
      <c r="H305" s="36">
        <v>1038.8000000000002</v>
      </c>
      <c r="I305" s="36">
        <v>1044.0000000000005</v>
      </c>
      <c r="J305" s="36">
        <v>1049.1000000000004</v>
      </c>
      <c r="K305" s="31">
        <v>1038.9000000000001</v>
      </c>
      <c r="L305" s="31">
        <v>1028.5999999999999</v>
      </c>
      <c r="M305" s="31">
        <v>1.3860600000000001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274.60000000000002</v>
      </c>
      <c r="D306" s="36">
        <v>273.36666666666662</v>
      </c>
      <c r="E306" s="36">
        <v>271.03333333333325</v>
      </c>
      <c r="F306" s="36">
        <v>267.46666666666664</v>
      </c>
      <c r="G306" s="36">
        <v>265.13333333333327</v>
      </c>
      <c r="H306" s="36">
        <v>276.93333333333322</v>
      </c>
      <c r="I306" s="36">
        <v>279.26666666666659</v>
      </c>
      <c r="J306" s="36">
        <v>282.8333333333332</v>
      </c>
      <c r="K306" s="31">
        <v>275.7</v>
      </c>
      <c r="L306" s="31">
        <v>269.8</v>
      </c>
      <c r="M306" s="31">
        <v>27.029910000000001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1619.1</v>
      </c>
      <c r="D307" s="36">
        <v>1603.25</v>
      </c>
      <c r="E307" s="36">
        <v>1583.1</v>
      </c>
      <c r="F307" s="36">
        <v>1547.1</v>
      </c>
      <c r="G307" s="36">
        <v>1526.9499999999998</v>
      </c>
      <c r="H307" s="36">
        <v>1639.25</v>
      </c>
      <c r="I307" s="36">
        <v>1659.4</v>
      </c>
      <c r="J307" s="36">
        <v>1695.4</v>
      </c>
      <c r="K307" s="31">
        <v>1623.4</v>
      </c>
      <c r="L307" s="31">
        <v>1567.25</v>
      </c>
      <c r="M307" s="31">
        <v>35.812199999999997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388.6</v>
      </c>
      <c r="D308" s="36">
        <v>389.51666666666665</v>
      </c>
      <c r="E308" s="36">
        <v>386.08333333333331</v>
      </c>
      <c r="F308" s="36">
        <v>383.56666666666666</v>
      </c>
      <c r="G308" s="36">
        <v>380.13333333333333</v>
      </c>
      <c r="H308" s="36">
        <v>392.0333333333333</v>
      </c>
      <c r="I308" s="36">
        <v>395.4666666666667</v>
      </c>
      <c r="J308" s="36">
        <v>397.98333333333329</v>
      </c>
      <c r="K308" s="31">
        <v>392.95</v>
      </c>
      <c r="L308" s="31">
        <v>387</v>
      </c>
      <c r="M308" s="31">
        <v>0.59580999999999995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526.45000000000005</v>
      </c>
      <c r="D309" s="36">
        <v>524.96666666666658</v>
      </c>
      <c r="E309" s="36">
        <v>522.03333333333319</v>
      </c>
      <c r="F309" s="36">
        <v>517.61666666666656</v>
      </c>
      <c r="G309" s="36">
        <v>514.68333333333317</v>
      </c>
      <c r="H309" s="36">
        <v>529.38333333333321</v>
      </c>
      <c r="I309" s="36">
        <v>532.31666666666661</v>
      </c>
      <c r="J309" s="36">
        <v>536.73333333333323</v>
      </c>
      <c r="K309" s="31">
        <v>527.9</v>
      </c>
      <c r="L309" s="31">
        <v>520.54999999999995</v>
      </c>
      <c r="M309" s="31">
        <v>0.91705000000000003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359.35</v>
      </c>
      <c r="D310" s="36">
        <v>359.08333333333331</v>
      </c>
      <c r="E310" s="36">
        <v>357.36666666666662</v>
      </c>
      <c r="F310" s="36">
        <v>355.38333333333333</v>
      </c>
      <c r="G310" s="36">
        <v>353.66666666666663</v>
      </c>
      <c r="H310" s="36">
        <v>361.06666666666661</v>
      </c>
      <c r="I310" s="36">
        <v>362.7833333333333</v>
      </c>
      <c r="J310" s="36">
        <v>364.76666666666659</v>
      </c>
      <c r="K310" s="31">
        <v>360.8</v>
      </c>
      <c r="L310" s="31">
        <v>357.1</v>
      </c>
      <c r="M310" s="31">
        <v>1.09093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161.94999999999999</v>
      </c>
      <c r="D311" s="36">
        <v>159.46666666666667</v>
      </c>
      <c r="E311" s="36">
        <v>155.73333333333335</v>
      </c>
      <c r="F311" s="36">
        <v>149.51666666666668</v>
      </c>
      <c r="G311" s="36">
        <v>145.78333333333336</v>
      </c>
      <c r="H311" s="36">
        <v>165.68333333333334</v>
      </c>
      <c r="I311" s="36">
        <v>169.41666666666663</v>
      </c>
      <c r="J311" s="36">
        <v>175.63333333333333</v>
      </c>
      <c r="K311" s="31">
        <v>163.19999999999999</v>
      </c>
      <c r="L311" s="31">
        <v>153.25</v>
      </c>
      <c r="M311" s="31">
        <v>310.91570999999999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121.55</v>
      </c>
      <c r="D312" s="36">
        <v>122.58333333333333</v>
      </c>
      <c r="E312" s="36">
        <v>119.01666666666665</v>
      </c>
      <c r="F312" s="36">
        <v>116.48333333333332</v>
      </c>
      <c r="G312" s="36">
        <v>112.91666666666664</v>
      </c>
      <c r="H312" s="36">
        <v>125.11666666666666</v>
      </c>
      <c r="I312" s="36">
        <v>128.68333333333334</v>
      </c>
      <c r="J312" s="36">
        <v>131.21666666666667</v>
      </c>
      <c r="K312" s="31">
        <v>126.15</v>
      </c>
      <c r="L312" s="31">
        <v>120.05</v>
      </c>
      <c r="M312" s="31">
        <v>97.568049999999999</v>
      </c>
      <c r="N312" s="1"/>
      <c r="O312" s="1"/>
    </row>
    <row r="313" spans="1:15" ht="12.75" customHeight="1">
      <c r="A313" s="33">
        <v>303</v>
      </c>
      <c r="B313" s="53" t="s">
        <v>862</v>
      </c>
      <c r="C313" s="31">
        <v>1898.6</v>
      </c>
      <c r="D313" s="36">
        <v>1906.2</v>
      </c>
      <c r="E313" s="36">
        <v>1878.9</v>
      </c>
      <c r="F313" s="36">
        <v>1859.2</v>
      </c>
      <c r="G313" s="36">
        <v>1831.9</v>
      </c>
      <c r="H313" s="36">
        <v>1925.9</v>
      </c>
      <c r="I313" s="36">
        <v>1953.1999999999998</v>
      </c>
      <c r="J313" s="36">
        <v>1972.9</v>
      </c>
      <c r="K313" s="31">
        <v>1933.5</v>
      </c>
      <c r="L313" s="31">
        <v>1886.5</v>
      </c>
      <c r="M313" s="31">
        <v>1.0643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527</v>
      </c>
      <c r="D314" s="36">
        <v>526.69999999999993</v>
      </c>
      <c r="E314" s="36">
        <v>524.39999999999986</v>
      </c>
      <c r="F314" s="36">
        <v>521.79999999999995</v>
      </c>
      <c r="G314" s="36">
        <v>519.49999999999989</v>
      </c>
      <c r="H314" s="36">
        <v>529.29999999999984</v>
      </c>
      <c r="I314" s="36">
        <v>531.5999999999998</v>
      </c>
      <c r="J314" s="36">
        <v>534.19999999999982</v>
      </c>
      <c r="K314" s="31">
        <v>529</v>
      </c>
      <c r="L314" s="31">
        <v>524.1</v>
      </c>
      <c r="M314" s="31">
        <v>18.392379999999999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10599.25</v>
      </c>
      <c r="D315" s="36">
        <v>10586.5</v>
      </c>
      <c r="E315" s="36">
        <v>10538.45</v>
      </c>
      <c r="F315" s="36">
        <v>10477.650000000001</v>
      </c>
      <c r="G315" s="36">
        <v>10429.600000000002</v>
      </c>
      <c r="H315" s="36">
        <v>10647.3</v>
      </c>
      <c r="I315" s="36">
        <v>10695.349999999999</v>
      </c>
      <c r="J315" s="36">
        <v>10756.149999999998</v>
      </c>
      <c r="K315" s="31">
        <v>10634.55</v>
      </c>
      <c r="L315" s="31">
        <v>10525.7</v>
      </c>
      <c r="M315" s="31">
        <v>3.4334099999999999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2358.3000000000002</v>
      </c>
      <c r="D316" s="36">
        <v>2345.85</v>
      </c>
      <c r="E316" s="36">
        <v>2314.6999999999998</v>
      </c>
      <c r="F316" s="36">
        <v>2271.1</v>
      </c>
      <c r="G316" s="36">
        <v>2239.9499999999998</v>
      </c>
      <c r="H316" s="36">
        <v>2389.4499999999998</v>
      </c>
      <c r="I316" s="36">
        <v>2420.6000000000004</v>
      </c>
      <c r="J316" s="36">
        <v>2464.1999999999998</v>
      </c>
      <c r="K316" s="31">
        <v>2377</v>
      </c>
      <c r="L316" s="31">
        <v>2302.25</v>
      </c>
      <c r="M316" s="31">
        <v>0.49920999999999999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1014.35</v>
      </c>
      <c r="D317" s="36">
        <v>1011.3000000000001</v>
      </c>
      <c r="E317" s="36">
        <v>1003.1500000000001</v>
      </c>
      <c r="F317" s="36">
        <v>991.95</v>
      </c>
      <c r="G317" s="36">
        <v>983.80000000000007</v>
      </c>
      <c r="H317" s="36">
        <v>1022.5000000000001</v>
      </c>
      <c r="I317" s="36">
        <v>1030.6500000000001</v>
      </c>
      <c r="J317" s="36">
        <v>1041.8500000000001</v>
      </c>
      <c r="K317" s="31">
        <v>1019.45</v>
      </c>
      <c r="L317" s="31">
        <v>1000.1</v>
      </c>
      <c r="M317" s="31">
        <v>7.1432099999999998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613.25</v>
      </c>
      <c r="D318" s="36">
        <v>613.13333333333333</v>
      </c>
      <c r="E318" s="36">
        <v>606.2166666666667</v>
      </c>
      <c r="F318" s="36">
        <v>599.18333333333339</v>
      </c>
      <c r="G318" s="36">
        <v>592.26666666666677</v>
      </c>
      <c r="H318" s="36">
        <v>620.16666666666663</v>
      </c>
      <c r="I318" s="36">
        <v>627.08333333333337</v>
      </c>
      <c r="J318" s="36">
        <v>634.11666666666656</v>
      </c>
      <c r="K318" s="31">
        <v>620.04999999999995</v>
      </c>
      <c r="L318" s="31">
        <v>606.1</v>
      </c>
      <c r="M318" s="31">
        <v>13.25121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2009.7</v>
      </c>
      <c r="D319" s="36">
        <v>2015.3</v>
      </c>
      <c r="E319" s="36">
        <v>1995.6</v>
      </c>
      <c r="F319" s="36">
        <v>1981.5</v>
      </c>
      <c r="G319" s="36">
        <v>1961.8</v>
      </c>
      <c r="H319" s="36">
        <v>2029.3999999999999</v>
      </c>
      <c r="I319" s="36">
        <v>2049.1000000000004</v>
      </c>
      <c r="J319" s="36">
        <v>2063.1999999999998</v>
      </c>
      <c r="K319" s="31">
        <v>2035</v>
      </c>
      <c r="L319" s="31">
        <v>2001.2</v>
      </c>
      <c r="M319" s="31">
        <v>5.9201199999999998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787.75</v>
      </c>
      <c r="D320" s="36">
        <v>792.81666666666661</v>
      </c>
      <c r="E320" s="36">
        <v>780.93333333333317</v>
      </c>
      <c r="F320" s="36">
        <v>774.11666666666656</v>
      </c>
      <c r="G320" s="36">
        <v>762.23333333333312</v>
      </c>
      <c r="H320" s="36">
        <v>799.63333333333321</v>
      </c>
      <c r="I320" s="36">
        <v>811.51666666666665</v>
      </c>
      <c r="J320" s="36">
        <v>818.33333333333326</v>
      </c>
      <c r="K320" s="31">
        <v>804.7</v>
      </c>
      <c r="L320" s="31">
        <v>786</v>
      </c>
      <c r="M320" s="31">
        <v>0.57816999999999996</v>
      </c>
      <c r="N320" s="1"/>
      <c r="O320" s="1"/>
    </row>
    <row r="321" spans="1:15" ht="12.75" customHeight="1">
      <c r="A321" s="33">
        <v>311</v>
      </c>
      <c r="B321" s="53" t="s">
        <v>875</v>
      </c>
      <c r="C321" s="31">
        <v>915.4</v>
      </c>
      <c r="D321" s="36">
        <v>918.46666666666658</v>
      </c>
      <c r="E321" s="36">
        <v>909.73333333333312</v>
      </c>
      <c r="F321" s="36">
        <v>904.06666666666649</v>
      </c>
      <c r="G321" s="36">
        <v>895.33333333333303</v>
      </c>
      <c r="H321" s="36">
        <v>924.13333333333321</v>
      </c>
      <c r="I321" s="36">
        <v>932.86666666666656</v>
      </c>
      <c r="J321" s="36">
        <v>938.5333333333333</v>
      </c>
      <c r="K321" s="31">
        <v>927.2</v>
      </c>
      <c r="L321" s="31">
        <v>912.8</v>
      </c>
      <c r="M321" s="31">
        <v>0.24842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1328</v>
      </c>
      <c r="D322" s="36">
        <v>1325.45</v>
      </c>
      <c r="E322" s="36">
        <v>1306.4000000000001</v>
      </c>
      <c r="F322" s="36">
        <v>1284.8</v>
      </c>
      <c r="G322" s="36">
        <v>1265.75</v>
      </c>
      <c r="H322" s="36">
        <v>1347.0500000000002</v>
      </c>
      <c r="I322" s="36">
        <v>1366.1</v>
      </c>
      <c r="J322" s="36">
        <v>1387.7000000000003</v>
      </c>
      <c r="K322" s="31">
        <v>1344.5</v>
      </c>
      <c r="L322" s="31">
        <v>1303.8499999999999</v>
      </c>
      <c r="M322" s="31">
        <v>0.86755000000000004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1690</v>
      </c>
      <c r="D323" s="36">
        <v>1693.0833333333333</v>
      </c>
      <c r="E323" s="36">
        <v>1674.6666666666665</v>
      </c>
      <c r="F323" s="36">
        <v>1659.3333333333333</v>
      </c>
      <c r="G323" s="36">
        <v>1640.9166666666665</v>
      </c>
      <c r="H323" s="36">
        <v>1708.4166666666665</v>
      </c>
      <c r="I323" s="36">
        <v>1726.833333333333</v>
      </c>
      <c r="J323" s="36">
        <v>1742.1666666666665</v>
      </c>
      <c r="K323" s="31">
        <v>1711.5</v>
      </c>
      <c r="L323" s="31">
        <v>1677.75</v>
      </c>
      <c r="M323" s="31">
        <v>2.8521299999999998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50.15</v>
      </c>
      <c r="D324" s="36">
        <v>50.483333333333327</v>
      </c>
      <c r="E324" s="36">
        <v>49.666666666666657</v>
      </c>
      <c r="F324" s="36">
        <v>49.18333333333333</v>
      </c>
      <c r="G324" s="36">
        <v>48.36666666666666</v>
      </c>
      <c r="H324" s="36">
        <v>50.966666666666654</v>
      </c>
      <c r="I324" s="36">
        <v>51.783333333333331</v>
      </c>
      <c r="J324" s="36">
        <v>52.266666666666652</v>
      </c>
      <c r="K324" s="31">
        <v>51.3</v>
      </c>
      <c r="L324" s="31">
        <v>50</v>
      </c>
      <c r="M324" s="31">
        <v>28.34075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60.65</v>
      </c>
      <c r="D325" s="36">
        <v>60.849999999999994</v>
      </c>
      <c r="E325" s="36">
        <v>60.149999999999991</v>
      </c>
      <c r="F325" s="36">
        <v>59.65</v>
      </c>
      <c r="G325" s="36">
        <v>58.949999999999996</v>
      </c>
      <c r="H325" s="36">
        <v>61.349999999999987</v>
      </c>
      <c r="I325" s="36">
        <v>62.04999999999999</v>
      </c>
      <c r="J325" s="36">
        <v>62.549999999999983</v>
      </c>
      <c r="K325" s="31">
        <v>61.55</v>
      </c>
      <c r="L325" s="31">
        <v>60.35</v>
      </c>
      <c r="M325" s="31">
        <v>31.576180000000001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1155.25</v>
      </c>
      <c r="D326" s="36">
        <v>1153.45</v>
      </c>
      <c r="E326" s="36">
        <v>1142.9000000000001</v>
      </c>
      <c r="F326" s="36">
        <v>1130.55</v>
      </c>
      <c r="G326" s="36">
        <v>1120</v>
      </c>
      <c r="H326" s="36">
        <v>1165.8000000000002</v>
      </c>
      <c r="I326" s="36">
        <v>1176.3499999999999</v>
      </c>
      <c r="J326" s="36">
        <v>1188.7000000000003</v>
      </c>
      <c r="K326" s="31">
        <v>1164</v>
      </c>
      <c r="L326" s="31">
        <v>1141.0999999999999</v>
      </c>
      <c r="M326" s="31">
        <v>2.25305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2344.85</v>
      </c>
      <c r="D327" s="36">
        <v>2342.3166666666666</v>
      </c>
      <c r="E327" s="36">
        <v>2308.2833333333333</v>
      </c>
      <c r="F327" s="36">
        <v>2271.7166666666667</v>
      </c>
      <c r="G327" s="36">
        <v>2237.6833333333334</v>
      </c>
      <c r="H327" s="36">
        <v>2378.8833333333332</v>
      </c>
      <c r="I327" s="36">
        <v>2412.9166666666661</v>
      </c>
      <c r="J327" s="36">
        <v>2449.4833333333331</v>
      </c>
      <c r="K327" s="31">
        <v>2376.35</v>
      </c>
      <c r="L327" s="31">
        <v>2305.75</v>
      </c>
      <c r="M327" s="31">
        <v>3.99458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112266.55</v>
      </c>
      <c r="D328" s="36">
        <v>112120.95</v>
      </c>
      <c r="E328" s="36">
        <v>111745.65</v>
      </c>
      <c r="F328" s="36">
        <v>111224.75</v>
      </c>
      <c r="G328" s="36">
        <v>110849.45</v>
      </c>
      <c r="H328" s="36">
        <v>112641.84999999999</v>
      </c>
      <c r="I328" s="36">
        <v>113017.15000000001</v>
      </c>
      <c r="J328" s="36">
        <v>113538.04999999999</v>
      </c>
      <c r="K328" s="31">
        <v>112496.25</v>
      </c>
      <c r="L328" s="31">
        <v>111600.05</v>
      </c>
      <c r="M328" s="31">
        <v>5.3539999999999997E-2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2227.25</v>
      </c>
      <c r="D329" s="36">
        <v>2236.3833333333332</v>
      </c>
      <c r="E329" s="36">
        <v>2210.8666666666663</v>
      </c>
      <c r="F329" s="36">
        <v>2194.4833333333331</v>
      </c>
      <c r="G329" s="36">
        <v>2168.9666666666662</v>
      </c>
      <c r="H329" s="36">
        <v>2252.7666666666664</v>
      </c>
      <c r="I329" s="36">
        <v>2278.2833333333328</v>
      </c>
      <c r="J329" s="36">
        <v>2294.6666666666665</v>
      </c>
      <c r="K329" s="31">
        <v>2261.9</v>
      </c>
      <c r="L329" s="31">
        <v>2220</v>
      </c>
      <c r="M329" s="31">
        <v>3.0077199999999999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3095.45</v>
      </c>
      <c r="D330" s="36">
        <v>3126.5</v>
      </c>
      <c r="E330" s="36">
        <v>3034</v>
      </c>
      <c r="F330" s="36">
        <v>2972.55</v>
      </c>
      <c r="G330" s="36">
        <v>2880.05</v>
      </c>
      <c r="H330" s="36">
        <v>3187.95</v>
      </c>
      <c r="I330" s="36">
        <v>3280.45</v>
      </c>
      <c r="J330" s="36">
        <v>3341.8999999999996</v>
      </c>
      <c r="K330" s="31">
        <v>3219</v>
      </c>
      <c r="L330" s="31">
        <v>3065.05</v>
      </c>
      <c r="M330" s="31">
        <v>16.3018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1415.85</v>
      </c>
      <c r="D331" s="36">
        <v>1396.1499999999999</v>
      </c>
      <c r="E331" s="36">
        <v>1370.8999999999996</v>
      </c>
      <c r="F331" s="36">
        <v>1325.9499999999998</v>
      </c>
      <c r="G331" s="36">
        <v>1300.6999999999996</v>
      </c>
      <c r="H331" s="36">
        <v>1441.0999999999997</v>
      </c>
      <c r="I331" s="36">
        <v>1466.3500000000001</v>
      </c>
      <c r="J331" s="36">
        <v>1511.2999999999997</v>
      </c>
      <c r="K331" s="31">
        <v>1421.4</v>
      </c>
      <c r="L331" s="31">
        <v>1351.2</v>
      </c>
      <c r="M331" s="31">
        <v>16.302510000000002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1253.05</v>
      </c>
      <c r="D332" s="36">
        <v>1254.7166666666667</v>
      </c>
      <c r="E332" s="36">
        <v>1240.4333333333334</v>
      </c>
      <c r="F332" s="36">
        <v>1227.8166666666666</v>
      </c>
      <c r="G332" s="36">
        <v>1213.5333333333333</v>
      </c>
      <c r="H332" s="36">
        <v>1267.3333333333335</v>
      </c>
      <c r="I332" s="36">
        <v>1281.6166666666668</v>
      </c>
      <c r="J332" s="36">
        <v>1294.2333333333336</v>
      </c>
      <c r="K332" s="31">
        <v>1269</v>
      </c>
      <c r="L332" s="31">
        <v>1242.0999999999999</v>
      </c>
      <c r="M332" s="31">
        <v>2.6477599999999999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780.25</v>
      </c>
      <c r="D333" s="36">
        <v>779.76666666666677</v>
      </c>
      <c r="E333" s="36">
        <v>772.58333333333348</v>
      </c>
      <c r="F333" s="36">
        <v>764.91666666666674</v>
      </c>
      <c r="G333" s="36">
        <v>757.73333333333346</v>
      </c>
      <c r="H333" s="36">
        <v>787.43333333333351</v>
      </c>
      <c r="I333" s="36">
        <v>794.61666666666667</v>
      </c>
      <c r="J333" s="36">
        <v>802.28333333333353</v>
      </c>
      <c r="K333" s="31">
        <v>786.95</v>
      </c>
      <c r="L333" s="31">
        <v>772.1</v>
      </c>
      <c r="M333" s="31">
        <v>8.0164000000000009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92.05</v>
      </c>
      <c r="D334" s="36">
        <v>92.166666666666671</v>
      </c>
      <c r="E334" s="36">
        <v>91.433333333333337</v>
      </c>
      <c r="F334" s="36">
        <v>90.816666666666663</v>
      </c>
      <c r="G334" s="36">
        <v>90.083333333333329</v>
      </c>
      <c r="H334" s="36">
        <v>92.783333333333346</v>
      </c>
      <c r="I334" s="36">
        <v>93.516666666666666</v>
      </c>
      <c r="J334" s="36">
        <v>94.133333333333354</v>
      </c>
      <c r="K334" s="31">
        <v>92.9</v>
      </c>
      <c r="L334" s="31">
        <v>91.55</v>
      </c>
      <c r="M334" s="31">
        <v>93.404330000000002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3703.75</v>
      </c>
      <c r="D335" s="36">
        <v>3704.0166666666664</v>
      </c>
      <c r="E335" s="36">
        <v>3684.2833333333328</v>
      </c>
      <c r="F335" s="36">
        <v>3664.8166666666666</v>
      </c>
      <c r="G335" s="36">
        <v>3645.083333333333</v>
      </c>
      <c r="H335" s="36">
        <v>3723.4833333333327</v>
      </c>
      <c r="I335" s="36">
        <v>3743.2166666666662</v>
      </c>
      <c r="J335" s="36">
        <v>3762.6833333333325</v>
      </c>
      <c r="K335" s="31">
        <v>3723.75</v>
      </c>
      <c r="L335" s="31">
        <v>3684.55</v>
      </c>
      <c r="M335" s="31">
        <v>3.4889199999999998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792.65</v>
      </c>
      <c r="D336" s="36">
        <v>794.91666666666663</v>
      </c>
      <c r="E336" s="36">
        <v>788.83333333333326</v>
      </c>
      <c r="F336" s="36">
        <v>785.01666666666665</v>
      </c>
      <c r="G336" s="36">
        <v>778.93333333333328</v>
      </c>
      <c r="H336" s="36">
        <v>798.73333333333323</v>
      </c>
      <c r="I336" s="36">
        <v>804.81666666666649</v>
      </c>
      <c r="J336" s="36">
        <v>808.63333333333321</v>
      </c>
      <c r="K336" s="31">
        <v>801</v>
      </c>
      <c r="L336" s="31">
        <v>791.1</v>
      </c>
      <c r="M336" s="31">
        <v>0.87355000000000005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70</v>
      </c>
      <c r="D337" s="36">
        <v>69.666666666666671</v>
      </c>
      <c r="E337" s="36">
        <v>68.783333333333346</v>
      </c>
      <c r="F337" s="36">
        <v>67.566666666666677</v>
      </c>
      <c r="G337" s="36">
        <v>66.683333333333351</v>
      </c>
      <c r="H337" s="36">
        <v>70.88333333333334</v>
      </c>
      <c r="I337" s="36">
        <v>71.766666666666666</v>
      </c>
      <c r="J337" s="36">
        <v>72.983333333333334</v>
      </c>
      <c r="K337" s="31">
        <v>70.55</v>
      </c>
      <c r="L337" s="31">
        <v>68.45</v>
      </c>
      <c r="M337" s="31">
        <v>422.65881999999999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165.75</v>
      </c>
      <c r="D338" s="36">
        <v>165.16666666666666</v>
      </c>
      <c r="E338" s="36">
        <v>163.33333333333331</v>
      </c>
      <c r="F338" s="36">
        <v>160.91666666666666</v>
      </c>
      <c r="G338" s="36">
        <v>159.08333333333331</v>
      </c>
      <c r="H338" s="36">
        <v>167.58333333333331</v>
      </c>
      <c r="I338" s="36">
        <v>169.41666666666663</v>
      </c>
      <c r="J338" s="36">
        <v>171.83333333333331</v>
      </c>
      <c r="K338" s="31">
        <v>167</v>
      </c>
      <c r="L338" s="31">
        <v>162.75</v>
      </c>
      <c r="M338" s="31">
        <v>27.450710000000001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24067.5</v>
      </c>
      <c r="D339" s="36">
        <v>24137.850000000002</v>
      </c>
      <c r="E339" s="36">
        <v>23940.700000000004</v>
      </c>
      <c r="F339" s="36">
        <v>23813.9</v>
      </c>
      <c r="G339" s="36">
        <v>23616.750000000004</v>
      </c>
      <c r="H339" s="36">
        <v>24264.650000000005</v>
      </c>
      <c r="I339" s="36">
        <v>24461.800000000007</v>
      </c>
      <c r="J339" s="36">
        <v>24588.600000000006</v>
      </c>
      <c r="K339" s="31">
        <v>24335</v>
      </c>
      <c r="L339" s="31">
        <v>24011.05</v>
      </c>
      <c r="M339" s="31">
        <v>0.62714999999999999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84.2</v>
      </c>
      <c r="D340" s="36">
        <v>85.2</v>
      </c>
      <c r="E340" s="36">
        <v>82.15</v>
      </c>
      <c r="F340" s="36">
        <v>80.100000000000009</v>
      </c>
      <c r="G340" s="36">
        <v>77.050000000000011</v>
      </c>
      <c r="H340" s="36">
        <v>87.25</v>
      </c>
      <c r="I340" s="36">
        <v>90.299999999999983</v>
      </c>
      <c r="J340" s="36">
        <v>92.35</v>
      </c>
      <c r="K340" s="31">
        <v>88.25</v>
      </c>
      <c r="L340" s="31">
        <v>83.15</v>
      </c>
      <c r="M340" s="31">
        <v>91.477010000000007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54.85</v>
      </c>
      <c r="D341" s="36">
        <v>54.65</v>
      </c>
      <c r="E341" s="36">
        <v>53.9</v>
      </c>
      <c r="F341" s="36">
        <v>52.95</v>
      </c>
      <c r="G341" s="36">
        <v>52.2</v>
      </c>
      <c r="H341" s="36">
        <v>55.599999999999994</v>
      </c>
      <c r="I341" s="36">
        <v>56.349999999999994</v>
      </c>
      <c r="J341" s="36">
        <v>57.29999999999999</v>
      </c>
      <c r="K341" s="31">
        <v>55.4</v>
      </c>
      <c r="L341" s="31">
        <v>53.7</v>
      </c>
      <c r="M341" s="31">
        <v>261.98318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410.05</v>
      </c>
      <c r="D342" s="36">
        <v>409.18333333333334</v>
      </c>
      <c r="E342" s="36">
        <v>406.86666666666667</v>
      </c>
      <c r="F342" s="36">
        <v>403.68333333333334</v>
      </c>
      <c r="G342" s="36">
        <v>401.36666666666667</v>
      </c>
      <c r="H342" s="36">
        <v>412.36666666666667</v>
      </c>
      <c r="I342" s="36">
        <v>414.68333333333339</v>
      </c>
      <c r="J342" s="36">
        <v>417.86666666666667</v>
      </c>
      <c r="K342" s="31">
        <v>411.5</v>
      </c>
      <c r="L342" s="31">
        <v>406</v>
      </c>
      <c r="M342" s="31">
        <v>2.2836400000000001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162.55000000000001</v>
      </c>
      <c r="D343" s="36">
        <v>163.21666666666667</v>
      </c>
      <c r="E343" s="36">
        <v>160.88333333333333</v>
      </c>
      <c r="F343" s="36">
        <v>159.21666666666667</v>
      </c>
      <c r="G343" s="36">
        <v>156.88333333333333</v>
      </c>
      <c r="H343" s="36">
        <v>164.88333333333333</v>
      </c>
      <c r="I343" s="36">
        <v>167.21666666666664</v>
      </c>
      <c r="J343" s="36">
        <v>168.88333333333333</v>
      </c>
      <c r="K343" s="31">
        <v>165.55</v>
      </c>
      <c r="L343" s="31">
        <v>161.55000000000001</v>
      </c>
      <c r="M343" s="31">
        <v>10.794840000000001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180.5</v>
      </c>
      <c r="D344" s="36">
        <v>180.83333333333334</v>
      </c>
      <c r="E344" s="36">
        <v>178.16666666666669</v>
      </c>
      <c r="F344" s="36">
        <v>175.83333333333334</v>
      </c>
      <c r="G344" s="36">
        <v>173.16666666666669</v>
      </c>
      <c r="H344" s="36">
        <v>183.16666666666669</v>
      </c>
      <c r="I344" s="36">
        <v>185.83333333333337</v>
      </c>
      <c r="J344" s="36">
        <v>188.16666666666669</v>
      </c>
      <c r="K344" s="31">
        <v>183.5</v>
      </c>
      <c r="L344" s="31">
        <v>178.5</v>
      </c>
      <c r="M344" s="31">
        <v>152.81581</v>
      </c>
      <c r="N344" s="1"/>
      <c r="O344" s="1"/>
    </row>
    <row r="345" spans="1:15" ht="12.75" customHeight="1">
      <c r="A345" s="33">
        <v>335</v>
      </c>
      <c r="B345" s="53" t="s">
        <v>857</v>
      </c>
      <c r="C345" s="31">
        <v>43.25</v>
      </c>
      <c r="D345" s="36">
        <v>43.550000000000004</v>
      </c>
      <c r="E345" s="36">
        <v>42.70000000000001</v>
      </c>
      <c r="F345" s="36">
        <v>42.150000000000006</v>
      </c>
      <c r="G345" s="36">
        <v>41.300000000000011</v>
      </c>
      <c r="H345" s="36">
        <v>44.100000000000009</v>
      </c>
      <c r="I345" s="36">
        <v>44.95</v>
      </c>
      <c r="J345" s="36">
        <v>45.500000000000007</v>
      </c>
      <c r="K345" s="31">
        <v>44.4</v>
      </c>
      <c r="L345" s="31">
        <v>43</v>
      </c>
      <c r="M345" s="31">
        <v>71.261279999999999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229.15</v>
      </c>
      <c r="D346" s="36">
        <v>231.41666666666666</v>
      </c>
      <c r="E346" s="36">
        <v>226.38333333333333</v>
      </c>
      <c r="F346" s="36">
        <v>223.61666666666667</v>
      </c>
      <c r="G346" s="36">
        <v>218.58333333333334</v>
      </c>
      <c r="H346" s="36">
        <v>234.18333333333331</v>
      </c>
      <c r="I346" s="36">
        <v>239.21666666666667</v>
      </c>
      <c r="J346" s="36">
        <v>241.98333333333329</v>
      </c>
      <c r="K346" s="31">
        <v>236.45</v>
      </c>
      <c r="L346" s="31">
        <v>228.65</v>
      </c>
      <c r="M346" s="31">
        <v>6.7163399999999998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258.39999999999998</v>
      </c>
      <c r="D347" s="36">
        <v>258.01666666666671</v>
      </c>
      <c r="E347" s="36">
        <v>256.48333333333341</v>
      </c>
      <c r="F347" s="36">
        <v>254.56666666666672</v>
      </c>
      <c r="G347" s="36">
        <v>253.03333333333342</v>
      </c>
      <c r="H347" s="36">
        <v>259.93333333333339</v>
      </c>
      <c r="I347" s="36">
        <v>261.4666666666667</v>
      </c>
      <c r="J347" s="36">
        <v>263.38333333333338</v>
      </c>
      <c r="K347" s="31">
        <v>259.55</v>
      </c>
      <c r="L347" s="31">
        <v>256.10000000000002</v>
      </c>
      <c r="M347" s="31">
        <v>86.373630000000006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356.25</v>
      </c>
      <c r="D348" s="36">
        <v>359.5333333333333</v>
      </c>
      <c r="E348" s="36">
        <v>352.26666666666659</v>
      </c>
      <c r="F348" s="36">
        <v>348.2833333333333</v>
      </c>
      <c r="G348" s="36">
        <v>341.01666666666659</v>
      </c>
      <c r="H348" s="36">
        <v>363.51666666666659</v>
      </c>
      <c r="I348" s="36">
        <v>370.78333333333325</v>
      </c>
      <c r="J348" s="36">
        <v>374.76666666666659</v>
      </c>
      <c r="K348" s="31">
        <v>366.8</v>
      </c>
      <c r="L348" s="31">
        <v>355.55</v>
      </c>
      <c r="M348" s="31">
        <v>1.16869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1400.95</v>
      </c>
      <c r="D349" s="36">
        <v>1405.4166666666667</v>
      </c>
      <c r="E349" s="36">
        <v>1392.3833333333334</v>
      </c>
      <c r="F349" s="36">
        <v>1383.8166666666666</v>
      </c>
      <c r="G349" s="36">
        <v>1370.7833333333333</v>
      </c>
      <c r="H349" s="36">
        <v>1413.9833333333336</v>
      </c>
      <c r="I349" s="36">
        <v>1427.0166666666669</v>
      </c>
      <c r="J349" s="36">
        <v>1435.5833333333337</v>
      </c>
      <c r="K349" s="31">
        <v>1418.45</v>
      </c>
      <c r="L349" s="31">
        <v>1396.85</v>
      </c>
      <c r="M349" s="31">
        <v>7.1507399999999999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192</v>
      </c>
      <c r="D350" s="36">
        <v>193.06666666666669</v>
      </c>
      <c r="E350" s="36">
        <v>190.63333333333338</v>
      </c>
      <c r="F350" s="36">
        <v>189.26666666666668</v>
      </c>
      <c r="G350" s="36">
        <v>186.83333333333337</v>
      </c>
      <c r="H350" s="36">
        <v>194.43333333333339</v>
      </c>
      <c r="I350" s="36">
        <v>196.86666666666673</v>
      </c>
      <c r="J350" s="36">
        <v>198.23333333333341</v>
      </c>
      <c r="K350" s="31">
        <v>195.5</v>
      </c>
      <c r="L350" s="31">
        <v>191.7</v>
      </c>
      <c r="M350" s="31">
        <v>87.913330000000002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310.60000000000002</v>
      </c>
      <c r="D351" s="36">
        <v>306.76666666666665</v>
      </c>
      <c r="E351" s="36">
        <v>301.58333333333331</v>
      </c>
      <c r="F351" s="36">
        <v>292.56666666666666</v>
      </c>
      <c r="G351" s="36">
        <v>287.38333333333333</v>
      </c>
      <c r="H351" s="36">
        <v>315.7833333333333</v>
      </c>
      <c r="I351" s="36">
        <v>320.9666666666667</v>
      </c>
      <c r="J351" s="36">
        <v>329.98333333333329</v>
      </c>
      <c r="K351" s="31">
        <v>311.95</v>
      </c>
      <c r="L351" s="31">
        <v>297.75</v>
      </c>
      <c r="M351" s="31">
        <v>22.641269999999999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1214.7</v>
      </c>
      <c r="D352" s="36">
        <v>1219.6499999999999</v>
      </c>
      <c r="E352" s="36">
        <v>1205.2999999999997</v>
      </c>
      <c r="F352" s="36">
        <v>1195.8999999999999</v>
      </c>
      <c r="G352" s="36">
        <v>1181.5499999999997</v>
      </c>
      <c r="H352" s="36">
        <v>1229.0499999999997</v>
      </c>
      <c r="I352" s="36">
        <v>1243.3999999999996</v>
      </c>
      <c r="J352" s="36">
        <v>1252.7999999999997</v>
      </c>
      <c r="K352" s="31">
        <v>1234</v>
      </c>
      <c r="L352" s="31">
        <v>1210.25</v>
      </c>
      <c r="M352" s="31">
        <v>3.1202100000000002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867.35</v>
      </c>
      <c r="D353" s="36">
        <v>874.4666666666667</v>
      </c>
      <c r="E353" s="36">
        <v>854.98333333333335</v>
      </c>
      <c r="F353" s="36">
        <v>842.61666666666667</v>
      </c>
      <c r="G353" s="36">
        <v>823.13333333333333</v>
      </c>
      <c r="H353" s="36">
        <v>886.83333333333337</v>
      </c>
      <c r="I353" s="36">
        <v>906.31666666666672</v>
      </c>
      <c r="J353" s="36">
        <v>918.68333333333339</v>
      </c>
      <c r="K353" s="31">
        <v>893.95</v>
      </c>
      <c r="L353" s="31">
        <v>862.1</v>
      </c>
      <c r="M353" s="31">
        <v>44.177709999999998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4022.75</v>
      </c>
      <c r="D354" s="36">
        <v>4019.2000000000003</v>
      </c>
      <c r="E354" s="36">
        <v>3994.6000000000004</v>
      </c>
      <c r="F354" s="36">
        <v>3966.4500000000003</v>
      </c>
      <c r="G354" s="36">
        <v>3941.8500000000004</v>
      </c>
      <c r="H354" s="36">
        <v>4047.3500000000004</v>
      </c>
      <c r="I354" s="36">
        <v>4071.95</v>
      </c>
      <c r="J354" s="36">
        <v>4100.1000000000004</v>
      </c>
      <c r="K354" s="31">
        <v>4043.8</v>
      </c>
      <c r="L354" s="31">
        <v>3991.05</v>
      </c>
      <c r="M354" s="31">
        <v>0.79364999999999997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216.2</v>
      </c>
      <c r="D355" s="36">
        <v>216.6</v>
      </c>
      <c r="E355" s="36">
        <v>215.39999999999998</v>
      </c>
      <c r="F355" s="36">
        <v>214.6</v>
      </c>
      <c r="G355" s="36">
        <v>213.39999999999998</v>
      </c>
      <c r="H355" s="36">
        <v>217.39999999999998</v>
      </c>
      <c r="I355" s="36">
        <v>218.59999999999997</v>
      </c>
      <c r="J355" s="36">
        <v>219.39999999999998</v>
      </c>
      <c r="K355" s="31">
        <v>217.8</v>
      </c>
      <c r="L355" s="31">
        <v>215.8</v>
      </c>
      <c r="M355" s="31">
        <v>1.4227000000000001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37353.75</v>
      </c>
      <c r="D356" s="36">
        <v>37498.549999999996</v>
      </c>
      <c r="E356" s="36">
        <v>37175.19999999999</v>
      </c>
      <c r="F356" s="36">
        <v>36996.649999999994</v>
      </c>
      <c r="G356" s="36">
        <v>36673.299999999988</v>
      </c>
      <c r="H356" s="36">
        <v>37677.099999999991</v>
      </c>
      <c r="I356" s="36">
        <v>38000.449999999997</v>
      </c>
      <c r="J356" s="36">
        <v>38178.999999999993</v>
      </c>
      <c r="K356" s="31">
        <v>37821.9</v>
      </c>
      <c r="L356" s="31">
        <v>37320</v>
      </c>
      <c r="M356" s="31">
        <v>0.19979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1404.6</v>
      </c>
      <c r="D357" s="36">
        <v>1384.7</v>
      </c>
      <c r="E357" s="36">
        <v>1364.8000000000002</v>
      </c>
      <c r="F357" s="36">
        <v>1325.0000000000002</v>
      </c>
      <c r="G357" s="36">
        <v>1305.1000000000004</v>
      </c>
      <c r="H357" s="36">
        <v>1424.5</v>
      </c>
      <c r="I357" s="36">
        <v>1444.4</v>
      </c>
      <c r="J357" s="36">
        <v>1484.1999999999998</v>
      </c>
      <c r="K357" s="31">
        <v>1404.6</v>
      </c>
      <c r="L357" s="31">
        <v>1344.9</v>
      </c>
      <c r="M357" s="31">
        <v>8.68459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812.35</v>
      </c>
      <c r="D358" s="36">
        <v>814.2833333333333</v>
      </c>
      <c r="E358" s="36">
        <v>802.56666666666661</v>
      </c>
      <c r="F358" s="36">
        <v>792.7833333333333</v>
      </c>
      <c r="G358" s="36">
        <v>781.06666666666661</v>
      </c>
      <c r="H358" s="36">
        <v>824.06666666666661</v>
      </c>
      <c r="I358" s="36">
        <v>835.7833333333333</v>
      </c>
      <c r="J358" s="36">
        <v>845.56666666666661</v>
      </c>
      <c r="K358" s="31">
        <v>826</v>
      </c>
      <c r="L358" s="31">
        <v>804.5</v>
      </c>
      <c r="M358" s="31">
        <v>3.6365500000000002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266.45</v>
      </c>
      <c r="D359" s="36">
        <v>265.96666666666664</v>
      </c>
      <c r="E359" s="36">
        <v>260.48333333333329</v>
      </c>
      <c r="F359" s="36">
        <v>254.51666666666665</v>
      </c>
      <c r="G359" s="36">
        <v>249.0333333333333</v>
      </c>
      <c r="H359" s="36">
        <v>271.93333333333328</v>
      </c>
      <c r="I359" s="36">
        <v>277.41666666666663</v>
      </c>
      <c r="J359" s="36">
        <v>283.38333333333327</v>
      </c>
      <c r="K359" s="31">
        <v>271.45</v>
      </c>
      <c r="L359" s="31">
        <v>260</v>
      </c>
      <c r="M359" s="31">
        <v>153.30183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6442.7</v>
      </c>
      <c r="D360" s="36">
        <v>6427.9000000000005</v>
      </c>
      <c r="E360" s="36">
        <v>6380.8000000000011</v>
      </c>
      <c r="F360" s="36">
        <v>6318.9000000000005</v>
      </c>
      <c r="G360" s="36">
        <v>6271.8000000000011</v>
      </c>
      <c r="H360" s="36">
        <v>6489.8000000000011</v>
      </c>
      <c r="I360" s="36">
        <v>6536.9000000000015</v>
      </c>
      <c r="J360" s="36">
        <v>6598.8000000000011</v>
      </c>
      <c r="K360" s="31">
        <v>6475</v>
      </c>
      <c r="L360" s="31">
        <v>6366</v>
      </c>
      <c r="M360" s="31">
        <v>4.37669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199.2</v>
      </c>
      <c r="D361" s="36">
        <v>198.85</v>
      </c>
      <c r="E361" s="36">
        <v>196.75</v>
      </c>
      <c r="F361" s="36">
        <v>194.3</v>
      </c>
      <c r="G361" s="36">
        <v>192.20000000000002</v>
      </c>
      <c r="H361" s="36">
        <v>201.29999999999998</v>
      </c>
      <c r="I361" s="36">
        <v>203.39999999999995</v>
      </c>
      <c r="J361" s="36">
        <v>205.84999999999997</v>
      </c>
      <c r="K361" s="31">
        <v>200.95</v>
      </c>
      <c r="L361" s="31">
        <v>196.4</v>
      </c>
      <c r="M361" s="31">
        <v>101.96509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4036.65</v>
      </c>
      <c r="D362" s="36">
        <v>4045.8833333333337</v>
      </c>
      <c r="E362" s="36">
        <v>4014.0666666666675</v>
      </c>
      <c r="F362" s="36">
        <v>3991.483333333334</v>
      </c>
      <c r="G362" s="36">
        <v>3959.6666666666679</v>
      </c>
      <c r="H362" s="36">
        <v>4068.4666666666672</v>
      </c>
      <c r="I362" s="36">
        <v>4100.2833333333338</v>
      </c>
      <c r="J362" s="36">
        <v>4122.8666666666668</v>
      </c>
      <c r="K362" s="31">
        <v>4077.7</v>
      </c>
      <c r="L362" s="31">
        <v>4023.3</v>
      </c>
      <c r="M362" s="31">
        <v>0.11436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2319.9499999999998</v>
      </c>
      <c r="D363" s="36">
        <v>2347.0333333333333</v>
      </c>
      <c r="E363" s="36">
        <v>2274.9666666666667</v>
      </c>
      <c r="F363" s="36">
        <v>2229.9833333333336</v>
      </c>
      <c r="G363" s="36">
        <v>2157.916666666667</v>
      </c>
      <c r="H363" s="36">
        <v>2392.0166666666664</v>
      </c>
      <c r="I363" s="36">
        <v>2464.083333333333</v>
      </c>
      <c r="J363" s="36">
        <v>2509.0666666666662</v>
      </c>
      <c r="K363" s="31">
        <v>2419.1</v>
      </c>
      <c r="L363" s="31">
        <v>2302.0500000000002</v>
      </c>
      <c r="M363" s="31">
        <v>2.01457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3782.15</v>
      </c>
      <c r="D364" s="36">
        <v>3763.4833333333336</v>
      </c>
      <c r="E364" s="36">
        <v>3737.166666666667</v>
      </c>
      <c r="F364" s="36">
        <v>3692.1833333333334</v>
      </c>
      <c r="G364" s="36">
        <v>3665.8666666666668</v>
      </c>
      <c r="H364" s="36">
        <v>3808.4666666666672</v>
      </c>
      <c r="I364" s="36">
        <v>3834.7833333333338</v>
      </c>
      <c r="J364" s="36">
        <v>3879.7666666666673</v>
      </c>
      <c r="K364" s="31">
        <v>3789.8</v>
      </c>
      <c r="L364" s="31">
        <v>3718.5</v>
      </c>
      <c r="M364" s="31">
        <v>1.8426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2503.6</v>
      </c>
      <c r="D365" s="36">
        <v>2501.5</v>
      </c>
      <c r="E365" s="36">
        <v>2487.1</v>
      </c>
      <c r="F365" s="36">
        <v>2470.6</v>
      </c>
      <c r="G365" s="36">
        <v>2456.1999999999998</v>
      </c>
      <c r="H365" s="36">
        <v>2518</v>
      </c>
      <c r="I365" s="36">
        <v>2532.3999999999996</v>
      </c>
      <c r="J365" s="36">
        <v>2548.9</v>
      </c>
      <c r="K365" s="31">
        <v>2515.9</v>
      </c>
      <c r="L365" s="31">
        <v>2485</v>
      </c>
      <c r="M365" s="31">
        <v>3.8508399999999998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919.35</v>
      </c>
      <c r="D366" s="36">
        <v>916.05000000000007</v>
      </c>
      <c r="E366" s="36">
        <v>911.30000000000018</v>
      </c>
      <c r="F366" s="36">
        <v>903.25000000000011</v>
      </c>
      <c r="G366" s="36">
        <v>898.50000000000023</v>
      </c>
      <c r="H366" s="36">
        <v>924.10000000000014</v>
      </c>
      <c r="I366" s="36">
        <v>928.84999999999991</v>
      </c>
      <c r="J366" s="36">
        <v>936.90000000000009</v>
      </c>
      <c r="K366" s="31">
        <v>920.8</v>
      </c>
      <c r="L366" s="31">
        <v>908</v>
      </c>
      <c r="M366" s="31">
        <v>7.31027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123.6</v>
      </c>
      <c r="D367" s="36">
        <v>123.43333333333334</v>
      </c>
      <c r="E367" s="36">
        <v>122.16666666666667</v>
      </c>
      <c r="F367" s="36">
        <v>120.73333333333333</v>
      </c>
      <c r="G367" s="36">
        <v>119.46666666666667</v>
      </c>
      <c r="H367" s="36">
        <v>124.86666666666667</v>
      </c>
      <c r="I367" s="36">
        <v>126.13333333333333</v>
      </c>
      <c r="J367" s="36">
        <v>127.56666666666668</v>
      </c>
      <c r="K367" s="31">
        <v>124.7</v>
      </c>
      <c r="L367" s="31">
        <v>122</v>
      </c>
      <c r="M367" s="31">
        <v>42.410440000000001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799</v>
      </c>
      <c r="D368" s="36">
        <v>795.81666666666661</v>
      </c>
      <c r="E368" s="36">
        <v>785.68333333333317</v>
      </c>
      <c r="F368" s="36">
        <v>772.36666666666656</v>
      </c>
      <c r="G368" s="36">
        <v>762.23333333333312</v>
      </c>
      <c r="H368" s="36">
        <v>809.13333333333321</v>
      </c>
      <c r="I368" s="36">
        <v>819.26666666666665</v>
      </c>
      <c r="J368" s="36">
        <v>832.58333333333326</v>
      </c>
      <c r="K368" s="31">
        <v>805.95</v>
      </c>
      <c r="L368" s="31">
        <v>782.5</v>
      </c>
      <c r="M368" s="31">
        <v>3.3522799999999999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335.25</v>
      </c>
      <c r="D369" s="36">
        <v>335.34999999999997</v>
      </c>
      <c r="E369" s="36">
        <v>330.69999999999993</v>
      </c>
      <c r="F369" s="36">
        <v>326.14999999999998</v>
      </c>
      <c r="G369" s="36">
        <v>321.49999999999994</v>
      </c>
      <c r="H369" s="36">
        <v>339.89999999999992</v>
      </c>
      <c r="I369" s="36">
        <v>344.5499999999999</v>
      </c>
      <c r="J369" s="36">
        <v>349.09999999999991</v>
      </c>
      <c r="K369" s="31">
        <v>340</v>
      </c>
      <c r="L369" s="31">
        <v>330.8</v>
      </c>
      <c r="M369" s="31">
        <v>5.0437099999999999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1514.15</v>
      </c>
      <c r="D370" s="36">
        <v>1514.2</v>
      </c>
      <c r="E370" s="36">
        <v>1491.25</v>
      </c>
      <c r="F370" s="36">
        <v>1468.35</v>
      </c>
      <c r="G370" s="36">
        <v>1445.3999999999999</v>
      </c>
      <c r="H370" s="36">
        <v>1537.1000000000001</v>
      </c>
      <c r="I370" s="36">
        <v>1560.0500000000004</v>
      </c>
      <c r="J370" s="36">
        <v>1582.9500000000003</v>
      </c>
      <c r="K370" s="31">
        <v>1537.15</v>
      </c>
      <c r="L370" s="31">
        <v>1491.3</v>
      </c>
      <c r="M370" s="31">
        <v>0.52439999999999998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5162.95</v>
      </c>
      <c r="D371" s="36">
        <v>5191.0333333333338</v>
      </c>
      <c r="E371" s="36">
        <v>5122.0666666666675</v>
      </c>
      <c r="F371" s="36">
        <v>5081.1833333333334</v>
      </c>
      <c r="G371" s="36">
        <v>5012.2166666666672</v>
      </c>
      <c r="H371" s="36">
        <v>5231.9166666666679</v>
      </c>
      <c r="I371" s="36">
        <v>5300.8833333333332</v>
      </c>
      <c r="J371" s="36">
        <v>5341.7666666666682</v>
      </c>
      <c r="K371" s="31">
        <v>5260</v>
      </c>
      <c r="L371" s="31">
        <v>5150.1499999999996</v>
      </c>
      <c r="M371" s="31">
        <v>6.3779300000000001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1071.45</v>
      </c>
      <c r="D372" s="36">
        <v>1056.2</v>
      </c>
      <c r="E372" s="36">
        <v>1030.4000000000001</v>
      </c>
      <c r="F372" s="36">
        <v>989.35</v>
      </c>
      <c r="G372" s="36">
        <v>963.55000000000007</v>
      </c>
      <c r="H372" s="36">
        <v>1097.25</v>
      </c>
      <c r="I372" s="36">
        <v>1123.0499999999997</v>
      </c>
      <c r="J372" s="36">
        <v>1164.1000000000001</v>
      </c>
      <c r="K372" s="31">
        <v>1082</v>
      </c>
      <c r="L372" s="31">
        <v>1015.15</v>
      </c>
      <c r="M372" s="31">
        <v>3.72784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384.65</v>
      </c>
      <c r="D373" s="36">
        <v>379.83333333333331</v>
      </c>
      <c r="E373" s="36">
        <v>369.26666666666665</v>
      </c>
      <c r="F373" s="36">
        <v>353.88333333333333</v>
      </c>
      <c r="G373" s="36">
        <v>343.31666666666666</v>
      </c>
      <c r="H373" s="36">
        <v>395.21666666666664</v>
      </c>
      <c r="I373" s="36">
        <v>405.78333333333336</v>
      </c>
      <c r="J373" s="36">
        <v>421.16666666666663</v>
      </c>
      <c r="K373" s="31">
        <v>390.4</v>
      </c>
      <c r="L373" s="31">
        <v>364.45</v>
      </c>
      <c r="M373" s="31">
        <v>47.133299999999998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328.1</v>
      </c>
      <c r="D374" s="36">
        <v>325.50000000000006</v>
      </c>
      <c r="E374" s="36">
        <v>321.2000000000001</v>
      </c>
      <c r="F374" s="36">
        <v>314.30000000000007</v>
      </c>
      <c r="G374" s="36">
        <v>310.00000000000011</v>
      </c>
      <c r="H374" s="36">
        <v>332.40000000000009</v>
      </c>
      <c r="I374" s="36">
        <v>336.70000000000005</v>
      </c>
      <c r="J374" s="36">
        <v>343.60000000000008</v>
      </c>
      <c r="K374" s="31">
        <v>329.8</v>
      </c>
      <c r="L374" s="31">
        <v>318.60000000000002</v>
      </c>
      <c r="M374" s="31">
        <v>133.25273000000001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211.05</v>
      </c>
      <c r="D375" s="36">
        <v>210.53333333333333</v>
      </c>
      <c r="E375" s="36">
        <v>209.61666666666667</v>
      </c>
      <c r="F375" s="36">
        <v>208.18333333333334</v>
      </c>
      <c r="G375" s="36">
        <v>207.26666666666668</v>
      </c>
      <c r="H375" s="36">
        <v>211.96666666666667</v>
      </c>
      <c r="I375" s="36">
        <v>212.88333333333335</v>
      </c>
      <c r="J375" s="36">
        <v>214.31666666666666</v>
      </c>
      <c r="K375" s="31">
        <v>211.45</v>
      </c>
      <c r="L375" s="31">
        <v>209.1</v>
      </c>
      <c r="M375" s="31">
        <v>100.62023000000001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634</v>
      </c>
      <c r="D376" s="36">
        <v>629.75</v>
      </c>
      <c r="E376" s="36">
        <v>618.5</v>
      </c>
      <c r="F376" s="36">
        <v>603</v>
      </c>
      <c r="G376" s="36">
        <v>591.75</v>
      </c>
      <c r="H376" s="36">
        <v>645.25</v>
      </c>
      <c r="I376" s="36">
        <v>656.5</v>
      </c>
      <c r="J376" s="36">
        <v>672</v>
      </c>
      <c r="K376" s="31">
        <v>641</v>
      </c>
      <c r="L376" s="31">
        <v>614.25</v>
      </c>
      <c r="M376" s="31">
        <v>25.701619999999998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952.6</v>
      </c>
      <c r="D377" s="36">
        <v>954.63333333333333</v>
      </c>
      <c r="E377" s="36">
        <v>942.9666666666667</v>
      </c>
      <c r="F377" s="36">
        <v>933.33333333333337</v>
      </c>
      <c r="G377" s="36">
        <v>921.66666666666674</v>
      </c>
      <c r="H377" s="36">
        <v>964.26666666666665</v>
      </c>
      <c r="I377" s="36">
        <v>975.93333333333339</v>
      </c>
      <c r="J377" s="36">
        <v>985.56666666666661</v>
      </c>
      <c r="K377" s="31">
        <v>966.3</v>
      </c>
      <c r="L377" s="31">
        <v>945</v>
      </c>
      <c r="M377" s="31">
        <v>3.6046399999999998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686.05</v>
      </c>
      <c r="D378" s="36">
        <v>687.15</v>
      </c>
      <c r="E378" s="36">
        <v>676.9</v>
      </c>
      <c r="F378" s="36">
        <v>667.75</v>
      </c>
      <c r="G378" s="36">
        <v>657.5</v>
      </c>
      <c r="H378" s="36">
        <v>696.3</v>
      </c>
      <c r="I378" s="36">
        <v>706.55</v>
      </c>
      <c r="J378" s="36">
        <v>715.69999999999993</v>
      </c>
      <c r="K378" s="31">
        <v>697.4</v>
      </c>
      <c r="L378" s="31">
        <v>678</v>
      </c>
      <c r="M378" s="31">
        <v>2.2337600000000002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172.15</v>
      </c>
      <c r="D379" s="36">
        <v>173.06666666666669</v>
      </c>
      <c r="E379" s="36">
        <v>170.38333333333338</v>
      </c>
      <c r="F379" s="36">
        <v>168.6166666666667</v>
      </c>
      <c r="G379" s="36">
        <v>165.93333333333339</v>
      </c>
      <c r="H379" s="36">
        <v>174.83333333333337</v>
      </c>
      <c r="I379" s="36">
        <v>177.51666666666671</v>
      </c>
      <c r="J379" s="36">
        <v>179.28333333333336</v>
      </c>
      <c r="K379" s="31">
        <v>175.75</v>
      </c>
      <c r="L379" s="31">
        <v>171.3</v>
      </c>
      <c r="M379" s="31">
        <v>5.5817199999999998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17280.75</v>
      </c>
      <c r="D380" s="36">
        <v>17396.399999999998</v>
      </c>
      <c r="E380" s="36">
        <v>17134.349999999995</v>
      </c>
      <c r="F380" s="36">
        <v>16987.949999999997</v>
      </c>
      <c r="G380" s="36">
        <v>16725.899999999994</v>
      </c>
      <c r="H380" s="36">
        <v>17542.799999999996</v>
      </c>
      <c r="I380" s="36">
        <v>17804.849999999999</v>
      </c>
      <c r="J380" s="36">
        <v>17951.249999999996</v>
      </c>
      <c r="K380" s="31">
        <v>17658.45</v>
      </c>
      <c r="L380" s="31">
        <v>17250</v>
      </c>
      <c r="M380" s="31">
        <v>0.11579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79.150000000000006</v>
      </c>
      <c r="D381" s="36">
        <v>78.833333333333329</v>
      </c>
      <c r="E381" s="36">
        <v>78.36666666666666</v>
      </c>
      <c r="F381" s="36">
        <v>77.583333333333329</v>
      </c>
      <c r="G381" s="36">
        <v>77.11666666666666</v>
      </c>
      <c r="H381" s="36">
        <v>79.61666666666666</v>
      </c>
      <c r="I381" s="36">
        <v>80.083333333333329</v>
      </c>
      <c r="J381" s="36">
        <v>80.86666666666666</v>
      </c>
      <c r="K381" s="31">
        <v>79.3</v>
      </c>
      <c r="L381" s="31">
        <v>78.05</v>
      </c>
      <c r="M381" s="31">
        <v>384.04432000000003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1698.35</v>
      </c>
      <c r="D382" s="36">
        <v>1690.4166666666667</v>
      </c>
      <c r="E382" s="36">
        <v>1670.8833333333334</v>
      </c>
      <c r="F382" s="36">
        <v>1643.4166666666667</v>
      </c>
      <c r="G382" s="36">
        <v>1623.8833333333334</v>
      </c>
      <c r="H382" s="36">
        <v>1717.8833333333334</v>
      </c>
      <c r="I382" s="36">
        <v>1737.4166666666667</v>
      </c>
      <c r="J382" s="36">
        <v>1764.8833333333334</v>
      </c>
      <c r="K382" s="31">
        <v>1709.95</v>
      </c>
      <c r="L382" s="31">
        <v>1662.95</v>
      </c>
      <c r="M382" s="31">
        <v>6.0375899999999998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500.05</v>
      </c>
      <c r="D383" s="36">
        <v>498.31666666666666</v>
      </c>
      <c r="E383" s="36">
        <v>490.68333333333334</v>
      </c>
      <c r="F383" s="36">
        <v>481.31666666666666</v>
      </c>
      <c r="G383" s="36">
        <v>473.68333333333334</v>
      </c>
      <c r="H383" s="36">
        <v>507.68333333333334</v>
      </c>
      <c r="I383" s="36">
        <v>515.31666666666661</v>
      </c>
      <c r="J383" s="36">
        <v>524.68333333333339</v>
      </c>
      <c r="K383" s="31">
        <v>505.95</v>
      </c>
      <c r="L383" s="31">
        <v>488.95</v>
      </c>
      <c r="M383" s="31">
        <v>5.4740099999999998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1516.1</v>
      </c>
      <c r="D384" s="36">
        <v>1502.4833333333333</v>
      </c>
      <c r="E384" s="36">
        <v>1479.4666666666667</v>
      </c>
      <c r="F384" s="36">
        <v>1442.8333333333333</v>
      </c>
      <c r="G384" s="36">
        <v>1419.8166666666666</v>
      </c>
      <c r="H384" s="36">
        <v>1539.1166666666668</v>
      </c>
      <c r="I384" s="36">
        <v>1562.1333333333337</v>
      </c>
      <c r="J384" s="36">
        <v>1598.7666666666669</v>
      </c>
      <c r="K384" s="31">
        <v>1525.5</v>
      </c>
      <c r="L384" s="31">
        <v>1465.85</v>
      </c>
      <c r="M384" s="31">
        <v>3.0688300000000002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165.35</v>
      </c>
      <c r="D385" s="36">
        <v>165.96666666666667</v>
      </c>
      <c r="E385" s="36">
        <v>164.43333333333334</v>
      </c>
      <c r="F385" s="36">
        <v>163.51666666666668</v>
      </c>
      <c r="G385" s="36">
        <v>161.98333333333335</v>
      </c>
      <c r="H385" s="36">
        <v>166.88333333333333</v>
      </c>
      <c r="I385" s="36">
        <v>168.41666666666669</v>
      </c>
      <c r="J385" s="36">
        <v>169.33333333333331</v>
      </c>
      <c r="K385" s="31">
        <v>167.5</v>
      </c>
      <c r="L385" s="31">
        <v>165.05</v>
      </c>
      <c r="M385" s="31">
        <v>75.820170000000005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144.9</v>
      </c>
      <c r="D386" s="36">
        <v>144.78333333333333</v>
      </c>
      <c r="E386" s="36">
        <v>142.71666666666667</v>
      </c>
      <c r="F386" s="36">
        <v>140.53333333333333</v>
      </c>
      <c r="G386" s="36">
        <v>138.46666666666667</v>
      </c>
      <c r="H386" s="36">
        <v>146.96666666666667</v>
      </c>
      <c r="I386" s="36">
        <v>149.03333333333333</v>
      </c>
      <c r="J386" s="36">
        <v>151.21666666666667</v>
      </c>
      <c r="K386" s="31">
        <v>146.85</v>
      </c>
      <c r="L386" s="31">
        <v>142.6</v>
      </c>
      <c r="M386" s="31">
        <v>25.172740000000001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1074.3</v>
      </c>
      <c r="D387" s="36">
        <v>1082.0166666666667</v>
      </c>
      <c r="E387" s="36">
        <v>1062.3333333333333</v>
      </c>
      <c r="F387" s="36">
        <v>1050.3666666666666</v>
      </c>
      <c r="G387" s="36">
        <v>1030.6833333333332</v>
      </c>
      <c r="H387" s="36">
        <v>1093.9833333333333</v>
      </c>
      <c r="I387" s="36">
        <v>1113.6666666666667</v>
      </c>
      <c r="J387" s="36">
        <v>1125.6333333333334</v>
      </c>
      <c r="K387" s="31">
        <v>1101.7</v>
      </c>
      <c r="L387" s="31">
        <v>1070.05</v>
      </c>
      <c r="M387" s="31">
        <v>0.57313999999999998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343.15</v>
      </c>
      <c r="D388" s="36">
        <v>344.76666666666665</v>
      </c>
      <c r="E388" s="36">
        <v>340.13333333333333</v>
      </c>
      <c r="F388" s="36">
        <v>337.11666666666667</v>
      </c>
      <c r="G388" s="36">
        <v>332.48333333333335</v>
      </c>
      <c r="H388" s="36">
        <v>347.7833333333333</v>
      </c>
      <c r="I388" s="36">
        <v>352.41666666666663</v>
      </c>
      <c r="J388" s="36">
        <v>355.43333333333328</v>
      </c>
      <c r="K388" s="31">
        <v>349.4</v>
      </c>
      <c r="L388" s="31">
        <v>341.75</v>
      </c>
      <c r="M388" s="31">
        <v>8.8260799999999993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232.75</v>
      </c>
      <c r="D389" s="36">
        <v>230.93333333333331</v>
      </c>
      <c r="E389" s="36">
        <v>227.96666666666661</v>
      </c>
      <c r="F389" s="36">
        <v>223.18333333333331</v>
      </c>
      <c r="G389" s="36">
        <v>220.21666666666661</v>
      </c>
      <c r="H389" s="36">
        <v>235.71666666666661</v>
      </c>
      <c r="I389" s="36">
        <v>238.68333333333331</v>
      </c>
      <c r="J389" s="36">
        <v>243.46666666666661</v>
      </c>
      <c r="K389" s="31">
        <v>233.9</v>
      </c>
      <c r="L389" s="31">
        <v>226.15</v>
      </c>
      <c r="M389" s="31">
        <v>11.880369999999999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128.65</v>
      </c>
      <c r="D390" s="36">
        <v>128.96666666666667</v>
      </c>
      <c r="E390" s="36">
        <v>127.68333333333334</v>
      </c>
      <c r="F390" s="36">
        <v>126.71666666666667</v>
      </c>
      <c r="G390" s="36">
        <v>125.43333333333334</v>
      </c>
      <c r="H390" s="36">
        <v>129.93333333333334</v>
      </c>
      <c r="I390" s="36">
        <v>131.2166666666667</v>
      </c>
      <c r="J390" s="36">
        <v>132.18333333333334</v>
      </c>
      <c r="K390" s="31">
        <v>130.25</v>
      </c>
      <c r="L390" s="31">
        <v>128</v>
      </c>
      <c r="M390" s="31">
        <v>44.723080000000003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3649.1</v>
      </c>
      <c r="D391" s="36">
        <v>3605.5666666666671</v>
      </c>
      <c r="E391" s="36">
        <v>3546.1333333333341</v>
      </c>
      <c r="F391" s="36">
        <v>3443.166666666667</v>
      </c>
      <c r="G391" s="36">
        <v>3383.733333333334</v>
      </c>
      <c r="H391" s="36">
        <v>3708.5333333333342</v>
      </c>
      <c r="I391" s="36">
        <v>3767.9666666666676</v>
      </c>
      <c r="J391" s="36">
        <v>3870.9333333333343</v>
      </c>
      <c r="K391" s="31">
        <v>3665</v>
      </c>
      <c r="L391" s="31">
        <v>3502.6</v>
      </c>
      <c r="M391" s="31">
        <v>0.64446999999999999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76.5</v>
      </c>
      <c r="D392" s="36">
        <v>76.983333333333334</v>
      </c>
      <c r="E392" s="36">
        <v>74.666666666666671</v>
      </c>
      <c r="F392" s="36">
        <v>72.833333333333343</v>
      </c>
      <c r="G392" s="36">
        <v>70.51666666666668</v>
      </c>
      <c r="H392" s="36">
        <v>78.816666666666663</v>
      </c>
      <c r="I392" s="36">
        <v>81.133333333333326</v>
      </c>
      <c r="J392" s="36">
        <v>82.966666666666654</v>
      </c>
      <c r="K392" s="31">
        <v>79.3</v>
      </c>
      <c r="L392" s="31">
        <v>75.150000000000006</v>
      </c>
      <c r="M392" s="31">
        <v>64.966819999999998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1541.65</v>
      </c>
      <c r="D393" s="36">
        <v>1545.0833333333333</v>
      </c>
      <c r="E393" s="36">
        <v>1515.1666666666665</v>
      </c>
      <c r="F393" s="36">
        <v>1488.6833333333332</v>
      </c>
      <c r="G393" s="36">
        <v>1458.7666666666664</v>
      </c>
      <c r="H393" s="36">
        <v>1571.5666666666666</v>
      </c>
      <c r="I393" s="36">
        <v>1601.4833333333331</v>
      </c>
      <c r="J393" s="36">
        <v>1627.9666666666667</v>
      </c>
      <c r="K393" s="31">
        <v>1575</v>
      </c>
      <c r="L393" s="31">
        <v>1518.6</v>
      </c>
      <c r="M393" s="31">
        <v>13.384639999999999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237.7</v>
      </c>
      <c r="D394" s="36">
        <v>238.75</v>
      </c>
      <c r="E394" s="36">
        <v>235.5</v>
      </c>
      <c r="F394" s="36">
        <v>233.3</v>
      </c>
      <c r="G394" s="36">
        <v>230.05</v>
      </c>
      <c r="H394" s="36">
        <v>240.95</v>
      </c>
      <c r="I394" s="36">
        <v>244.2</v>
      </c>
      <c r="J394" s="36">
        <v>246.39999999999998</v>
      </c>
      <c r="K394" s="31">
        <v>242</v>
      </c>
      <c r="L394" s="31">
        <v>236.55</v>
      </c>
      <c r="M394" s="31">
        <v>80.540130000000005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342.9</v>
      </c>
      <c r="D395" s="36">
        <v>342.93333333333334</v>
      </c>
      <c r="E395" s="36">
        <v>339.2166666666667</v>
      </c>
      <c r="F395" s="36">
        <v>335.53333333333336</v>
      </c>
      <c r="G395" s="36">
        <v>331.81666666666672</v>
      </c>
      <c r="H395" s="36">
        <v>346.61666666666667</v>
      </c>
      <c r="I395" s="36">
        <v>350.33333333333326</v>
      </c>
      <c r="J395" s="36">
        <v>354.01666666666665</v>
      </c>
      <c r="K395" s="31">
        <v>346.65</v>
      </c>
      <c r="L395" s="31">
        <v>339.25</v>
      </c>
      <c r="M395" s="31">
        <v>87.56635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160.15</v>
      </c>
      <c r="D396" s="36">
        <v>159.45000000000002</v>
      </c>
      <c r="E396" s="36">
        <v>158.20000000000005</v>
      </c>
      <c r="F396" s="36">
        <v>156.25000000000003</v>
      </c>
      <c r="G396" s="36">
        <v>155.00000000000006</v>
      </c>
      <c r="H396" s="36">
        <v>161.40000000000003</v>
      </c>
      <c r="I396" s="36">
        <v>162.64999999999998</v>
      </c>
      <c r="J396" s="36">
        <v>164.60000000000002</v>
      </c>
      <c r="K396" s="31">
        <v>160.69999999999999</v>
      </c>
      <c r="L396" s="31">
        <v>157.5</v>
      </c>
      <c r="M396" s="31">
        <v>14.683809999999999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898.25</v>
      </c>
      <c r="D397" s="36">
        <v>901.65</v>
      </c>
      <c r="E397" s="36">
        <v>891.59999999999991</v>
      </c>
      <c r="F397" s="36">
        <v>884.94999999999993</v>
      </c>
      <c r="G397" s="36">
        <v>874.89999999999986</v>
      </c>
      <c r="H397" s="36">
        <v>908.3</v>
      </c>
      <c r="I397" s="36">
        <v>918.34999999999991</v>
      </c>
      <c r="J397" s="36">
        <v>925</v>
      </c>
      <c r="K397" s="31">
        <v>911.7</v>
      </c>
      <c r="L397" s="31">
        <v>895</v>
      </c>
      <c r="M397" s="31">
        <v>0.74995999999999996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2400.6999999999998</v>
      </c>
      <c r="D398" s="36">
        <v>2403.5666666666666</v>
      </c>
      <c r="E398" s="36">
        <v>2395.1833333333334</v>
      </c>
      <c r="F398" s="36">
        <v>2389.666666666667</v>
      </c>
      <c r="G398" s="36">
        <v>2381.2833333333338</v>
      </c>
      <c r="H398" s="36">
        <v>2409.083333333333</v>
      </c>
      <c r="I398" s="36">
        <v>2417.4666666666662</v>
      </c>
      <c r="J398" s="36">
        <v>2422.9833333333327</v>
      </c>
      <c r="K398" s="31">
        <v>2411.9499999999998</v>
      </c>
      <c r="L398" s="31">
        <v>2398.0500000000002</v>
      </c>
      <c r="M398" s="31">
        <v>62.656529999999997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111.75</v>
      </c>
      <c r="D399" s="36">
        <v>112.7</v>
      </c>
      <c r="E399" s="36">
        <v>110.25</v>
      </c>
      <c r="F399" s="36">
        <v>108.75</v>
      </c>
      <c r="G399" s="36">
        <v>106.3</v>
      </c>
      <c r="H399" s="36">
        <v>114.2</v>
      </c>
      <c r="I399" s="36">
        <v>116.65000000000002</v>
      </c>
      <c r="J399" s="36">
        <v>118.15</v>
      </c>
      <c r="K399" s="31">
        <v>115.15</v>
      </c>
      <c r="L399" s="31">
        <v>111.2</v>
      </c>
      <c r="M399" s="31">
        <v>22.043330000000001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730.45</v>
      </c>
      <c r="D400" s="36">
        <v>727.91666666666663</v>
      </c>
      <c r="E400" s="36">
        <v>721.38333333333321</v>
      </c>
      <c r="F400" s="36">
        <v>712.31666666666661</v>
      </c>
      <c r="G400" s="36">
        <v>705.78333333333319</v>
      </c>
      <c r="H400" s="36">
        <v>736.98333333333323</v>
      </c>
      <c r="I400" s="36">
        <v>743.51666666666677</v>
      </c>
      <c r="J400" s="36">
        <v>752.58333333333326</v>
      </c>
      <c r="K400" s="31">
        <v>734.45</v>
      </c>
      <c r="L400" s="31">
        <v>718.85</v>
      </c>
      <c r="M400" s="31">
        <v>1.07819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466.75</v>
      </c>
      <c r="D401" s="36">
        <v>466.36666666666662</v>
      </c>
      <c r="E401" s="36">
        <v>462.08333333333326</v>
      </c>
      <c r="F401" s="36">
        <v>457.41666666666663</v>
      </c>
      <c r="G401" s="36">
        <v>453.13333333333327</v>
      </c>
      <c r="H401" s="36">
        <v>471.03333333333325</v>
      </c>
      <c r="I401" s="36">
        <v>475.31666666666666</v>
      </c>
      <c r="J401" s="36">
        <v>479.98333333333323</v>
      </c>
      <c r="K401" s="31">
        <v>470.65</v>
      </c>
      <c r="L401" s="31">
        <v>461.7</v>
      </c>
      <c r="M401" s="31">
        <v>4.2723599999999999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707.9</v>
      </c>
      <c r="D402" s="36">
        <v>710.30000000000007</v>
      </c>
      <c r="E402" s="36">
        <v>704.60000000000014</v>
      </c>
      <c r="F402" s="36">
        <v>701.30000000000007</v>
      </c>
      <c r="G402" s="36">
        <v>695.60000000000014</v>
      </c>
      <c r="H402" s="36">
        <v>713.60000000000014</v>
      </c>
      <c r="I402" s="36">
        <v>719.30000000000018</v>
      </c>
      <c r="J402" s="36">
        <v>722.60000000000014</v>
      </c>
      <c r="K402" s="31">
        <v>716</v>
      </c>
      <c r="L402" s="31">
        <v>707</v>
      </c>
      <c r="M402" s="31">
        <v>0.55117000000000005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1537.6</v>
      </c>
      <c r="D403" s="36">
        <v>1535.7666666666667</v>
      </c>
      <c r="E403" s="36">
        <v>1527.8833333333332</v>
      </c>
      <c r="F403" s="36">
        <v>1518.1666666666665</v>
      </c>
      <c r="G403" s="36">
        <v>1510.2833333333331</v>
      </c>
      <c r="H403" s="36">
        <v>1545.4833333333333</v>
      </c>
      <c r="I403" s="36">
        <v>1553.366666666667</v>
      </c>
      <c r="J403" s="36">
        <v>1563.0833333333335</v>
      </c>
      <c r="K403" s="31">
        <v>1543.65</v>
      </c>
      <c r="L403" s="31">
        <v>1526.05</v>
      </c>
      <c r="M403" s="31">
        <v>1.5257099999999999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92.55</v>
      </c>
      <c r="D404" s="36">
        <v>92.100000000000009</v>
      </c>
      <c r="E404" s="36">
        <v>90.500000000000014</v>
      </c>
      <c r="F404" s="36">
        <v>88.45</v>
      </c>
      <c r="G404" s="36">
        <v>86.850000000000009</v>
      </c>
      <c r="H404" s="36">
        <v>94.15000000000002</v>
      </c>
      <c r="I404" s="36">
        <v>95.750000000000014</v>
      </c>
      <c r="J404" s="36">
        <v>97.800000000000026</v>
      </c>
      <c r="K404" s="31">
        <v>93.7</v>
      </c>
      <c r="L404" s="31">
        <v>90.05</v>
      </c>
      <c r="M404" s="31">
        <v>259.70686999999998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8045.2</v>
      </c>
      <c r="D405" s="36">
        <v>8012.9000000000005</v>
      </c>
      <c r="E405" s="36">
        <v>7945.8000000000011</v>
      </c>
      <c r="F405" s="36">
        <v>7846.4000000000005</v>
      </c>
      <c r="G405" s="36">
        <v>7779.3000000000011</v>
      </c>
      <c r="H405" s="36">
        <v>8112.3000000000011</v>
      </c>
      <c r="I405" s="36">
        <v>8179.4000000000015</v>
      </c>
      <c r="J405" s="36">
        <v>8278.8000000000011</v>
      </c>
      <c r="K405" s="31">
        <v>8080</v>
      </c>
      <c r="L405" s="31">
        <v>7913.5</v>
      </c>
      <c r="M405" s="31">
        <v>0.21537000000000001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1400.7</v>
      </c>
      <c r="D406" s="36">
        <v>1397.8333333333333</v>
      </c>
      <c r="E406" s="36">
        <v>1391.8666666666666</v>
      </c>
      <c r="F406" s="36">
        <v>1383.0333333333333</v>
      </c>
      <c r="G406" s="36">
        <v>1377.0666666666666</v>
      </c>
      <c r="H406" s="36">
        <v>1406.6666666666665</v>
      </c>
      <c r="I406" s="36">
        <v>1412.6333333333332</v>
      </c>
      <c r="J406" s="36">
        <v>1421.4666666666665</v>
      </c>
      <c r="K406" s="31">
        <v>1403.8</v>
      </c>
      <c r="L406" s="31">
        <v>1389</v>
      </c>
      <c r="M406" s="31">
        <v>0.16888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737.2</v>
      </c>
      <c r="D407" s="36">
        <v>737.75</v>
      </c>
      <c r="E407" s="36">
        <v>735.5</v>
      </c>
      <c r="F407" s="36">
        <v>733.8</v>
      </c>
      <c r="G407" s="36">
        <v>731.55</v>
      </c>
      <c r="H407" s="36">
        <v>739.45</v>
      </c>
      <c r="I407" s="36">
        <v>741.7</v>
      </c>
      <c r="J407" s="36">
        <v>743.40000000000009</v>
      </c>
      <c r="K407" s="31">
        <v>740</v>
      </c>
      <c r="L407" s="31">
        <v>736.05</v>
      </c>
      <c r="M407" s="31">
        <v>16.034649999999999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1407.85</v>
      </c>
      <c r="D408" s="36">
        <v>1411.8833333333332</v>
      </c>
      <c r="E408" s="36">
        <v>1401.9666666666665</v>
      </c>
      <c r="F408" s="36">
        <v>1396.0833333333333</v>
      </c>
      <c r="G408" s="36">
        <v>1386.1666666666665</v>
      </c>
      <c r="H408" s="36">
        <v>1417.7666666666664</v>
      </c>
      <c r="I408" s="36">
        <v>1427.6833333333334</v>
      </c>
      <c r="J408" s="36">
        <v>1433.5666666666664</v>
      </c>
      <c r="K408" s="31">
        <v>1421.8</v>
      </c>
      <c r="L408" s="31">
        <v>1406</v>
      </c>
      <c r="M408" s="31">
        <v>8.8770900000000008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2823.75</v>
      </c>
      <c r="D409" s="36">
        <v>2794.9</v>
      </c>
      <c r="E409" s="36">
        <v>2755.8500000000004</v>
      </c>
      <c r="F409" s="36">
        <v>2687.9500000000003</v>
      </c>
      <c r="G409" s="36">
        <v>2648.9000000000005</v>
      </c>
      <c r="H409" s="36">
        <v>2862.8</v>
      </c>
      <c r="I409" s="36">
        <v>2901.8500000000004</v>
      </c>
      <c r="J409" s="36">
        <v>2969.75</v>
      </c>
      <c r="K409" s="31">
        <v>2833.95</v>
      </c>
      <c r="L409" s="31">
        <v>2727</v>
      </c>
      <c r="M409" s="31">
        <v>2.2063600000000001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410.05</v>
      </c>
      <c r="D410" s="36">
        <v>411.0333333333333</v>
      </c>
      <c r="E410" s="36">
        <v>407.01666666666659</v>
      </c>
      <c r="F410" s="36">
        <v>403.98333333333329</v>
      </c>
      <c r="G410" s="36">
        <v>399.96666666666658</v>
      </c>
      <c r="H410" s="36">
        <v>414.06666666666661</v>
      </c>
      <c r="I410" s="36">
        <v>418.08333333333326</v>
      </c>
      <c r="J410" s="36">
        <v>421.11666666666662</v>
      </c>
      <c r="K410" s="31">
        <v>415.05</v>
      </c>
      <c r="L410" s="31">
        <v>408</v>
      </c>
      <c r="M410" s="31">
        <v>0.56928999999999996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688.2</v>
      </c>
      <c r="D411" s="36">
        <v>688.01666666666677</v>
      </c>
      <c r="E411" s="36">
        <v>680.08333333333348</v>
      </c>
      <c r="F411" s="36">
        <v>671.9666666666667</v>
      </c>
      <c r="G411" s="36">
        <v>664.03333333333342</v>
      </c>
      <c r="H411" s="36">
        <v>696.13333333333355</v>
      </c>
      <c r="I411" s="36">
        <v>704.06666666666672</v>
      </c>
      <c r="J411" s="36">
        <v>712.18333333333362</v>
      </c>
      <c r="K411" s="31">
        <v>695.95</v>
      </c>
      <c r="L411" s="31">
        <v>679.9</v>
      </c>
      <c r="M411" s="31">
        <v>1.1995199999999999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26106.9</v>
      </c>
      <c r="D412" s="36">
        <v>26088.350000000002</v>
      </c>
      <c r="E412" s="36">
        <v>25934.600000000006</v>
      </c>
      <c r="F412" s="36">
        <v>25762.300000000003</v>
      </c>
      <c r="G412" s="36">
        <v>25608.550000000007</v>
      </c>
      <c r="H412" s="36">
        <v>26260.650000000005</v>
      </c>
      <c r="I412" s="36">
        <v>26414.399999999998</v>
      </c>
      <c r="J412" s="36">
        <v>26586.700000000004</v>
      </c>
      <c r="K412" s="31">
        <v>26242.1</v>
      </c>
      <c r="L412" s="31">
        <v>25916.05</v>
      </c>
      <c r="M412" s="31">
        <v>0.15622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49.85</v>
      </c>
      <c r="D413" s="36">
        <v>50.050000000000004</v>
      </c>
      <c r="E413" s="36">
        <v>49.550000000000011</v>
      </c>
      <c r="F413" s="36">
        <v>49.250000000000007</v>
      </c>
      <c r="G413" s="36">
        <v>48.750000000000014</v>
      </c>
      <c r="H413" s="36">
        <v>50.350000000000009</v>
      </c>
      <c r="I413" s="36">
        <v>50.849999999999994</v>
      </c>
      <c r="J413" s="36">
        <v>51.150000000000006</v>
      </c>
      <c r="K413" s="31">
        <v>50.55</v>
      </c>
      <c r="L413" s="31">
        <v>49.75</v>
      </c>
      <c r="M413" s="31">
        <v>68.477620000000002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1974.35</v>
      </c>
      <c r="D414" s="36">
        <v>1971.9166666666667</v>
      </c>
      <c r="E414" s="36">
        <v>1962.4333333333334</v>
      </c>
      <c r="F414" s="36">
        <v>1950.5166666666667</v>
      </c>
      <c r="G414" s="36">
        <v>1941.0333333333333</v>
      </c>
      <c r="H414" s="36">
        <v>1983.8333333333335</v>
      </c>
      <c r="I414" s="36">
        <v>1993.3166666666666</v>
      </c>
      <c r="J414" s="36">
        <v>2005.2333333333336</v>
      </c>
      <c r="K414" s="31">
        <v>1981.4</v>
      </c>
      <c r="L414" s="31">
        <v>1960</v>
      </c>
      <c r="M414" s="31">
        <v>6.5994400000000004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455.25</v>
      </c>
      <c r="D415" s="36">
        <v>453.26666666666665</v>
      </c>
      <c r="E415" s="36">
        <v>445.0333333333333</v>
      </c>
      <c r="F415" s="36">
        <v>434.81666666666666</v>
      </c>
      <c r="G415" s="36">
        <v>426.58333333333331</v>
      </c>
      <c r="H415" s="36">
        <v>463.48333333333329</v>
      </c>
      <c r="I415" s="36">
        <v>471.71666666666664</v>
      </c>
      <c r="J415" s="36">
        <v>481.93333333333328</v>
      </c>
      <c r="K415" s="31">
        <v>461.5</v>
      </c>
      <c r="L415" s="31">
        <v>443.05</v>
      </c>
      <c r="M415" s="31">
        <v>8.0336700000000008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3635.75</v>
      </c>
      <c r="D416" s="36">
        <v>3633.4666666666667</v>
      </c>
      <c r="E416" s="36">
        <v>3588.9333333333334</v>
      </c>
      <c r="F416" s="36">
        <v>3542.1166666666668</v>
      </c>
      <c r="G416" s="36">
        <v>3497.5833333333335</v>
      </c>
      <c r="H416" s="36">
        <v>3680.2833333333333</v>
      </c>
      <c r="I416" s="36">
        <v>3724.8166666666671</v>
      </c>
      <c r="J416" s="36">
        <v>3771.6333333333332</v>
      </c>
      <c r="K416" s="31">
        <v>3678</v>
      </c>
      <c r="L416" s="31">
        <v>3586.65</v>
      </c>
      <c r="M416" s="31">
        <v>7.9675799999999999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84.4</v>
      </c>
      <c r="D417" s="36">
        <v>84.783333333333346</v>
      </c>
      <c r="E417" s="36">
        <v>83.316666666666691</v>
      </c>
      <c r="F417" s="36">
        <v>82.233333333333348</v>
      </c>
      <c r="G417" s="36">
        <v>80.766666666666694</v>
      </c>
      <c r="H417" s="36">
        <v>85.866666666666688</v>
      </c>
      <c r="I417" s="36">
        <v>87.333333333333357</v>
      </c>
      <c r="J417" s="36">
        <v>88.416666666666686</v>
      </c>
      <c r="K417" s="31">
        <v>86.25</v>
      </c>
      <c r="L417" s="31">
        <v>83.7</v>
      </c>
      <c r="M417" s="31">
        <v>311.83006999999998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4538.8</v>
      </c>
      <c r="D418" s="36">
        <v>4548.6000000000004</v>
      </c>
      <c r="E418" s="36">
        <v>4517.3000000000011</v>
      </c>
      <c r="F418" s="36">
        <v>4495.8000000000011</v>
      </c>
      <c r="G418" s="36">
        <v>4464.5000000000018</v>
      </c>
      <c r="H418" s="36">
        <v>4570.1000000000004</v>
      </c>
      <c r="I418" s="36">
        <v>4601.3999999999996</v>
      </c>
      <c r="J418" s="36">
        <v>4622.8999999999996</v>
      </c>
      <c r="K418" s="31">
        <v>4579.8999999999996</v>
      </c>
      <c r="L418" s="31">
        <v>4527.1000000000004</v>
      </c>
      <c r="M418" s="31">
        <v>0.10961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885.15</v>
      </c>
      <c r="D419" s="36">
        <v>886.34999999999991</v>
      </c>
      <c r="E419" s="36">
        <v>873.89999999999986</v>
      </c>
      <c r="F419" s="36">
        <v>862.65</v>
      </c>
      <c r="G419" s="36">
        <v>850.19999999999993</v>
      </c>
      <c r="H419" s="36">
        <v>897.5999999999998</v>
      </c>
      <c r="I419" s="36">
        <v>910.04999999999984</v>
      </c>
      <c r="J419" s="36">
        <v>921.29999999999973</v>
      </c>
      <c r="K419" s="31">
        <v>898.8</v>
      </c>
      <c r="L419" s="31">
        <v>875.1</v>
      </c>
      <c r="M419" s="31">
        <v>3.1541100000000002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6536.35</v>
      </c>
      <c r="D420" s="36">
        <v>6582.583333333333</v>
      </c>
      <c r="E420" s="36">
        <v>6445.1666666666661</v>
      </c>
      <c r="F420" s="36">
        <v>6353.9833333333327</v>
      </c>
      <c r="G420" s="36">
        <v>6216.5666666666657</v>
      </c>
      <c r="H420" s="36">
        <v>6673.7666666666664</v>
      </c>
      <c r="I420" s="36">
        <v>6811.1833333333325</v>
      </c>
      <c r="J420" s="36">
        <v>6902.3666666666668</v>
      </c>
      <c r="K420" s="31">
        <v>6720</v>
      </c>
      <c r="L420" s="31">
        <v>6491.4</v>
      </c>
      <c r="M420" s="31">
        <v>0.86331000000000002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554.79999999999995</v>
      </c>
      <c r="D421" s="36">
        <v>556.91666666666663</v>
      </c>
      <c r="E421" s="36">
        <v>549.13333333333321</v>
      </c>
      <c r="F421" s="36">
        <v>543.46666666666658</v>
      </c>
      <c r="G421" s="36">
        <v>535.68333333333317</v>
      </c>
      <c r="H421" s="36">
        <v>562.58333333333326</v>
      </c>
      <c r="I421" s="36">
        <v>570.36666666666679</v>
      </c>
      <c r="J421" s="36">
        <v>576.0333333333333</v>
      </c>
      <c r="K421" s="31">
        <v>564.70000000000005</v>
      </c>
      <c r="L421" s="31">
        <v>551.25</v>
      </c>
      <c r="M421" s="31">
        <v>12.854710000000001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1269.75</v>
      </c>
      <c r="D422" s="36">
        <v>1267.05</v>
      </c>
      <c r="E422" s="36">
        <v>1253.8</v>
      </c>
      <c r="F422" s="36">
        <v>1237.8499999999999</v>
      </c>
      <c r="G422" s="36">
        <v>1224.5999999999999</v>
      </c>
      <c r="H422" s="36">
        <v>1283</v>
      </c>
      <c r="I422" s="36">
        <v>1296.25</v>
      </c>
      <c r="J422" s="36">
        <v>1312.2</v>
      </c>
      <c r="K422" s="31">
        <v>1280.3</v>
      </c>
      <c r="L422" s="31">
        <v>1251.0999999999999</v>
      </c>
      <c r="M422" s="31">
        <v>3.5036999999999998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2351.6999999999998</v>
      </c>
      <c r="D423" s="36">
        <v>2353.9</v>
      </c>
      <c r="E423" s="36">
        <v>2342.8000000000002</v>
      </c>
      <c r="F423" s="36">
        <v>2333.9</v>
      </c>
      <c r="G423" s="36">
        <v>2322.8000000000002</v>
      </c>
      <c r="H423" s="36">
        <v>2362.8000000000002</v>
      </c>
      <c r="I423" s="36">
        <v>2373.8999999999996</v>
      </c>
      <c r="J423" s="36">
        <v>2382.8000000000002</v>
      </c>
      <c r="K423" s="31">
        <v>2365</v>
      </c>
      <c r="L423" s="31">
        <v>2345</v>
      </c>
      <c r="M423" s="31">
        <v>1.6925399999999999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569.1</v>
      </c>
      <c r="D424" s="36">
        <v>567.83333333333337</v>
      </c>
      <c r="E424" s="36">
        <v>565.16666666666674</v>
      </c>
      <c r="F424" s="36">
        <v>561.23333333333335</v>
      </c>
      <c r="G424" s="36">
        <v>558.56666666666672</v>
      </c>
      <c r="H424" s="36">
        <v>571.76666666666677</v>
      </c>
      <c r="I424" s="36">
        <v>574.43333333333351</v>
      </c>
      <c r="J424" s="36">
        <v>578.36666666666679</v>
      </c>
      <c r="K424" s="31">
        <v>570.5</v>
      </c>
      <c r="L424" s="31">
        <v>563.9</v>
      </c>
      <c r="M424" s="31">
        <v>2.2202700000000002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568.6</v>
      </c>
      <c r="D425" s="36">
        <v>567.56666666666661</v>
      </c>
      <c r="E425" s="36">
        <v>566.13333333333321</v>
      </c>
      <c r="F425" s="36">
        <v>563.66666666666663</v>
      </c>
      <c r="G425" s="36">
        <v>562.23333333333323</v>
      </c>
      <c r="H425" s="36">
        <v>570.03333333333319</v>
      </c>
      <c r="I425" s="36">
        <v>571.46666666666658</v>
      </c>
      <c r="J425" s="36">
        <v>573.93333333333317</v>
      </c>
      <c r="K425" s="31">
        <v>569</v>
      </c>
      <c r="L425" s="31">
        <v>565.1</v>
      </c>
      <c r="M425" s="31">
        <v>102.99034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91.2</v>
      </c>
      <c r="D426" s="36">
        <v>91.433333333333337</v>
      </c>
      <c r="E426" s="36">
        <v>90.666666666666671</v>
      </c>
      <c r="F426" s="36">
        <v>90.13333333333334</v>
      </c>
      <c r="G426" s="36">
        <v>89.366666666666674</v>
      </c>
      <c r="H426" s="36">
        <v>91.966666666666669</v>
      </c>
      <c r="I426" s="36">
        <v>92.73333333333332</v>
      </c>
      <c r="J426" s="36">
        <v>93.266666666666666</v>
      </c>
      <c r="K426" s="31">
        <v>92.2</v>
      </c>
      <c r="L426" s="31">
        <v>90.9</v>
      </c>
      <c r="M426" s="31">
        <v>229.93584000000001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338.15</v>
      </c>
      <c r="D427" s="36">
        <v>339.66666666666663</v>
      </c>
      <c r="E427" s="36">
        <v>329.13333333333327</v>
      </c>
      <c r="F427" s="36">
        <v>320.11666666666662</v>
      </c>
      <c r="G427" s="36">
        <v>309.58333333333326</v>
      </c>
      <c r="H427" s="36">
        <v>348.68333333333328</v>
      </c>
      <c r="I427" s="36">
        <v>359.21666666666658</v>
      </c>
      <c r="J427" s="36">
        <v>368.23333333333329</v>
      </c>
      <c r="K427" s="31">
        <v>350.2</v>
      </c>
      <c r="L427" s="31">
        <v>330.65</v>
      </c>
      <c r="M427" s="31">
        <v>6.8176500000000004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152.05000000000001</v>
      </c>
      <c r="D428" s="36">
        <v>153.16666666666669</v>
      </c>
      <c r="E428" s="36">
        <v>148.43333333333337</v>
      </c>
      <c r="F428" s="36">
        <v>144.81666666666669</v>
      </c>
      <c r="G428" s="36">
        <v>140.08333333333337</v>
      </c>
      <c r="H428" s="36">
        <v>156.78333333333336</v>
      </c>
      <c r="I428" s="36">
        <v>161.51666666666671</v>
      </c>
      <c r="J428" s="36">
        <v>165.13333333333335</v>
      </c>
      <c r="K428" s="31">
        <v>157.9</v>
      </c>
      <c r="L428" s="31">
        <v>149.55000000000001</v>
      </c>
      <c r="M428" s="31">
        <v>25.77955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387.3</v>
      </c>
      <c r="D429" s="36">
        <v>387.11666666666662</v>
      </c>
      <c r="E429" s="36">
        <v>384.23333333333323</v>
      </c>
      <c r="F429" s="36">
        <v>381.16666666666663</v>
      </c>
      <c r="G429" s="36">
        <v>378.28333333333325</v>
      </c>
      <c r="H429" s="36">
        <v>390.18333333333322</v>
      </c>
      <c r="I429" s="36">
        <v>393.06666666666655</v>
      </c>
      <c r="J429" s="36">
        <v>396.13333333333321</v>
      </c>
      <c r="K429" s="31">
        <v>390</v>
      </c>
      <c r="L429" s="31">
        <v>384.05</v>
      </c>
      <c r="M429" s="31">
        <v>1.4827900000000001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277.25</v>
      </c>
      <c r="D430" s="36">
        <v>278.38333333333333</v>
      </c>
      <c r="E430" s="36">
        <v>273.86666666666667</v>
      </c>
      <c r="F430" s="36">
        <v>270.48333333333335</v>
      </c>
      <c r="G430" s="36">
        <v>265.9666666666667</v>
      </c>
      <c r="H430" s="36">
        <v>281.76666666666665</v>
      </c>
      <c r="I430" s="36">
        <v>286.2833333333333</v>
      </c>
      <c r="J430" s="36">
        <v>289.66666666666663</v>
      </c>
      <c r="K430" s="31">
        <v>282.89999999999998</v>
      </c>
      <c r="L430" s="31">
        <v>275</v>
      </c>
      <c r="M430" s="31">
        <v>11.05312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1202.2</v>
      </c>
      <c r="D431" s="36">
        <v>1198.7333333333333</v>
      </c>
      <c r="E431" s="36">
        <v>1187.9666666666667</v>
      </c>
      <c r="F431" s="36">
        <v>1173.7333333333333</v>
      </c>
      <c r="G431" s="36">
        <v>1162.9666666666667</v>
      </c>
      <c r="H431" s="36">
        <v>1212.9666666666667</v>
      </c>
      <c r="I431" s="36">
        <v>1223.7333333333336</v>
      </c>
      <c r="J431" s="36">
        <v>1237.9666666666667</v>
      </c>
      <c r="K431" s="31">
        <v>1209.5</v>
      </c>
      <c r="L431" s="31">
        <v>1184.5</v>
      </c>
      <c r="M431" s="31">
        <v>18.134620000000002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670.6</v>
      </c>
      <c r="D432" s="36">
        <v>672.38333333333333</v>
      </c>
      <c r="E432" s="36">
        <v>665.86666666666667</v>
      </c>
      <c r="F432" s="36">
        <v>661.13333333333333</v>
      </c>
      <c r="G432" s="36">
        <v>654.61666666666667</v>
      </c>
      <c r="H432" s="36">
        <v>677.11666666666667</v>
      </c>
      <c r="I432" s="36">
        <v>683.63333333333333</v>
      </c>
      <c r="J432" s="36">
        <v>688.36666666666667</v>
      </c>
      <c r="K432" s="31">
        <v>678.9</v>
      </c>
      <c r="L432" s="31">
        <v>667.65</v>
      </c>
      <c r="M432" s="31">
        <v>6.7957299999999998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3373.75</v>
      </c>
      <c r="D433" s="36">
        <v>3301.8166666666671</v>
      </c>
      <c r="E433" s="36">
        <v>3193.6333333333341</v>
      </c>
      <c r="F433" s="36">
        <v>3013.5166666666669</v>
      </c>
      <c r="G433" s="36">
        <v>2905.3333333333339</v>
      </c>
      <c r="H433" s="36">
        <v>3481.9333333333343</v>
      </c>
      <c r="I433" s="36">
        <v>3590.1166666666677</v>
      </c>
      <c r="J433" s="36">
        <v>3770.2333333333345</v>
      </c>
      <c r="K433" s="31">
        <v>3410</v>
      </c>
      <c r="L433" s="31">
        <v>3121.7</v>
      </c>
      <c r="M433" s="31">
        <v>2.8245399999999998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1237.4000000000001</v>
      </c>
      <c r="D434" s="36">
        <v>1228.1833333333334</v>
      </c>
      <c r="E434" s="36">
        <v>1215.1166666666668</v>
      </c>
      <c r="F434" s="36">
        <v>1192.8333333333335</v>
      </c>
      <c r="G434" s="36">
        <v>1179.7666666666669</v>
      </c>
      <c r="H434" s="36">
        <v>1250.4666666666667</v>
      </c>
      <c r="I434" s="36">
        <v>1263.5333333333333</v>
      </c>
      <c r="J434" s="36">
        <v>1285.8166666666666</v>
      </c>
      <c r="K434" s="31">
        <v>1241.25</v>
      </c>
      <c r="L434" s="31">
        <v>1205.9000000000001</v>
      </c>
      <c r="M434" s="31">
        <v>4.2778900000000002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499.95</v>
      </c>
      <c r="D435" s="36">
        <v>502.84999999999997</v>
      </c>
      <c r="E435" s="36">
        <v>494.29999999999995</v>
      </c>
      <c r="F435" s="36">
        <v>488.65</v>
      </c>
      <c r="G435" s="36">
        <v>480.09999999999997</v>
      </c>
      <c r="H435" s="36">
        <v>508.49999999999994</v>
      </c>
      <c r="I435" s="36">
        <v>517.04999999999995</v>
      </c>
      <c r="J435" s="36">
        <v>522.69999999999993</v>
      </c>
      <c r="K435" s="31">
        <v>511.4</v>
      </c>
      <c r="L435" s="31">
        <v>497.2</v>
      </c>
      <c r="M435" s="31">
        <v>11.50874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378.1</v>
      </c>
      <c r="D436" s="36">
        <v>377.90000000000003</v>
      </c>
      <c r="E436" s="36">
        <v>371.80000000000007</v>
      </c>
      <c r="F436" s="36">
        <v>365.50000000000006</v>
      </c>
      <c r="G436" s="36">
        <v>359.40000000000009</v>
      </c>
      <c r="H436" s="36">
        <v>384.20000000000005</v>
      </c>
      <c r="I436" s="36">
        <v>390.30000000000007</v>
      </c>
      <c r="J436" s="36">
        <v>396.6</v>
      </c>
      <c r="K436" s="31">
        <v>384</v>
      </c>
      <c r="L436" s="31">
        <v>371.6</v>
      </c>
      <c r="M436" s="31">
        <v>2.4308900000000002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4121.3</v>
      </c>
      <c r="D437" s="36">
        <v>4152.7666666666664</v>
      </c>
      <c r="E437" s="36">
        <v>4068.5333333333328</v>
      </c>
      <c r="F437" s="36">
        <v>4015.7666666666664</v>
      </c>
      <c r="G437" s="36">
        <v>3931.5333333333328</v>
      </c>
      <c r="H437" s="36">
        <v>4205.5333333333328</v>
      </c>
      <c r="I437" s="36">
        <v>4289.7666666666664</v>
      </c>
      <c r="J437" s="36">
        <v>4342.5333333333328</v>
      </c>
      <c r="K437" s="31">
        <v>4237</v>
      </c>
      <c r="L437" s="31">
        <v>4100</v>
      </c>
      <c r="M437" s="31">
        <v>1.80837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655.35</v>
      </c>
      <c r="D438" s="36">
        <v>656.66666666666674</v>
      </c>
      <c r="E438" s="36">
        <v>641.88333333333344</v>
      </c>
      <c r="F438" s="36">
        <v>628.41666666666674</v>
      </c>
      <c r="G438" s="36">
        <v>613.63333333333344</v>
      </c>
      <c r="H438" s="36">
        <v>670.13333333333344</v>
      </c>
      <c r="I438" s="36">
        <v>684.91666666666674</v>
      </c>
      <c r="J438" s="36">
        <v>698.38333333333344</v>
      </c>
      <c r="K438" s="31">
        <v>671.45</v>
      </c>
      <c r="L438" s="31">
        <v>643.20000000000005</v>
      </c>
      <c r="M438" s="31">
        <v>5.0906399999999996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39.6</v>
      </c>
      <c r="D439" s="36">
        <v>39.166666666666664</v>
      </c>
      <c r="E439" s="36">
        <v>38.033333333333331</v>
      </c>
      <c r="F439" s="36">
        <v>36.466666666666669</v>
      </c>
      <c r="G439" s="36">
        <v>35.333333333333336</v>
      </c>
      <c r="H439" s="36">
        <v>40.733333333333327</v>
      </c>
      <c r="I439" s="36">
        <v>41.866666666666667</v>
      </c>
      <c r="J439" s="36">
        <v>43.433333333333323</v>
      </c>
      <c r="K439" s="31">
        <v>40.299999999999997</v>
      </c>
      <c r="L439" s="31">
        <v>37.6</v>
      </c>
      <c r="M439" s="31">
        <v>983.61672999999996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421.6</v>
      </c>
      <c r="D440" s="36">
        <v>425.4666666666667</v>
      </c>
      <c r="E440" s="36">
        <v>415.63333333333338</v>
      </c>
      <c r="F440" s="36">
        <v>409.66666666666669</v>
      </c>
      <c r="G440" s="36">
        <v>399.83333333333337</v>
      </c>
      <c r="H440" s="36">
        <v>431.43333333333339</v>
      </c>
      <c r="I440" s="36">
        <v>441.26666666666665</v>
      </c>
      <c r="J440" s="36">
        <v>447.23333333333341</v>
      </c>
      <c r="K440" s="31">
        <v>435.3</v>
      </c>
      <c r="L440" s="31">
        <v>419.5</v>
      </c>
      <c r="M440" s="31">
        <v>8.8809699999999996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747.9</v>
      </c>
      <c r="D441" s="36">
        <v>746.88333333333333</v>
      </c>
      <c r="E441" s="36">
        <v>739.26666666666665</v>
      </c>
      <c r="F441" s="36">
        <v>730.63333333333333</v>
      </c>
      <c r="G441" s="36">
        <v>723.01666666666665</v>
      </c>
      <c r="H441" s="36">
        <v>755.51666666666665</v>
      </c>
      <c r="I441" s="36">
        <v>763.13333333333321</v>
      </c>
      <c r="J441" s="36">
        <v>771.76666666666665</v>
      </c>
      <c r="K441" s="31">
        <v>754.5</v>
      </c>
      <c r="L441" s="31">
        <v>738.25</v>
      </c>
      <c r="M441" s="31">
        <v>9.3923699999999997</v>
      </c>
      <c r="N441" s="1"/>
      <c r="O441" s="1"/>
    </row>
    <row r="442" spans="1:15" ht="12.75" customHeight="1">
      <c r="A442" s="33">
        <v>432</v>
      </c>
      <c r="B442" s="53" t="s">
        <v>859</v>
      </c>
      <c r="C442" s="31">
        <v>519.1</v>
      </c>
      <c r="D442" s="36">
        <v>524.20000000000005</v>
      </c>
      <c r="E442" s="36">
        <v>512.10000000000014</v>
      </c>
      <c r="F442" s="36">
        <v>505.10000000000014</v>
      </c>
      <c r="G442" s="36">
        <v>493.00000000000023</v>
      </c>
      <c r="H442" s="36">
        <v>531.20000000000005</v>
      </c>
      <c r="I442" s="36">
        <v>543.29999999999995</v>
      </c>
      <c r="J442" s="36">
        <v>550.29999999999995</v>
      </c>
      <c r="K442" s="31">
        <v>536.29999999999995</v>
      </c>
      <c r="L442" s="31">
        <v>517.20000000000005</v>
      </c>
      <c r="M442" s="31">
        <v>1.94045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914.55</v>
      </c>
      <c r="D443" s="36">
        <v>919.51666666666677</v>
      </c>
      <c r="E443" s="36">
        <v>907.03333333333353</v>
      </c>
      <c r="F443" s="36">
        <v>899.51666666666677</v>
      </c>
      <c r="G443" s="36">
        <v>887.03333333333353</v>
      </c>
      <c r="H443" s="36">
        <v>927.03333333333353</v>
      </c>
      <c r="I443" s="36">
        <v>939.51666666666688</v>
      </c>
      <c r="J443" s="36">
        <v>947.03333333333353</v>
      </c>
      <c r="K443" s="31">
        <v>932</v>
      </c>
      <c r="L443" s="31">
        <v>912</v>
      </c>
      <c r="M443" s="31">
        <v>2.9869400000000002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972.55</v>
      </c>
      <c r="D444" s="36">
        <v>971.19999999999993</v>
      </c>
      <c r="E444" s="36">
        <v>968.39999999999986</v>
      </c>
      <c r="F444" s="36">
        <v>964.24999999999989</v>
      </c>
      <c r="G444" s="36">
        <v>961.44999999999982</v>
      </c>
      <c r="H444" s="36">
        <v>975.34999999999991</v>
      </c>
      <c r="I444" s="36">
        <v>978.14999999999986</v>
      </c>
      <c r="J444" s="36">
        <v>982.3</v>
      </c>
      <c r="K444" s="31">
        <v>974</v>
      </c>
      <c r="L444" s="31">
        <v>967.05</v>
      </c>
      <c r="M444" s="31">
        <v>4.5899200000000002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1713.2</v>
      </c>
      <c r="D445" s="36">
        <v>1705.3</v>
      </c>
      <c r="E445" s="36">
        <v>1691</v>
      </c>
      <c r="F445" s="36">
        <v>1668.8</v>
      </c>
      <c r="G445" s="36">
        <v>1654.5</v>
      </c>
      <c r="H445" s="36">
        <v>1727.5</v>
      </c>
      <c r="I445" s="36">
        <v>1741.7999999999997</v>
      </c>
      <c r="J445" s="36">
        <v>1764</v>
      </c>
      <c r="K445" s="31">
        <v>1719.6</v>
      </c>
      <c r="L445" s="31">
        <v>1683.1</v>
      </c>
      <c r="M445" s="31">
        <v>13.7462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3513.75</v>
      </c>
      <c r="D446" s="36">
        <v>3502.5166666666664</v>
      </c>
      <c r="E446" s="36">
        <v>3487.0333333333328</v>
      </c>
      <c r="F446" s="36">
        <v>3460.3166666666666</v>
      </c>
      <c r="G446" s="36">
        <v>3444.833333333333</v>
      </c>
      <c r="H446" s="36">
        <v>3529.2333333333327</v>
      </c>
      <c r="I446" s="36">
        <v>3544.7166666666662</v>
      </c>
      <c r="J446" s="36">
        <v>3571.4333333333325</v>
      </c>
      <c r="K446" s="31">
        <v>3518</v>
      </c>
      <c r="L446" s="31">
        <v>3475.8</v>
      </c>
      <c r="M446" s="31">
        <v>14.41634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933.55</v>
      </c>
      <c r="D447" s="36">
        <v>933.81666666666661</v>
      </c>
      <c r="E447" s="36">
        <v>929.73333333333323</v>
      </c>
      <c r="F447" s="36">
        <v>925.91666666666663</v>
      </c>
      <c r="G447" s="36">
        <v>921.83333333333326</v>
      </c>
      <c r="H447" s="36">
        <v>937.63333333333321</v>
      </c>
      <c r="I447" s="36">
        <v>941.7166666666667</v>
      </c>
      <c r="J447" s="36">
        <v>945.53333333333319</v>
      </c>
      <c r="K447" s="31">
        <v>937.9</v>
      </c>
      <c r="L447" s="31">
        <v>930</v>
      </c>
      <c r="M447" s="31">
        <v>10.47897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8388.5499999999993</v>
      </c>
      <c r="D448" s="36">
        <v>8396.2333333333318</v>
      </c>
      <c r="E448" s="36">
        <v>8322.4666666666635</v>
      </c>
      <c r="F448" s="36">
        <v>8256.3833333333314</v>
      </c>
      <c r="G448" s="36">
        <v>8182.6166666666631</v>
      </c>
      <c r="H448" s="36">
        <v>8462.3166666666639</v>
      </c>
      <c r="I448" s="36">
        <v>8536.0833333333303</v>
      </c>
      <c r="J448" s="36">
        <v>8602.1666666666642</v>
      </c>
      <c r="K448" s="31">
        <v>8470</v>
      </c>
      <c r="L448" s="31">
        <v>8330.15</v>
      </c>
      <c r="M448" s="31">
        <v>1.3863000000000001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4096.45</v>
      </c>
      <c r="D449" s="36">
        <v>4095.3500000000004</v>
      </c>
      <c r="E449" s="36">
        <v>4043.7000000000007</v>
      </c>
      <c r="F449" s="36">
        <v>3990.9500000000003</v>
      </c>
      <c r="G449" s="36">
        <v>3939.3000000000006</v>
      </c>
      <c r="H449" s="36">
        <v>4148.1000000000004</v>
      </c>
      <c r="I449" s="36">
        <v>4199.75</v>
      </c>
      <c r="J449" s="36">
        <v>4252.5000000000009</v>
      </c>
      <c r="K449" s="31">
        <v>4147</v>
      </c>
      <c r="L449" s="31">
        <v>4042.6</v>
      </c>
      <c r="M449" s="31">
        <v>1.5613900000000001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480.05</v>
      </c>
      <c r="D450" s="36">
        <v>477.60000000000008</v>
      </c>
      <c r="E450" s="36">
        <v>472.60000000000014</v>
      </c>
      <c r="F450" s="36">
        <v>465.15000000000003</v>
      </c>
      <c r="G450" s="36">
        <v>460.15000000000009</v>
      </c>
      <c r="H450" s="36">
        <v>485.05000000000018</v>
      </c>
      <c r="I450" s="36">
        <v>490.05000000000007</v>
      </c>
      <c r="J450" s="36">
        <v>497.50000000000023</v>
      </c>
      <c r="K450" s="31">
        <v>482.6</v>
      </c>
      <c r="L450" s="31">
        <v>470.15</v>
      </c>
      <c r="M450" s="31">
        <v>58.595939999999999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712.35</v>
      </c>
      <c r="D451" s="36">
        <v>707.0333333333333</v>
      </c>
      <c r="E451" s="36">
        <v>699.66666666666663</v>
      </c>
      <c r="F451" s="36">
        <v>686.98333333333335</v>
      </c>
      <c r="G451" s="36">
        <v>679.61666666666667</v>
      </c>
      <c r="H451" s="36">
        <v>719.71666666666658</v>
      </c>
      <c r="I451" s="36">
        <v>727.08333333333337</v>
      </c>
      <c r="J451" s="36">
        <v>739.76666666666654</v>
      </c>
      <c r="K451" s="31">
        <v>714.4</v>
      </c>
      <c r="L451" s="31">
        <v>694.35</v>
      </c>
      <c r="M451" s="31">
        <v>161.22864000000001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273.39999999999998</v>
      </c>
      <c r="D452" s="36">
        <v>273.5333333333333</v>
      </c>
      <c r="E452" s="36">
        <v>271.36666666666662</v>
      </c>
      <c r="F452" s="36">
        <v>269.33333333333331</v>
      </c>
      <c r="G452" s="36">
        <v>267.16666666666663</v>
      </c>
      <c r="H452" s="36">
        <v>275.56666666666661</v>
      </c>
      <c r="I452" s="36">
        <v>277.73333333333335</v>
      </c>
      <c r="J452" s="36">
        <v>279.76666666666659</v>
      </c>
      <c r="K452" s="31">
        <v>275.7</v>
      </c>
      <c r="L452" s="31">
        <v>271.5</v>
      </c>
      <c r="M452" s="31">
        <v>263.92588999999998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127.75</v>
      </c>
      <c r="D453" s="36">
        <v>127.53333333333335</v>
      </c>
      <c r="E453" s="36">
        <v>126.91666666666669</v>
      </c>
      <c r="F453" s="36">
        <v>126.08333333333334</v>
      </c>
      <c r="G453" s="36">
        <v>125.46666666666668</v>
      </c>
      <c r="H453" s="36">
        <v>128.36666666666667</v>
      </c>
      <c r="I453" s="36">
        <v>128.98333333333335</v>
      </c>
      <c r="J453" s="36">
        <v>129.81666666666669</v>
      </c>
      <c r="K453" s="31">
        <v>128.15</v>
      </c>
      <c r="L453" s="31">
        <v>126.7</v>
      </c>
      <c r="M453" s="31">
        <v>230.92165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93.45</v>
      </c>
      <c r="D454" s="36">
        <v>91.7</v>
      </c>
      <c r="E454" s="36">
        <v>89.45</v>
      </c>
      <c r="F454" s="36">
        <v>85.45</v>
      </c>
      <c r="G454" s="36">
        <v>83.2</v>
      </c>
      <c r="H454" s="36">
        <v>95.7</v>
      </c>
      <c r="I454" s="36">
        <v>97.95</v>
      </c>
      <c r="J454" s="36">
        <v>101.95</v>
      </c>
      <c r="K454" s="31">
        <v>93.95</v>
      </c>
      <c r="L454" s="31">
        <v>87.7</v>
      </c>
      <c r="M454" s="31">
        <v>148.42108999999999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1399.1</v>
      </c>
      <c r="D455" s="36">
        <v>1400.1499999999999</v>
      </c>
      <c r="E455" s="36">
        <v>1389.4499999999998</v>
      </c>
      <c r="F455" s="36">
        <v>1379.8</v>
      </c>
      <c r="G455" s="36">
        <v>1369.1</v>
      </c>
      <c r="H455" s="36">
        <v>1409.7999999999997</v>
      </c>
      <c r="I455" s="36">
        <v>1420.5</v>
      </c>
      <c r="J455" s="36">
        <v>1430.1499999999996</v>
      </c>
      <c r="K455" s="31">
        <v>1410.85</v>
      </c>
      <c r="L455" s="31">
        <v>1390.5</v>
      </c>
      <c r="M455" s="31">
        <v>0.31774000000000002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372.45</v>
      </c>
      <c r="D456" s="36">
        <v>372.73333333333335</v>
      </c>
      <c r="E456" s="36">
        <v>368.41666666666669</v>
      </c>
      <c r="F456" s="36">
        <v>364.38333333333333</v>
      </c>
      <c r="G456" s="36">
        <v>360.06666666666666</v>
      </c>
      <c r="H456" s="36">
        <v>376.76666666666671</v>
      </c>
      <c r="I456" s="36">
        <v>381.08333333333331</v>
      </c>
      <c r="J456" s="36">
        <v>385.11666666666673</v>
      </c>
      <c r="K456" s="31">
        <v>377.05</v>
      </c>
      <c r="L456" s="31">
        <v>368.7</v>
      </c>
      <c r="M456" s="31">
        <v>1.1531400000000001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2590.9499999999998</v>
      </c>
      <c r="D457" s="36">
        <v>2596.35</v>
      </c>
      <c r="E457" s="36">
        <v>2565.6999999999998</v>
      </c>
      <c r="F457" s="36">
        <v>2540.4499999999998</v>
      </c>
      <c r="G457" s="36">
        <v>2509.7999999999997</v>
      </c>
      <c r="H457" s="36">
        <v>2621.6</v>
      </c>
      <c r="I457" s="36">
        <v>2652.2500000000005</v>
      </c>
      <c r="J457" s="36">
        <v>2677.5</v>
      </c>
      <c r="K457" s="31">
        <v>2627</v>
      </c>
      <c r="L457" s="31">
        <v>2571.1</v>
      </c>
      <c r="M457" s="31">
        <v>0.13174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1221.7</v>
      </c>
      <c r="D458" s="36">
        <v>1220.9833333333333</v>
      </c>
      <c r="E458" s="36">
        <v>1207.3666666666668</v>
      </c>
      <c r="F458" s="36">
        <v>1193.0333333333335</v>
      </c>
      <c r="G458" s="36">
        <v>1179.416666666667</v>
      </c>
      <c r="H458" s="36">
        <v>1235.3166666666666</v>
      </c>
      <c r="I458" s="36">
        <v>1248.9333333333329</v>
      </c>
      <c r="J458" s="36">
        <v>1263.2666666666664</v>
      </c>
      <c r="K458" s="31">
        <v>1234.5999999999999</v>
      </c>
      <c r="L458" s="31">
        <v>1206.6500000000001</v>
      </c>
      <c r="M458" s="31">
        <v>18.984480000000001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798.55</v>
      </c>
      <c r="D459" s="36">
        <v>801.18333333333339</v>
      </c>
      <c r="E459" s="36">
        <v>793.41666666666674</v>
      </c>
      <c r="F459" s="36">
        <v>788.2833333333333</v>
      </c>
      <c r="G459" s="36">
        <v>780.51666666666665</v>
      </c>
      <c r="H459" s="36">
        <v>806.31666666666683</v>
      </c>
      <c r="I459" s="36">
        <v>814.08333333333348</v>
      </c>
      <c r="J459" s="36">
        <v>819.21666666666692</v>
      </c>
      <c r="K459" s="31">
        <v>808.95</v>
      </c>
      <c r="L459" s="31">
        <v>796.05</v>
      </c>
      <c r="M459" s="31">
        <v>2.4443199999999998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232</v>
      </c>
      <c r="D460" s="36">
        <v>229.66666666666666</v>
      </c>
      <c r="E460" s="36">
        <v>225.33333333333331</v>
      </c>
      <c r="F460" s="36">
        <v>218.66666666666666</v>
      </c>
      <c r="G460" s="36">
        <v>214.33333333333331</v>
      </c>
      <c r="H460" s="36">
        <v>236.33333333333331</v>
      </c>
      <c r="I460" s="36">
        <v>240.66666666666663</v>
      </c>
      <c r="J460" s="36">
        <v>247.33333333333331</v>
      </c>
      <c r="K460" s="31">
        <v>234</v>
      </c>
      <c r="L460" s="31">
        <v>223</v>
      </c>
      <c r="M460" s="31">
        <v>111.76875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993.25</v>
      </c>
      <c r="D461" s="36">
        <v>988.43333333333339</v>
      </c>
      <c r="E461" s="36">
        <v>979.81666666666683</v>
      </c>
      <c r="F461" s="36">
        <v>966.38333333333344</v>
      </c>
      <c r="G461" s="36">
        <v>957.76666666666688</v>
      </c>
      <c r="H461" s="36">
        <v>1001.8666666666668</v>
      </c>
      <c r="I461" s="36">
        <v>1010.4833333333333</v>
      </c>
      <c r="J461" s="36">
        <v>1023.9166666666667</v>
      </c>
      <c r="K461" s="31">
        <v>997.05</v>
      </c>
      <c r="L461" s="31">
        <v>975</v>
      </c>
      <c r="M461" s="31">
        <v>6.51708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2519.15</v>
      </c>
      <c r="D462" s="36">
        <v>2548.1</v>
      </c>
      <c r="E462" s="36">
        <v>2472.0499999999997</v>
      </c>
      <c r="F462" s="36">
        <v>2424.9499999999998</v>
      </c>
      <c r="G462" s="36">
        <v>2348.8999999999996</v>
      </c>
      <c r="H462" s="36">
        <v>2595.1999999999998</v>
      </c>
      <c r="I462" s="36">
        <v>2671.25</v>
      </c>
      <c r="J462" s="36">
        <v>2718.35</v>
      </c>
      <c r="K462" s="31">
        <v>2624.15</v>
      </c>
      <c r="L462" s="31">
        <v>2501</v>
      </c>
      <c r="M462" s="31">
        <v>2.5502600000000002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2931.45</v>
      </c>
      <c r="D463" s="36">
        <v>2935.4833333333336</v>
      </c>
      <c r="E463" s="36">
        <v>2910.9666666666672</v>
      </c>
      <c r="F463" s="36">
        <v>2890.4833333333336</v>
      </c>
      <c r="G463" s="36">
        <v>2865.9666666666672</v>
      </c>
      <c r="H463" s="36">
        <v>2955.9666666666672</v>
      </c>
      <c r="I463" s="36">
        <v>2980.4833333333336</v>
      </c>
      <c r="J463" s="36">
        <v>3000.9666666666672</v>
      </c>
      <c r="K463" s="31">
        <v>2960</v>
      </c>
      <c r="L463" s="31">
        <v>2915</v>
      </c>
      <c r="M463" s="31">
        <v>0.37071999999999999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3429.3</v>
      </c>
      <c r="D464" s="36">
        <v>3442.3833333333332</v>
      </c>
      <c r="E464" s="36">
        <v>3410.9166666666665</v>
      </c>
      <c r="F464" s="36">
        <v>3392.5333333333333</v>
      </c>
      <c r="G464" s="36">
        <v>3361.0666666666666</v>
      </c>
      <c r="H464" s="36">
        <v>3460.7666666666664</v>
      </c>
      <c r="I464" s="36">
        <v>3492.2333333333336</v>
      </c>
      <c r="J464" s="36">
        <v>3510.6166666666663</v>
      </c>
      <c r="K464" s="31">
        <v>3473.85</v>
      </c>
      <c r="L464" s="31">
        <v>3424</v>
      </c>
      <c r="M464" s="31">
        <v>8.1920000000000002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2091.85</v>
      </c>
      <c r="D465" s="36">
        <v>2097.0333333333333</v>
      </c>
      <c r="E465" s="36">
        <v>2069.1166666666668</v>
      </c>
      <c r="F465" s="36">
        <v>2046.3833333333337</v>
      </c>
      <c r="G465" s="36">
        <v>2018.4666666666672</v>
      </c>
      <c r="H465" s="36">
        <v>2119.7666666666664</v>
      </c>
      <c r="I465" s="36">
        <v>2147.6833333333334</v>
      </c>
      <c r="J465" s="36">
        <v>2170.4166666666661</v>
      </c>
      <c r="K465" s="31">
        <v>2124.9499999999998</v>
      </c>
      <c r="L465" s="31">
        <v>2074.3000000000002</v>
      </c>
      <c r="M465" s="31">
        <v>2.0933799999999998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941.4</v>
      </c>
      <c r="D466" s="36">
        <v>933.18333333333339</v>
      </c>
      <c r="E466" s="36">
        <v>862.36666666666679</v>
      </c>
      <c r="F466" s="36">
        <v>783.33333333333337</v>
      </c>
      <c r="G466" s="36">
        <v>712.51666666666677</v>
      </c>
      <c r="H466" s="36">
        <v>1012.2166666666668</v>
      </c>
      <c r="I466" s="36">
        <v>1083.0333333333333</v>
      </c>
      <c r="J466" s="36">
        <v>1162.0666666666668</v>
      </c>
      <c r="K466" s="31">
        <v>1004</v>
      </c>
      <c r="L466" s="31">
        <v>854.15</v>
      </c>
      <c r="M466" s="31">
        <v>62.244149999999998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860.1</v>
      </c>
      <c r="D467" s="36">
        <v>858.35</v>
      </c>
      <c r="E467" s="36">
        <v>846.7</v>
      </c>
      <c r="F467" s="36">
        <v>833.30000000000007</v>
      </c>
      <c r="G467" s="36">
        <v>821.65000000000009</v>
      </c>
      <c r="H467" s="36">
        <v>871.75</v>
      </c>
      <c r="I467" s="36">
        <v>883.39999999999986</v>
      </c>
      <c r="J467" s="36">
        <v>896.8</v>
      </c>
      <c r="K467" s="31">
        <v>870</v>
      </c>
      <c r="L467" s="31">
        <v>844.95</v>
      </c>
      <c r="M467" s="31">
        <v>0.20266999999999999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2676.4</v>
      </c>
      <c r="D468" s="36">
        <v>2688.1333333333332</v>
      </c>
      <c r="E468" s="36">
        <v>2656.2666666666664</v>
      </c>
      <c r="F468" s="36">
        <v>2636.1333333333332</v>
      </c>
      <c r="G468" s="36">
        <v>2604.2666666666664</v>
      </c>
      <c r="H468" s="36">
        <v>2708.2666666666664</v>
      </c>
      <c r="I468" s="36">
        <v>2740.1333333333332</v>
      </c>
      <c r="J468" s="36">
        <v>2760.2666666666664</v>
      </c>
      <c r="K468" s="31">
        <v>2720</v>
      </c>
      <c r="L468" s="31">
        <v>2668</v>
      </c>
      <c r="M468" s="31">
        <v>4.6023399999999999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36.5</v>
      </c>
      <c r="D469" s="36">
        <v>36.633333333333333</v>
      </c>
      <c r="E469" s="36">
        <v>36.316666666666663</v>
      </c>
      <c r="F469" s="36">
        <v>36.133333333333333</v>
      </c>
      <c r="G469" s="36">
        <v>35.816666666666663</v>
      </c>
      <c r="H469" s="36">
        <v>36.816666666666663</v>
      </c>
      <c r="I469" s="36">
        <v>37.13333333333334</v>
      </c>
      <c r="J469" s="36">
        <v>37.316666666666663</v>
      </c>
      <c r="K469" s="31">
        <v>36.950000000000003</v>
      </c>
      <c r="L469" s="31">
        <v>36.450000000000003</v>
      </c>
      <c r="M469" s="31">
        <v>58.074129999999997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378.45</v>
      </c>
      <c r="D470" s="36">
        <v>377.85000000000008</v>
      </c>
      <c r="E470" s="36">
        <v>374.70000000000016</v>
      </c>
      <c r="F470" s="36">
        <v>370.9500000000001</v>
      </c>
      <c r="G470" s="36">
        <v>367.80000000000018</v>
      </c>
      <c r="H470" s="36">
        <v>381.60000000000014</v>
      </c>
      <c r="I470" s="36">
        <v>384.75000000000011</v>
      </c>
      <c r="J470" s="36">
        <v>388.50000000000011</v>
      </c>
      <c r="K470" s="31">
        <v>381</v>
      </c>
      <c r="L470" s="31">
        <v>374.1</v>
      </c>
      <c r="M470" s="31">
        <v>3.9136099999999998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407.7</v>
      </c>
      <c r="D471" s="36">
        <v>409.71666666666664</v>
      </c>
      <c r="E471" s="36">
        <v>404.5333333333333</v>
      </c>
      <c r="F471" s="36">
        <v>401.36666666666667</v>
      </c>
      <c r="G471" s="36">
        <v>396.18333333333334</v>
      </c>
      <c r="H471" s="36">
        <v>412.88333333333327</v>
      </c>
      <c r="I471" s="36">
        <v>418.06666666666655</v>
      </c>
      <c r="J471" s="36">
        <v>421.23333333333323</v>
      </c>
      <c r="K471" s="31">
        <v>414.9</v>
      </c>
      <c r="L471" s="31">
        <v>406.55</v>
      </c>
      <c r="M471" s="31">
        <v>1.3904799999999999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760.9</v>
      </c>
      <c r="D472" s="36">
        <v>761.16666666666663</v>
      </c>
      <c r="E472" s="36">
        <v>754.88333333333321</v>
      </c>
      <c r="F472" s="36">
        <v>748.86666666666656</v>
      </c>
      <c r="G472" s="36">
        <v>742.58333333333314</v>
      </c>
      <c r="H472" s="36">
        <v>767.18333333333328</v>
      </c>
      <c r="I472" s="36">
        <v>773.46666666666681</v>
      </c>
      <c r="J472" s="36">
        <v>779.48333333333335</v>
      </c>
      <c r="K472" s="31">
        <v>767.45</v>
      </c>
      <c r="L472" s="31">
        <v>755.15</v>
      </c>
      <c r="M472" s="31">
        <v>1.11029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3453.25</v>
      </c>
      <c r="D473" s="36">
        <v>3461.5</v>
      </c>
      <c r="E473" s="36">
        <v>3417.45</v>
      </c>
      <c r="F473" s="36">
        <v>3381.6499999999996</v>
      </c>
      <c r="G473" s="36">
        <v>3337.5999999999995</v>
      </c>
      <c r="H473" s="36">
        <v>3497.3</v>
      </c>
      <c r="I473" s="36">
        <v>3541.3500000000004</v>
      </c>
      <c r="J473" s="36">
        <v>3577.1500000000005</v>
      </c>
      <c r="K473" s="31">
        <v>3505.55</v>
      </c>
      <c r="L473" s="31">
        <v>3425.7</v>
      </c>
      <c r="M473" s="31">
        <v>1.37043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42.35</v>
      </c>
      <c r="D474" s="36">
        <v>42.683333333333337</v>
      </c>
      <c r="E474" s="36">
        <v>41.766666666666673</v>
      </c>
      <c r="F474" s="36">
        <v>41.183333333333337</v>
      </c>
      <c r="G474" s="36">
        <v>40.266666666666673</v>
      </c>
      <c r="H474" s="36">
        <v>43.266666666666673</v>
      </c>
      <c r="I474" s="36">
        <v>44.18333333333333</v>
      </c>
      <c r="J474" s="36">
        <v>44.766666666666673</v>
      </c>
      <c r="K474" s="31">
        <v>43.6</v>
      </c>
      <c r="L474" s="31">
        <v>42.1</v>
      </c>
      <c r="M474" s="31">
        <v>118.12578999999999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1863.65</v>
      </c>
      <c r="D475" s="36">
        <v>1853.9666666666669</v>
      </c>
      <c r="E475" s="36">
        <v>1832.2333333333338</v>
      </c>
      <c r="F475" s="36">
        <v>1800.8166666666668</v>
      </c>
      <c r="G475" s="36">
        <v>1779.0833333333337</v>
      </c>
      <c r="H475" s="36">
        <v>1885.3833333333339</v>
      </c>
      <c r="I475" s="36">
        <v>1907.116666666667</v>
      </c>
      <c r="J475" s="36">
        <v>1938.533333333334</v>
      </c>
      <c r="K475" s="31">
        <v>1875.7</v>
      </c>
      <c r="L475" s="31">
        <v>1822.55</v>
      </c>
      <c r="M475" s="31">
        <v>12.12566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38.1</v>
      </c>
      <c r="D476" s="36">
        <v>38.166666666666664</v>
      </c>
      <c r="E476" s="36">
        <v>37.68333333333333</v>
      </c>
      <c r="F476" s="36">
        <v>37.266666666666666</v>
      </c>
      <c r="G476" s="36">
        <v>36.783333333333331</v>
      </c>
      <c r="H476" s="36">
        <v>38.583333333333329</v>
      </c>
      <c r="I476" s="36">
        <v>39.066666666666663</v>
      </c>
      <c r="J476" s="36">
        <v>39.483333333333327</v>
      </c>
      <c r="K476" s="31">
        <v>38.65</v>
      </c>
      <c r="L476" s="31">
        <v>37.75</v>
      </c>
      <c r="M476" s="31">
        <v>78.180909999999997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454.65</v>
      </c>
      <c r="D477" s="36">
        <v>453.84999999999997</v>
      </c>
      <c r="E477" s="36">
        <v>445.79999999999995</v>
      </c>
      <c r="F477" s="36">
        <v>436.95</v>
      </c>
      <c r="G477" s="36">
        <v>428.9</v>
      </c>
      <c r="H477" s="36">
        <v>462.69999999999993</v>
      </c>
      <c r="I477" s="36">
        <v>470.75</v>
      </c>
      <c r="J477" s="36">
        <v>479.59999999999991</v>
      </c>
      <c r="K477" s="31">
        <v>461.9</v>
      </c>
      <c r="L477" s="31">
        <v>445</v>
      </c>
      <c r="M477" s="31">
        <v>1.8364400000000001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8732.75</v>
      </c>
      <c r="D478" s="36">
        <v>8738.25</v>
      </c>
      <c r="E478" s="36">
        <v>8686.5</v>
      </c>
      <c r="F478" s="36">
        <v>8640.25</v>
      </c>
      <c r="G478" s="36">
        <v>8588.5</v>
      </c>
      <c r="H478" s="36">
        <v>8784.5</v>
      </c>
      <c r="I478" s="36">
        <v>8836.25</v>
      </c>
      <c r="J478" s="36">
        <v>8882.5</v>
      </c>
      <c r="K478" s="31">
        <v>8790</v>
      </c>
      <c r="L478" s="31">
        <v>8692</v>
      </c>
      <c r="M478" s="31">
        <v>2.0772699999999999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110.3</v>
      </c>
      <c r="D479" s="36">
        <v>110.43333333333332</v>
      </c>
      <c r="E479" s="36">
        <v>108.96666666666664</v>
      </c>
      <c r="F479" s="36">
        <v>107.63333333333331</v>
      </c>
      <c r="G479" s="36">
        <v>106.16666666666663</v>
      </c>
      <c r="H479" s="36">
        <v>111.76666666666665</v>
      </c>
      <c r="I479" s="36">
        <v>113.23333333333332</v>
      </c>
      <c r="J479" s="36">
        <v>114.56666666666666</v>
      </c>
      <c r="K479" s="31">
        <v>111.9</v>
      </c>
      <c r="L479" s="31">
        <v>109.1</v>
      </c>
      <c r="M479" s="31">
        <v>233.55609999999999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1647.45</v>
      </c>
      <c r="D480" s="36">
        <v>1637.0166666666664</v>
      </c>
      <c r="E480" s="36">
        <v>1620.2833333333328</v>
      </c>
      <c r="F480" s="36">
        <v>1593.1166666666663</v>
      </c>
      <c r="G480" s="36">
        <v>1576.3833333333328</v>
      </c>
      <c r="H480" s="36">
        <v>1664.1833333333329</v>
      </c>
      <c r="I480" s="36">
        <v>1680.9166666666665</v>
      </c>
      <c r="J480" s="36">
        <v>1708.083333333333</v>
      </c>
      <c r="K480" s="31">
        <v>1653.75</v>
      </c>
      <c r="L480" s="31">
        <v>1609.85</v>
      </c>
      <c r="M480" s="31">
        <v>3.1137600000000001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1050.55</v>
      </c>
      <c r="D481" s="36">
        <v>1047</v>
      </c>
      <c r="E481" s="36">
        <v>1041.8499999999999</v>
      </c>
      <c r="F481" s="36">
        <v>1033.1499999999999</v>
      </c>
      <c r="G481" s="36">
        <v>1027.9999999999998</v>
      </c>
      <c r="H481" s="36">
        <v>1055.7</v>
      </c>
      <c r="I481" s="36">
        <v>1060.8500000000001</v>
      </c>
      <c r="J481" s="31">
        <v>1069.5500000000002</v>
      </c>
      <c r="K481" s="31">
        <v>1052.1500000000001</v>
      </c>
      <c r="L481" s="31">
        <v>1038.3</v>
      </c>
      <c r="M481" s="53">
        <v>6.45953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674.9</v>
      </c>
      <c r="D482" s="36">
        <v>676.43333333333328</v>
      </c>
      <c r="E482" s="36">
        <v>668.41666666666652</v>
      </c>
      <c r="F482" s="36">
        <v>661.93333333333328</v>
      </c>
      <c r="G482" s="36">
        <v>653.91666666666652</v>
      </c>
      <c r="H482" s="36">
        <v>682.91666666666652</v>
      </c>
      <c r="I482" s="36">
        <v>690.93333333333317</v>
      </c>
      <c r="J482" s="31">
        <v>697.41666666666652</v>
      </c>
      <c r="K482" s="31">
        <v>684.45</v>
      </c>
      <c r="L482" s="31">
        <v>669.95</v>
      </c>
      <c r="M482" s="53">
        <v>3.62948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570.04999999999995</v>
      </c>
      <c r="D483" s="36">
        <v>568.34999999999991</v>
      </c>
      <c r="E483" s="36">
        <v>564.79999999999984</v>
      </c>
      <c r="F483" s="36">
        <v>559.54999999999995</v>
      </c>
      <c r="G483" s="36">
        <v>555.99999999999989</v>
      </c>
      <c r="H483" s="36">
        <v>573.5999999999998</v>
      </c>
      <c r="I483" s="36">
        <v>577.15</v>
      </c>
      <c r="J483" s="36">
        <v>582.39999999999975</v>
      </c>
      <c r="K483" s="31">
        <v>571.9</v>
      </c>
      <c r="L483" s="31">
        <v>563.1</v>
      </c>
      <c r="M483" s="31">
        <v>17.80095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802.7</v>
      </c>
      <c r="D484" s="36">
        <v>800.05000000000007</v>
      </c>
      <c r="E484" s="36">
        <v>795.10000000000014</v>
      </c>
      <c r="F484" s="36">
        <v>787.50000000000011</v>
      </c>
      <c r="G484" s="36">
        <v>782.55000000000018</v>
      </c>
      <c r="H484" s="36">
        <v>807.65000000000009</v>
      </c>
      <c r="I484" s="36">
        <v>812.60000000000014</v>
      </c>
      <c r="J484" s="31">
        <v>820.2</v>
      </c>
      <c r="K484" s="31">
        <v>805</v>
      </c>
      <c r="L484" s="31">
        <v>792.45</v>
      </c>
      <c r="M484" s="53">
        <v>1.4152899999999999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608.20000000000005</v>
      </c>
      <c r="D485" s="36">
        <v>608.4666666666667</v>
      </c>
      <c r="E485" s="36">
        <v>603.73333333333335</v>
      </c>
      <c r="F485" s="36">
        <v>599.26666666666665</v>
      </c>
      <c r="G485" s="36">
        <v>594.5333333333333</v>
      </c>
      <c r="H485" s="36">
        <v>612.93333333333339</v>
      </c>
      <c r="I485" s="36">
        <v>617.66666666666674</v>
      </c>
      <c r="J485" s="36">
        <v>622.13333333333344</v>
      </c>
      <c r="K485" s="31">
        <v>613.20000000000005</v>
      </c>
      <c r="L485" s="31">
        <v>604</v>
      </c>
      <c r="M485" s="31">
        <v>3.3364600000000002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419.55</v>
      </c>
      <c r="D486" s="36">
        <v>420.28333333333336</v>
      </c>
      <c r="E486" s="36">
        <v>416.9666666666667</v>
      </c>
      <c r="F486" s="36">
        <v>414.38333333333333</v>
      </c>
      <c r="G486" s="36">
        <v>411.06666666666666</v>
      </c>
      <c r="H486" s="36">
        <v>422.86666666666673</v>
      </c>
      <c r="I486" s="36">
        <v>426.18333333333345</v>
      </c>
      <c r="J486" s="36">
        <v>428.76666666666677</v>
      </c>
      <c r="K486" s="31">
        <v>423.6</v>
      </c>
      <c r="L486" s="31">
        <v>417.7</v>
      </c>
      <c r="M486" s="31">
        <v>1.2458100000000001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410.45</v>
      </c>
      <c r="D487" s="36">
        <v>412.43333333333334</v>
      </c>
      <c r="E487" s="36">
        <v>406.01666666666665</v>
      </c>
      <c r="F487" s="36">
        <v>401.58333333333331</v>
      </c>
      <c r="G487" s="36">
        <v>395.16666666666663</v>
      </c>
      <c r="H487" s="36">
        <v>416.86666666666667</v>
      </c>
      <c r="I487" s="36">
        <v>423.2833333333333</v>
      </c>
      <c r="J487" s="36">
        <v>427.7166666666667</v>
      </c>
      <c r="K487" s="31">
        <v>418.85</v>
      </c>
      <c r="L487" s="31">
        <v>408</v>
      </c>
      <c r="M487" s="31">
        <v>6.6646599999999996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546.85</v>
      </c>
      <c r="D488" s="36">
        <v>547.94999999999993</v>
      </c>
      <c r="E488" s="36">
        <v>539.89999999999986</v>
      </c>
      <c r="F488" s="36">
        <v>532.94999999999993</v>
      </c>
      <c r="G488" s="36">
        <v>524.89999999999986</v>
      </c>
      <c r="H488" s="36">
        <v>554.89999999999986</v>
      </c>
      <c r="I488" s="36">
        <v>562.94999999999982</v>
      </c>
      <c r="J488" s="36">
        <v>569.89999999999986</v>
      </c>
      <c r="K488" s="31">
        <v>556</v>
      </c>
      <c r="L488" s="31">
        <v>541</v>
      </c>
      <c r="M488" s="31">
        <v>2.7190099999999999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1060.8499999999999</v>
      </c>
      <c r="D489" s="36">
        <v>1063.3333333333333</v>
      </c>
      <c r="E489" s="36">
        <v>1052.0666666666666</v>
      </c>
      <c r="F489" s="36">
        <v>1043.2833333333333</v>
      </c>
      <c r="G489" s="36">
        <v>1032.0166666666667</v>
      </c>
      <c r="H489" s="36">
        <v>1072.1166666666666</v>
      </c>
      <c r="I489" s="36">
        <v>1083.3833333333334</v>
      </c>
      <c r="J489" s="36">
        <v>1092.1666666666665</v>
      </c>
      <c r="K489" s="31">
        <v>1074.5999999999999</v>
      </c>
      <c r="L489" s="31">
        <v>1054.55</v>
      </c>
      <c r="M489" s="31">
        <v>7.3454499999999996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1394.95</v>
      </c>
      <c r="D490" s="36">
        <v>1400.7833333333335</v>
      </c>
      <c r="E490" s="36">
        <v>1375.5166666666671</v>
      </c>
      <c r="F490" s="36">
        <v>1356.0833333333335</v>
      </c>
      <c r="G490" s="36">
        <v>1330.8166666666671</v>
      </c>
      <c r="H490" s="36">
        <v>1420.2166666666672</v>
      </c>
      <c r="I490" s="36">
        <v>1445.4833333333336</v>
      </c>
      <c r="J490" s="36">
        <v>1464.9166666666672</v>
      </c>
      <c r="K490" s="31">
        <v>1426.05</v>
      </c>
      <c r="L490" s="31">
        <v>1381.35</v>
      </c>
      <c r="M490" s="31">
        <v>3.3978100000000002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233.45</v>
      </c>
      <c r="D491" s="36">
        <v>233.93333333333331</v>
      </c>
      <c r="E491" s="36">
        <v>231.16666666666663</v>
      </c>
      <c r="F491" s="36">
        <v>228.88333333333333</v>
      </c>
      <c r="G491" s="36">
        <v>226.11666666666665</v>
      </c>
      <c r="H491" s="36">
        <v>236.21666666666661</v>
      </c>
      <c r="I491" s="36">
        <v>238.98333333333332</v>
      </c>
      <c r="J491" s="36">
        <v>241.26666666666659</v>
      </c>
      <c r="K491" s="31">
        <v>236.7</v>
      </c>
      <c r="L491" s="31">
        <v>231.65</v>
      </c>
      <c r="M491" s="31">
        <v>77.740489999999994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300.89999999999998</v>
      </c>
      <c r="D492" s="36">
        <v>300</v>
      </c>
      <c r="E492" s="36">
        <v>296.95</v>
      </c>
      <c r="F492" s="36">
        <v>293</v>
      </c>
      <c r="G492" s="36">
        <v>289.95</v>
      </c>
      <c r="H492" s="36">
        <v>303.95</v>
      </c>
      <c r="I492" s="36">
        <v>306.99999999999994</v>
      </c>
      <c r="J492" s="36">
        <v>310.95</v>
      </c>
      <c r="K492" s="31">
        <v>303.05</v>
      </c>
      <c r="L492" s="31">
        <v>296.05</v>
      </c>
      <c r="M492" s="31">
        <v>6.6577599999999997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630.70000000000005</v>
      </c>
      <c r="D493" s="36">
        <v>634.55000000000007</v>
      </c>
      <c r="E493" s="36">
        <v>623.15000000000009</v>
      </c>
      <c r="F493" s="36">
        <v>615.6</v>
      </c>
      <c r="G493" s="36">
        <v>604.20000000000005</v>
      </c>
      <c r="H493" s="36">
        <v>642.10000000000014</v>
      </c>
      <c r="I493" s="36">
        <v>653.5</v>
      </c>
      <c r="J493" s="36">
        <v>661.05000000000018</v>
      </c>
      <c r="K493" s="31">
        <v>645.95000000000005</v>
      </c>
      <c r="L493" s="31">
        <v>627</v>
      </c>
      <c r="M493" s="31">
        <v>1.9565699999999999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1729.05</v>
      </c>
      <c r="D494" s="36">
        <v>1729.6833333333334</v>
      </c>
      <c r="E494" s="36">
        <v>1721.3666666666668</v>
      </c>
      <c r="F494" s="36">
        <v>1713.6833333333334</v>
      </c>
      <c r="G494" s="36">
        <v>1705.3666666666668</v>
      </c>
      <c r="H494" s="36">
        <v>1737.3666666666668</v>
      </c>
      <c r="I494" s="36">
        <v>1745.6833333333334</v>
      </c>
      <c r="J494" s="36">
        <v>1753.3666666666668</v>
      </c>
      <c r="K494" s="31">
        <v>1738</v>
      </c>
      <c r="L494" s="31">
        <v>1722</v>
      </c>
      <c r="M494" s="31">
        <v>0.2477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1772.3</v>
      </c>
      <c r="D495" s="36">
        <v>1785.7666666666667</v>
      </c>
      <c r="E495" s="36">
        <v>1756.5333333333333</v>
      </c>
      <c r="F495" s="36">
        <v>1740.7666666666667</v>
      </c>
      <c r="G495" s="36">
        <v>1711.5333333333333</v>
      </c>
      <c r="H495" s="36">
        <v>1801.5333333333333</v>
      </c>
      <c r="I495" s="36">
        <v>1830.7666666666664</v>
      </c>
      <c r="J495" s="36">
        <v>1846.5333333333333</v>
      </c>
      <c r="K495" s="31">
        <v>1815</v>
      </c>
      <c r="L495" s="31">
        <v>1770</v>
      </c>
      <c r="M495" s="31">
        <v>0.19545000000000001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13.2</v>
      </c>
      <c r="D496" s="36">
        <v>13.266666666666666</v>
      </c>
      <c r="E496" s="36">
        <v>13.083333333333332</v>
      </c>
      <c r="F496" s="36">
        <v>12.966666666666667</v>
      </c>
      <c r="G496" s="36">
        <v>12.783333333333333</v>
      </c>
      <c r="H496" s="36">
        <v>13.383333333333331</v>
      </c>
      <c r="I496" s="36">
        <v>13.566666666666665</v>
      </c>
      <c r="J496" s="36">
        <v>13.68333333333333</v>
      </c>
      <c r="K496" s="31">
        <v>13.45</v>
      </c>
      <c r="L496" s="31">
        <v>13.15</v>
      </c>
      <c r="M496" s="31">
        <v>1272.33494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820.4</v>
      </c>
      <c r="D497" s="36">
        <v>822.31666666666661</v>
      </c>
      <c r="E497" s="36">
        <v>817.48333333333323</v>
      </c>
      <c r="F497" s="36">
        <v>814.56666666666661</v>
      </c>
      <c r="G497" s="36">
        <v>809.73333333333323</v>
      </c>
      <c r="H497" s="36">
        <v>825.23333333333323</v>
      </c>
      <c r="I497" s="36">
        <v>830.06666666666672</v>
      </c>
      <c r="J497" s="36">
        <v>832.98333333333323</v>
      </c>
      <c r="K497" s="31">
        <v>827.15</v>
      </c>
      <c r="L497" s="31">
        <v>819.4</v>
      </c>
      <c r="M497" s="31">
        <v>18.128240000000002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530.1</v>
      </c>
      <c r="D498" s="36">
        <v>527.01666666666677</v>
      </c>
      <c r="E498" s="36">
        <v>519.08333333333348</v>
      </c>
      <c r="F498" s="36">
        <v>508.06666666666672</v>
      </c>
      <c r="G498" s="36">
        <v>500.13333333333344</v>
      </c>
      <c r="H498" s="36">
        <v>538.03333333333353</v>
      </c>
      <c r="I498" s="36">
        <v>545.9666666666667</v>
      </c>
      <c r="J498" s="36">
        <v>556.98333333333358</v>
      </c>
      <c r="K498" s="31">
        <v>534.95000000000005</v>
      </c>
      <c r="L498" s="31">
        <v>516</v>
      </c>
      <c r="M498" s="31">
        <v>5.8433799999999998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156.25</v>
      </c>
      <c r="D499" s="36">
        <v>157.31666666666666</v>
      </c>
      <c r="E499" s="36">
        <v>153.93333333333334</v>
      </c>
      <c r="F499" s="36">
        <v>151.61666666666667</v>
      </c>
      <c r="G499" s="36">
        <v>148.23333333333335</v>
      </c>
      <c r="H499" s="36">
        <v>159.63333333333333</v>
      </c>
      <c r="I499" s="36">
        <v>163.01666666666665</v>
      </c>
      <c r="J499" s="36">
        <v>165.33333333333331</v>
      </c>
      <c r="K499" s="31">
        <v>160.69999999999999</v>
      </c>
      <c r="L499" s="31">
        <v>155</v>
      </c>
      <c r="M499" s="31">
        <v>27.040800000000001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882.55</v>
      </c>
      <c r="D500" s="36">
        <v>886.19999999999993</v>
      </c>
      <c r="E500" s="36">
        <v>874.39999999999986</v>
      </c>
      <c r="F500" s="36">
        <v>866.24999999999989</v>
      </c>
      <c r="G500" s="36">
        <v>854.44999999999982</v>
      </c>
      <c r="H500" s="36">
        <v>894.34999999999991</v>
      </c>
      <c r="I500" s="36">
        <v>906.14999999999986</v>
      </c>
      <c r="J500" s="36">
        <v>914.3</v>
      </c>
      <c r="K500" s="31">
        <v>898</v>
      </c>
      <c r="L500" s="31">
        <v>878.05</v>
      </c>
      <c r="M500" s="31">
        <v>0.83077999999999996</v>
      </c>
      <c r="N500" s="1"/>
      <c r="O500" s="1"/>
    </row>
    <row r="501" spans="1:15" ht="12.75" customHeight="1">
      <c r="A501" s="33">
        <v>491</v>
      </c>
      <c r="B501" s="53" t="s">
        <v>304</v>
      </c>
      <c r="C501" s="53">
        <v>1545.85</v>
      </c>
      <c r="D501" s="36">
        <v>1549.6000000000001</v>
      </c>
      <c r="E501" s="36">
        <v>1539.2500000000002</v>
      </c>
      <c r="F501" s="36">
        <v>1532.65</v>
      </c>
      <c r="G501" s="36">
        <v>1522.3000000000002</v>
      </c>
      <c r="H501" s="36">
        <v>1556.2000000000003</v>
      </c>
      <c r="I501" s="36">
        <v>1566.5500000000002</v>
      </c>
      <c r="J501" s="36">
        <v>1573.1500000000003</v>
      </c>
      <c r="K501" s="31">
        <v>1559.95</v>
      </c>
      <c r="L501" s="31">
        <v>1543</v>
      </c>
      <c r="M501" s="31">
        <v>0.13797999999999999</v>
      </c>
      <c r="N501" s="1"/>
      <c r="O501" s="1"/>
    </row>
    <row r="502" spans="1:15" ht="12.75" customHeight="1">
      <c r="A502" s="33">
        <v>492</v>
      </c>
      <c r="B502" s="53" t="s">
        <v>240</v>
      </c>
      <c r="C502" s="53">
        <v>406.25</v>
      </c>
      <c r="D502" s="36">
        <v>404.26666666666665</v>
      </c>
      <c r="E502" s="36">
        <v>399.98333333333329</v>
      </c>
      <c r="F502" s="36">
        <v>393.71666666666664</v>
      </c>
      <c r="G502" s="36">
        <v>389.43333333333328</v>
      </c>
      <c r="H502" s="36">
        <v>410.5333333333333</v>
      </c>
      <c r="I502" s="36">
        <v>414.81666666666661</v>
      </c>
      <c r="J502" s="36">
        <v>421.08333333333331</v>
      </c>
      <c r="K502" s="31">
        <v>408.55</v>
      </c>
      <c r="L502" s="31">
        <v>398</v>
      </c>
      <c r="M502" s="31">
        <v>77.720429999999993</v>
      </c>
      <c r="N502" s="1"/>
      <c r="O502" s="1"/>
    </row>
    <row r="503" spans="1:15" ht="12.75" customHeight="1">
      <c r="A503" s="33">
        <v>493</v>
      </c>
      <c r="B503" s="53" t="s">
        <v>305</v>
      </c>
      <c r="C503" s="36">
        <v>19.850000000000001</v>
      </c>
      <c r="D503" s="36">
        <v>20.033333333333331</v>
      </c>
      <c r="E503" s="36">
        <v>19.616666666666664</v>
      </c>
      <c r="F503" s="36">
        <v>19.383333333333333</v>
      </c>
      <c r="G503" s="36">
        <v>18.966666666666665</v>
      </c>
      <c r="H503" s="36">
        <v>20.266666666666662</v>
      </c>
      <c r="I503" s="36">
        <v>20.683333333333334</v>
      </c>
      <c r="J503" s="31">
        <v>20.916666666666661</v>
      </c>
      <c r="K503" s="31">
        <v>20.45</v>
      </c>
      <c r="L503" s="31">
        <v>19.8</v>
      </c>
      <c r="M503" s="53">
        <v>2049.1109099999999</v>
      </c>
      <c r="N503" s="1"/>
      <c r="O503" s="1"/>
    </row>
    <row r="504" spans="1:15" ht="12.75" customHeight="1">
      <c r="A504" s="33">
        <v>494</v>
      </c>
      <c r="B504" s="53" t="s">
        <v>241</v>
      </c>
      <c r="C504" s="36">
        <v>249.7</v>
      </c>
      <c r="D504" s="36">
        <v>251.01666666666665</v>
      </c>
      <c r="E504" s="36">
        <v>242.7833333333333</v>
      </c>
      <c r="F504" s="36">
        <v>235.86666666666665</v>
      </c>
      <c r="G504" s="36">
        <v>227.6333333333333</v>
      </c>
      <c r="H504" s="36">
        <v>257.93333333333328</v>
      </c>
      <c r="I504" s="36">
        <v>266.16666666666663</v>
      </c>
      <c r="J504" s="31">
        <v>273.08333333333331</v>
      </c>
      <c r="K504" s="31">
        <v>259.25</v>
      </c>
      <c r="L504" s="31">
        <v>244.1</v>
      </c>
      <c r="M504" s="53">
        <v>320.90406000000002</v>
      </c>
      <c r="N504" s="1"/>
      <c r="O504" s="1"/>
    </row>
    <row r="505" spans="1:15" ht="12.75" customHeight="1">
      <c r="A505" s="33">
        <v>495</v>
      </c>
      <c r="B505" s="53" t="s">
        <v>560</v>
      </c>
      <c r="C505" s="53">
        <v>527.6</v>
      </c>
      <c r="D505" s="36">
        <v>531.48333333333335</v>
      </c>
      <c r="E505" s="36">
        <v>520.16666666666674</v>
      </c>
      <c r="F505" s="36">
        <v>512.73333333333335</v>
      </c>
      <c r="G505" s="36">
        <v>501.41666666666674</v>
      </c>
      <c r="H505" s="36">
        <v>538.91666666666674</v>
      </c>
      <c r="I505" s="36">
        <v>550.23333333333335</v>
      </c>
      <c r="J505" s="36">
        <v>557.66666666666674</v>
      </c>
      <c r="K505" s="31">
        <v>542.79999999999995</v>
      </c>
      <c r="L505" s="31">
        <v>524.04999999999995</v>
      </c>
      <c r="M505" s="31">
        <v>6.9848800000000004</v>
      </c>
      <c r="N505" s="1"/>
      <c r="O505" s="1"/>
    </row>
    <row r="506" spans="1:15" ht="12.75" customHeight="1">
      <c r="A506" s="33">
        <v>496</v>
      </c>
      <c r="B506" s="53" t="s">
        <v>559</v>
      </c>
      <c r="C506" s="53">
        <v>15493.6</v>
      </c>
      <c r="D506" s="36">
        <v>15564.033333333333</v>
      </c>
      <c r="E506" s="36">
        <v>15355.566666666666</v>
      </c>
      <c r="F506" s="36">
        <v>15217.533333333333</v>
      </c>
      <c r="G506" s="36">
        <v>15009.066666666666</v>
      </c>
      <c r="H506" s="36">
        <v>15702.066666666666</v>
      </c>
      <c r="I506" s="36">
        <v>15910.533333333333</v>
      </c>
      <c r="J506" s="36">
        <v>16048.566666666666</v>
      </c>
      <c r="K506" s="31">
        <v>15772.5</v>
      </c>
      <c r="L506" s="31">
        <v>15426</v>
      </c>
      <c r="M506" s="31">
        <v>2.664E-2</v>
      </c>
      <c r="N506" s="1"/>
      <c r="O506" s="1"/>
    </row>
    <row r="507" spans="1:15" ht="12.75" customHeight="1">
      <c r="A507" s="33">
        <v>497</v>
      </c>
      <c r="B507" s="53" t="s">
        <v>306</v>
      </c>
      <c r="C507" s="36">
        <v>116.6</v>
      </c>
      <c r="D507" s="36">
        <v>116.60000000000001</v>
      </c>
      <c r="E507" s="36">
        <v>114.00000000000001</v>
      </c>
      <c r="F507" s="36">
        <v>111.4</v>
      </c>
      <c r="G507" s="36">
        <v>108.80000000000001</v>
      </c>
      <c r="H507" s="36">
        <v>119.20000000000002</v>
      </c>
      <c r="I507" s="36">
        <v>121.80000000000001</v>
      </c>
      <c r="J507" s="31">
        <v>124.40000000000002</v>
      </c>
      <c r="K507" s="31">
        <v>119.2</v>
      </c>
      <c r="L507" s="31">
        <v>114</v>
      </c>
      <c r="M507" s="53">
        <v>1152.7405799999999</v>
      </c>
      <c r="N507" s="1"/>
      <c r="O507" s="1"/>
    </row>
    <row r="508" spans="1:15" ht="12.75" customHeight="1">
      <c r="A508" s="33">
        <v>498</v>
      </c>
      <c r="B508" s="53" t="s">
        <v>242</v>
      </c>
      <c r="C508" s="53">
        <v>635.04999999999995</v>
      </c>
      <c r="D508" s="36">
        <v>634.31666666666672</v>
      </c>
      <c r="E508" s="36">
        <v>630.78333333333342</v>
      </c>
      <c r="F508" s="36">
        <v>626.51666666666665</v>
      </c>
      <c r="G508" s="36">
        <v>622.98333333333335</v>
      </c>
      <c r="H508" s="36">
        <v>638.58333333333348</v>
      </c>
      <c r="I508" s="36">
        <v>642.11666666666679</v>
      </c>
      <c r="J508" s="36">
        <v>646.38333333333355</v>
      </c>
      <c r="K508" s="31">
        <v>637.85</v>
      </c>
      <c r="L508" s="31">
        <v>630.04999999999995</v>
      </c>
      <c r="M508" s="31">
        <v>7.77475</v>
      </c>
      <c r="N508" s="1"/>
      <c r="O508" s="1"/>
    </row>
    <row r="509" spans="1:15" ht="12.75" customHeight="1">
      <c r="A509" s="246">
        <v>499</v>
      </c>
      <c r="B509" s="247" t="s">
        <v>561</v>
      </c>
      <c r="C509" s="247">
        <v>1550.25</v>
      </c>
      <c r="D509" s="248">
        <v>1549.7666666666667</v>
      </c>
      <c r="E509" s="248">
        <v>1540.5333333333333</v>
      </c>
      <c r="F509" s="248">
        <v>1530.8166666666666</v>
      </c>
      <c r="G509" s="248">
        <v>1521.5833333333333</v>
      </c>
      <c r="H509" s="248">
        <v>1559.4833333333333</v>
      </c>
      <c r="I509" s="248">
        <v>1568.7166666666665</v>
      </c>
      <c r="J509" s="248">
        <v>1578.4333333333334</v>
      </c>
      <c r="K509" s="249">
        <v>1559</v>
      </c>
      <c r="L509" s="249">
        <v>1540.05</v>
      </c>
      <c r="M509" s="249">
        <v>0.29876000000000003</v>
      </c>
      <c r="N509" s="1"/>
      <c r="O509" s="1"/>
    </row>
    <row r="510" spans="1:15" ht="12.75" customHeight="1">
      <c r="A510" s="262">
        <v>500</v>
      </c>
      <c r="B510" s="264" t="s">
        <v>561</v>
      </c>
      <c r="C510" s="264">
        <v>1551.4</v>
      </c>
      <c r="D510" s="265">
        <v>1542.3666666666668</v>
      </c>
      <c r="E510" s="265">
        <v>1519.0833333333335</v>
      </c>
      <c r="F510" s="265">
        <v>1486.7666666666667</v>
      </c>
      <c r="G510" s="265">
        <v>1463.4833333333333</v>
      </c>
      <c r="H510" s="265">
        <v>1574.6833333333336</v>
      </c>
      <c r="I510" s="265">
        <v>1597.9666666666669</v>
      </c>
      <c r="J510" s="265">
        <v>1630.2833333333338</v>
      </c>
      <c r="K510" s="262">
        <v>1565.65</v>
      </c>
      <c r="L510" s="262">
        <v>1510.05</v>
      </c>
      <c r="M510" s="262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563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8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407"/>
      <c r="B5" s="408"/>
      <c r="C5" s="407"/>
      <c r="D5" s="408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564</v>
      </c>
      <c r="B7" s="409" t="s">
        <v>565</v>
      </c>
      <c r="C7" s="408"/>
      <c r="D7" s="7">
        <f>Main!B10</f>
        <v>45260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1">
      <c r="A9" s="83" t="s">
        <v>566</v>
      </c>
      <c r="B9" s="84" t="s">
        <v>567</v>
      </c>
      <c r="C9" s="84" t="s">
        <v>568</v>
      </c>
      <c r="D9" s="84" t="s">
        <v>569</v>
      </c>
      <c r="E9" s="84" t="s">
        <v>570</v>
      </c>
      <c r="F9" s="84" t="s">
        <v>571</v>
      </c>
      <c r="G9" s="84" t="s">
        <v>572</v>
      </c>
      <c r="H9" s="84" t="s">
        <v>573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45259</v>
      </c>
      <c r="B10" s="32">
        <v>513119</v>
      </c>
      <c r="C10" s="31" t="s">
        <v>1154</v>
      </c>
      <c r="D10" s="31" t="s">
        <v>1155</v>
      </c>
      <c r="E10" s="31" t="s">
        <v>575</v>
      </c>
      <c r="F10" s="86">
        <v>15660</v>
      </c>
      <c r="G10" s="32">
        <v>54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45259</v>
      </c>
      <c r="B11" s="32">
        <v>543499</v>
      </c>
      <c r="C11" s="31" t="s">
        <v>1156</v>
      </c>
      <c r="D11" s="31" t="s">
        <v>1157</v>
      </c>
      <c r="E11" s="31" t="s">
        <v>574</v>
      </c>
      <c r="F11" s="86">
        <v>200250</v>
      </c>
      <c r="G11" s="32">
        <v>54.17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45259</v>
      </c>
      <c r="B12" s="32">
        <v>543499</v>
      </c>
      <c r="C12" s="31" t="s">
        <v>1156</v>
      </c>
      <c r="D12" s="31" t="s">
        <v>1158</v>
      </c>
      <c r="E12" s="31" t="s">
        <v>575</v>
      </c>
      <c r="F12" s="86">
        <v>207000</v>
      </c>
      <c r="G12" s="32">
        <v>54.17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45259</v>
      </c>
      <c r="B13" s="32">
        <v>540718</v>
      </c>
      <c r="C13" s="31" t="s">
        <v>1159</v>
      </c>
      <c r="D13" s="31" t="s">
        <v>1160</v>
      </c>
      <c r="E13" s="31" t="s">
        <v>575</v>
      </c>
      <c r="F13" s="86">
        <v>54000</v>
      </c>
      <c r="G13" s="32">
        <v>52.7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45259</v>
      </c>
      <c r="B14" s="32">
        <v>540718</v>
      </c>
      <c r="C14" s="31" t="s">
        <v>1159</v>
      </c>
      <c r="D14" s="31" t="s">
        <v>1161</v>
      </c>
      <c r="E14" s="31" t="s">
        <v>574</v>
      </c>
      <c r="F14" s="86">
        <v>18000</v>
      </c>
      <c r="G14" s="32">
        <v>53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45259</v>
      </c>
      <c r="B15" s="32">
        <v>540718</v>
      </c>
      <c r="C15" s="31" t="s">
        <v>1159</v>
      </c>
      <c r="D15" s="31" t="s">
        <v>1162</v>
      </c>
      <c r="E15" s="31" t="s">
        <v>575</v>
      </c>
      <c r="F15" s="86">
        <v>24000</v>
      </c>
      <c r="G15" s="32">
        <v>52.96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45259</v>
      </c>
      <c r="B16" s="32">
        <v>539277</v>
      </c>
      <c r="C16" s="31" t="s">
        <v>1107</v>
      </c>
      <c r="D16" s="31" t="s">
        <v>928</v>
      </c>
      <c r="E16" s="31" t="s">
        <v>574</v>
      </c>
      <c r="F16" s="86">
        <v>10000000</v>
      </c>
      <c r="G16" s="32">
        <v>0.56999999999999995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45259</v>
      </c>
      <c r="B17" s="32">
        <v>539277</v>
      </c>
      <c r="C17" s="31" t="s">
        <v>1107</v>
      </c>
      <c r="D17" s="31" t="s">
        <v>928</v>
      </c>
      <c r="E17" s="31" t="s">
        <v>575</v>
      </c>
      <c r="F17" s="86">
        <v>10000000</v>
      </c>
      <c r="G17" s="32">
        <v>0.56999999999999995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45259</v>
      </c>
      <c r="B18" s="32">
        <v>539277</v>
      </c>
      <c r="C18" s="31" t="s">
        <v>1107</v>
      </c>
      <c r="D18" s="31" t="s">
        <v>1108</v>
      </c>
      <c r="E18" s="31" t="s">
        <v>575</v>
      </c>
      <c r="F18" s="86">
        <v>16000000</v>
      </c>
      <c r="G18" s="32">
        <v>0.56999999999999995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45259</v>
      </c>
      <c r="B19" s="32">
        <v>539277</v>
      </c>
      <c r="C19" s="31" t="s">
        <v>1107</v>
      </c>
      <c r="D19" s="31" t="s">
        <v>1109</v>
      </c>
      <c r="E19" s="31" t="s">
        <v>575</v>
      </c>
      <c r="F19" s="86">
        <v>8400000</v>
      </c>
      <c r="G19" s="32">
        <v>0.56999999999999995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45259</v>
      </c>
      <c r="B20" s="32">
        <v>544025</v>
      </c>
      <c r="C20" s="31" t="s">
        <v>1110</v>
      </c>
      <c r="D20" s="31" t="s">
        <v>1163</v>
      </c>
      <c r="E20" s="31" t="s">
        <v>574</v>
      </c>
      <c r="F20" s="86">
        <v>18000</v>
      </c>
      <c r="G20" s="32">
        <v>225.65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45259</v>
      </c>
      <c r="B21" s="32">
        <v>544025</v>
      </c>
      <c r="C21" s="31" t="s">
        <v>1110</v>
      </c>
      <c r="D21" s="31" t="s">
        <v>928</v>
      </c>
      <c r="E21" s="31" t="s">
        <v>574</v>
      </c>
      <c r="F21" s="86">
        <v>19200</v>
      </c>
      <c r="G21" s="32">
        <v>225.66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45259</v>
      </c>
      <c r="B22" s="32">
        <v>544025</v>
      </c>
      <c r="C22" s="31" t="s">
        <v>1110</v>
      </c>
      <c r="D22" s="31" t="s">
        <v>928</v>
      </c>
      <c r="E22" s="31" t="s">
        <v>575</v>
      </c>
      <c r="F22" s="86">
        <v>16200</v>
      </c>
      <c r="G22" s="32">
        <v>225.65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45259</v>
      </c>
      <c r="B23" s="32">
        <v>541702</v>
      </c>
      <c r="C23" s="31" t="s">
        <v>1164</v>
      </c>
      <c r="D23" s="31" t="s">
        <v>1165</v>
      </c>
      <c r="E23" s="31" t="s">
        <v>575</v>
      </c>
      <c r="F23" s="86">
        <v>339279</v>
      </c>
      <c r="G23" s="32">
        <v>15.6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45259</v>
      </c>
      <c r="B24" s="32">
        <v>541702</v>
      </c>
      <c r="C24" s="31" t="s">
        <v>1164</v>
      </c>
      <c r="D24" s="31" t="s">
        <v>1165</v>
      </c>
      <c r="E24" s="31" t="s">
        <v>574</v>
      </c>
      <c r="F24" s="86">
        <v>525005</v>
      </c>
      <c r="G24" s="32">
        <v>14.26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45259</v>
      </c>
      <c r="B25" s="32">
        <v>531041</v>
      </c>
      <c r="C25" s="31" t="s">
        <v>1166</v>
      </c>
      <c r="D25" s="31" t="s">
        <v>1167</v>
      </c>
      <c r="E25" s="31" t="s">
        <v>574</v>
      </c>
      <c r="F25" s="86">
        <v>33300</v>
      </c>
      <c r="G25" s="32">
        <v>437.55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45259</v>
      </c>
      <c r="B26" s="32">
        <v>512379</v>
      </c>
      <c r="C26" s="31" t="s">
        <v>1168</v>
      </c>
      <c r="D26" s="31" t="s">
        <v>1169</v>
      </c>
      <c r="E26" s="31" t="s">
        <v>574</v>
      </c>
      <c r="F26" s="86">
        <v>3735000</v>
      </c>
      <c r="G26" s="32">
        <v>26.77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45259</v>
      </c>
      <c r="B27" s="32">
        <v>543651</v>
      </c>
      <c r="C27" s="31" t="s">
        <v>1170</v>
      </c>
      <c r="D27" s="31" t="s">
        <v>1171</v>
      </c>
      <c r="E27" s="31" t="s">
        <v>575</v>
      </c>
      <c r="F27" s="86">
        <v>52000</v>
      </c>
      <c r="G27" s="32">
        <v>32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45259</v>
      </c>
      <c r="B28" s="32">
        <v>543516</v>
      </c>
      <c r="C28" s="31" t="s">
        <v>1112</v>
      </c>
      <c r="D28" s="31" t="s">
        <v>1113</v>
      </c>
      <c r="E28" s="31" t="s">
        <v>575</v>
      </c>
      <c r="F28" s="86">
        <v>66000</v>
      </c>
      <c r="G28" s="32">
        <v>92.13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45259</v>
      </c>
      <c r="B29" s="32">
        <v>543516</v>
      </c>
      <c r="C29" s="31" t="s">
        <v>1112</v>
      </c>
      <c r="D29" s="31" t="s">
        <v>1113</v>
      </c>
      <c r="E29" s="31" t="s">
        <v>575</v>
      </c>
      <c r="F29" s="86">
        <v>35000</v>
      </c>
      <c r="G29" s="32">
        <v>90.76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45259</v>
      </c>
      <c r="B30" s="32">
        <v>543516</v>
      </c>
      <c r="C30" s="31" t="s">
        <v>1112</v>
      </c>
      <c r="D30" s="31" t="s">
        <v>1172</v>
      </c>
      <c r="E30" s="31" t="s">
        <v>574</v>
      </c>
      <c r="F30" s="86">
        <v>19000</v>
      </c>
      <c r="G30" s="32">
        <v>90.55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45259</v>
      </c>
      <c r="B31" s="32">
        <v>543516</v>
      </c>
      <c r="C31" s="31" t="s">
        <v>1112</v>
      </c>
      <c r="D31" s="31" t="s">
        <v>1173</v>
      </c>
      <c r="E31" s="31" t="s">
        <v>574</v>
      </c>
      <c r="F31" s="86">
        <v>10000</v>
      </c>
      <c r="G31" s="32">
        <v>89.82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45259</v>
      </c>
      <c r="B32" s="32">
        <v>543516</v>
      </c>
      <c r="C32" s="31" t="s">
        <v>1112</v>
      </c>
      <c r="D32" s="31" t="s">
        <v>1174</v>
      </c>
      <c r="E32" s="31" t="s">
        <v>574</v>
      </c>
      <c r="F32" s="86">
        <v>10000</v>
      </c>
      <c r="G32" s="32">
        <v>90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45259</v>
      </c>
      <c r="B33" s="32">
        <v>543516</v>
      </c>
      <c r="C33" s="31" t="s">
        <v>1112</v>
      </c>
      <c r="D33" s="31" t="s">
        <v>1175</v>
      </c>
      <c r="E33" s="31" t="s">
        <v>575</v>
      </c>
      <c r="F33" s="86">
        <v>9000</v>
      </c>
      <c r="G33" s="32">
        <v>86.1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45259</v>
      </c>
      <c r="B34" s="32">
        <v>543516</v>
      </c>
      <c r="C34" s="31" t="s">
        <v>1112</v>
      </c>
      <c r="D34" s="31" t="s">
        <v>1176</v>
      </c>
      <c r="E34" s="31" t="s">
        <v>575</v>
      </c>
      <c r="F34" s="86">
        <v>5000</v>
      </c>
      <c r="G34" s="32">
        <v>91.85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45259</v>
      </c>
      <c r="B35" s="32">
        <v>543516</v>
      </c>
      <c r="C35" s="31" t="s">
        <v>1112</v>
      </c>
      <c r="D35" s="31" t="s">
        <v>1176</v>
      </c>
      <c r="E35" s="31" t="s">
        <v>574</v>
      </c>
      <c r="F35" s="86">
        <v>9000</v>
      </c>
      <c r="G35" s="32">
        <v>92.2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45259</v>
      </c>
      <c r="B36" s="32">
        <v>543594</v>
      </c>
      <c r="C36" s="31" t="s">
        <v>1177</v>
      </c>
      <c r="D36" s="31" t="s">
        <v>1178</v>
      </c>
      <c r="E36" s="31" t="s">
        <v>575</v>
      </c>
      <c r="F36" s="86">
        <v>153000</v>
      </c>
      <c r="G36" s="32">
        <v>12.11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45259</v>
      </c>
      <c r="B37" s="32">
        <v>543594</v>
      </c>
      <c r="C37" s="31" t="s">
        <v>1177</v>
      </c>
      <c r="D37" s="31" t="s">
        <v>1047</v>
      </c>
      <c r="E37" s="31" t="s">
        <v>574</v>
      </c>
      <c r="F37" s="86">
        <v>75000</v>
      </c>
      <c r="G37" s="32">
        <v>12.26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45259</v>
      </c>
      <c r="B38" s="32">
        <v>543594</v>
      </c>
      <c r="C38" s="31" t="s">
        <v>1177</v>
      </c>
      <c r="D38" s="31" t="s">
        <v>1047</v>
      </c>
      <c r="E38" s="31" t="s">
        <v>575</v>
      </c>
      <c r="F38" s="86">
        <v>75000</v>
      </c>
      <c r="G38" s="32">
        <v>12.43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45259</v>
      </c>
      <c r="B39" s="32">
        <v>539041</v>
      </c>
      <c r="C39" s="31" t="s">
        <v>1179</v>
      </c>
      <c r="D39" s="31" t="s">
        <v>1180</v>
      </c>
      <c r="E39" s="31" t="s">
        <v>575</v>
      </c>
      <c r="F39" s="86">
        <v>112500</v>
      </c>
      <c r="G39" s="32">
        <v>78.099999999999994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45259</v>
      </c>
      <c r="B40" s="32">
        <v>531739</v>
      </c>
      <c r="C40" s="31" t="s">
        <v>1181</v>
      </c>
      <c r="D40" s="31" t="s">
        <v>928</v>
      </c>
      <c r="E40" s="31" t="s">
        <v>574</v>
      </c>
      <c r="F40" s="86">
        <v>1250001</v>
      </c>
      <c r="G40" s="32">
        <v>15.76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45259</v>
      </c>
      <c r="B41" s="32">
        <v>532467</v>
      </c>
      <c r="C41" s="31" t="s">
        <v>1088</v>
      </c>
      <c r="D41" s="31" t="s">
        <v>1182</v>
      </c>
      <c r="E41" s="31" t="s">
        <v>574</v>
      </c>
      <c r="F41" s="86">
        <v>110000</v>
      </c>
      <c r="G41" s="32">
        <v>180.7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45259</v>
      </c>
      <c r="B42" s="32">
        <v>532467</v>
      </c>
      <c r="C42" s="31" t="s">
        <v>1088</v>
      </c>
      <c r="D42" s="31" t="s">
        <v>1183</v>
      </c>
      <c r="E42" s="31" t="s">
        <v>574</v>
      </c>
      <c r="F42" s="86">
        <v>85000</v>
      </c>
      <c r="G42" s="32">
        <v>178.69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45259</v>
      </c>
      <c r="B43" s="32">
        <v>532467</v>
      </c>
      <c r="C43" s="31" t="s">
        <v>1088</v>
      </c>
      <c r="D43" s="31" t="s">
        <v>1182</v>
      </c>
      <c r="E43" s="31" t="s">
        <v>574</v>
      </c>
      <c r="F43" s="86">
        <v>156588</v>
      </c>
      <c r="G43" s="32">
        <v>181.59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45259</v>
      </c>
      <c r="B44" s="32">
        <v>532467</v>
      </c>
      <c r="C44" s="31" t="s">
        <v>1088</v>
      </c>
      <c r="D44" s="31" t="s">
        <v>928</v>
      </c>
      <c r="E44" s="31" t="s">
        <v>575</v>
      </c>
      <c r="F44" s="86">
        <v>210000</v>
      </c>
      <c r="G44" s="32">
        <v>181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45259</v>
      </c>
      <c r="B45" s="32">
        <v>532467</v>
      </c>
      <c r="C45" s="31" t="s">
        <v>1088</v>
      </c>
      <c r="D45" s="31" t="s">
        <v>928</v>
      </c>
      <c r="E45" s="31" t="s">
        <v>574</v>
      </c>
      <c r="F45" s="86">
        <v>21909</v>
      </c>
      <c r="G45" s="32">
        <v>183.5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45259</v>
      </c>
      <c r="B46" s="32">
        <v>539697</v>
      </c>
      <c r="C46" s="31" t="s">
        <v>1184</v>
      </c>
      <c r="D46" s="31" t="s">
        <v>1185</v>
      </c>
      <c r="E46" s="31" t="s">
        <v>575</v>
      </c>
      <c r="F46" s="86">
        <v>50000</v>
      </c>
      <c r="G46" s="32">
        <v>37.06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45259</v>
      </c>
      <c r="B47" s="32">
        <v>539697</v>
      </c>
      <c r="C47" s="31" t="s">
        <v>1184</v>
      </c>
      <c r="D47" s="31" t="s">
        <v>1186</v>
      </c>
      <c r="E47" s="31" t="s">
        <v>574</v>
      </c>
      <c r="F47" s="86">
        <v>30000</v>
      </c>
      <c r="G47" s="32">
        <v>37.15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45259</v>
      </c>
      <c r="B48" s="32">
        <v>505712</v>
      </c>
      <c r="C48" s="31" t="s">
        <v>1114</v>
      </c>
      <c r="D48" s="31" t="s">
        <v>1187</v>
      </c>
      <c r="E48" s="31" t="s">
        <v>575</v>
      </c>
      <c r="F48" s="86">
        <v>60372</v>
      </c>
      <c r="G48" s="32">
        <v>125.61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45259</v>
      </c>
      <c r="B49" s="32">
        <v>505712</v>
      </c>
      <c r="C49" s="31" t="s">
        <v>1114</v>
      </c>
      <c r="D49" s="31" t="s">
        <v>1188</v>
      </c>
      <c r="E49" s="31" t="s">
        <v>575</v>
      </c>
      <c r="F49" s="86">
        <v>129346</v>
      </c>
      <c r="G49" s="32">
        <v>129.05000000000001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45259</v>
      </c>
      <c r="B50" s="32">
        <v>505712</v>
      </c>
      <c r="C50" s="31" t="s">
        <v>1114</v>
      </c>
      <c r="D50" s="31" t="s">
        <v>1189</v>
      </c>
      <c r="E50" s="31" t="s">
        <v>574</v>
      </c>
      <c r="F50" s="86">
        <v>190525</v>
      </c>
      <c r="G50" s="32">
        <v>103.55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45259</v>
      </c>
      <c r="B51" s="32">
        <v>505712</v>
      </c>
      <c r="C51" s="31" t="s">
        <v>1114</v>
      </c>
      <c r="D51" s="31" t="s">
        <v>1190</v>
      </c>
      <c r="E51" s="31" t="s">
        <v>574</v>
      </c>
      <c r="F51" s="86">
        <v>224068</v>
      </c>
      <c r="G51" s="32">
        <v>105.66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45259</v>
      </c>
      <c r="B52" s="32">
        <v>505712</v>
      </c>
      <c r="C52" s="31" t="s">
        <v>1114</v>
      </c>
      <c r="D52" s="31" t="s">
        <v>1188</v>
      </c>
      <c r="E52" s="31" t="s">
        <v>574</v>
      </c>
      <c r="F52" s="86">
        <v>132342</v>
      </c>
      <c r="G52" s="32">
        <v>112.07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45259</v>
      </c>
      <c r="B53" s="32">
        <v>505712</v>
      </c>
      <c r="C53" s="31" t="s">
        <v>1114</v>
      </c>
      <c r="D53" s="31" t="s">
        <v>1187</v>
      </c>
      <c r="E53" s="31" t="s">
        <v>574</v>
      </c>
      <c r="F53" s="86">
        <v>61572</v>
      </c>
      <c r="G53" s="32">
        <v>108.6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45259</v>
      </c>
      <c r="B54" s="32">
        <v>505712</v>
      </c>
      <c r="C54" s="31" t="s">
        <v>1114</v>
      </c>
      <c r="D54" s="31" t="s">
        <v>1191</v>
      </c>
      <c r="E54" s="31" t="s">
        <v>574</v>
      </c>
      <c r="F54" s="86">
        <v>90006</v>
      </c>
      <c r="G54" s="32">
        <v>107</v>
      </c>
      <c r="H54" s="32" t="s">
        <v>333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5" customHeight="1">
      <c r="A55" s="85">
        <v>45259</v>
      </c>
      <c r="B55" s="32">
        <v>505712</v>
      </c>
      <c r="C55" s="31" t="s">
        <v>1114</v>
      </c>
      <c r="D55" s="31" t="s">
        <v>1192</v>
      </c>
      <c r="E55" s="31" t="s">
        <v>574</v>
      </c>
      <c r="F55" s="86">
        <v>100000</v>
      </c>
      <c r="G55" s="32">
        <v>104</v>
      </c>
      <c r="H55" s="32" t="s">
        <v>333</v>
      </c>
    </row>
    <row r="56" spans="1:28" ht="15" customHeight="1">
      <c r="A56" s="85">
        <v>45259</v>
      </c>
      <c r="B56" s="32">
        <v>505712</v>
      </c>
      <c r="C56" s="31" t="s">
        <v>1114</v>
      </c>
      <c r="D56" s="31" t="s">
        <v>1193</v>
      </c>
      <c r="E56" s="31" t="s">
        <v>574</v>
      </c>
      <c r="F56" s="86">
        <v>130001</v>
      </c>
      <c r="G56" s="32">
        <v>104.69</v>
      </c>
      <c r="H56" s="32" t="s">
        <v>333</v>
      </c>
    </row>
    <row r="57" spans="1:28" ht="15" customHeight="1">
      <c r="A57" s="85">
        <v>45259</v>
      </c>
      <c r="B57" s="32">
        <v>505712</v>
      </c>
      <c r="C57" s="31" t="s">
        <v>1114</v>
      </c>
      <c r="D57" s="31" t="s">
        <v>1115</v>
      </c>
      <c r="E57" s="31" t="s">
        <v>575</v>
      </c>
      <c r="F57" s="86">
        <v>1304648</v>
      </c>
      <c r="G57" s="32">
        <v>106.45</v>
      </c>
      <c r="H57" s="32" t="s">
        <v>333</v>
      </c>
    </row>
    <row r="58" spans="1:28" ht="15" customHeight="1">
      <c r="A58" s="85">
        <v>45259</v>
      </c>
      <c r="B58" s="32">
        <v>505712</v>
      </c>
      <c r="C58" s="31" t="s">
        <v>1114</v>
      </c>
      <c r="D58" s="31" t="s">
        <v>1194</v>
      </c>
      <c r="E58" s="31" t="s">
        <v>575</v>
      </c>
      <c r="F58" s="86">
        <v>46000</v>
      </c>
      <c r="G58" s="32">
        <v>132.5</v>
      </c>
      <c r="H58" s="32" t="s">
        <v>333</v>
      </c>
    </row>
    <row r="59" spans="1:28" ht="15" customHeight="1">
      <c r="A59" s="85">
        <v>45259</v>
      </c>
      <c r="B59" s="32">
        <v>505712</v>
      </c>
      <c r="C59" s="31" t="s">
        <v>1114</v>
      </c>
      <c r="D59" s="31" t="s">
        <v>1195</v>
      </c>
      <c r="E59" s="31" t="s">
        <v>575</v>
      </c>
      <c r="F59" s="86">
        <v>49000</v>
      </c>
      <c r="G59" s="32">
        <v>125.73</v>
      </c>
      <c r="H59" s="32" t="s">
        <v>333</v>
      </c>
    </row>
    <row r="60" spans="1:28" ht="15" customHeight="1">
      <c r="A60" s="85">
        <v>45259</v>
      </c>
      <c r="B60" s="32">
        <v>505712</v>
      </c>
      <c r="C60" s="31" t="s">
        <v>1114</v>
      </c>
      <c r="D60" s="31" t="s">
        <v>1195</v>
      </c>
      <c r="E60" s="31" t="s">
        <v>574</v>
      </c>
      <c r="F60" s="86">
        <v>54000</v>
      </c>
      <c r="G60" s="32">
        <v>104.52</v>
      </c>
      <c r="H60" s="32" t="s">
        <v>333</v>
      </c>
    </row>
    <row r="61" spans="1:28" ht="15" customHeight="1">
      <c r="A61" s="85">
        <v>45259</v>
      </c>
      <c r="B61" s="32">
        <v>505712</v>
      </c>
      <c r="C61" s="31" t="s">
        <v>1114</v>
      </c>
      <c r="D61" s="31" t="s">
        <v>1196</v>
      </c>
      <c r="E61" s="31" t="s">
        <v>574</v>
      </c>
      <c r="F61" s="86">
        <v>58764</v>
      </c>
      <c r="G61" s="32">
        <v>111.13</v>
      </c>
      <c r="H61" s="32" t="s">
        <v>333</v>
      </c>
    </row>
    <row r="62" spans="1:28" ht="15" customHeight="1">
      <c r="A62" s="85">
        <v>45259</v>
      </c>
      <c r="B62" s="32">
        <v>505712</v>
      </c>
      <c r="C62" s="31" t="s">
        <v>1114</v>
      </c>
      <c r="D62" s="31" t="s">
        <v>1196</v>
      </c>
      <c r="E62" s="31" t="s">
        <v>575</v>
      </c>
      <c r="F62" s="86">
        <v>40764</v>
      </c>
      <c r="G62" s="32">
        <v>125.96</v>
      </c>
      <c r="H62" s="32" t="s">
        <v>333</v>
      </c>
    </row>
    <row r="63" spans="1:28" ht="15" customHeight="1">
      <c r="A63" s="85">
        <v>45259</v>
      </c>
      <c r="B63" s="32">
        <v>505712</v>
      </c>
      <c r="C63" s="31" t="s">
        <v>1114</v>
      </c>
      <c r="D63" s="31" t="s">
        <v>1197</v>
      </c>
      <c r="E63" s="31" t="s">
        <v>574</v>
      </c>
      <c r="F63" s="86">
        <v>50000</v>
      </c>
      <c r="G63" s="32">
        <v>129.09</v>
      </c>
      <c r="H63" s="32" t="s">
        <v>333</v>
      </c>
    </row>
    <row r="64" spans="1:28" ht="15" customHeight="1">
      <c r="A64" s="85">
        <v>45259</v>
      </c>
      <c r="B64" s="32">
        <v>504731</v>
      </c>
      <c r="C64" s="31" t="s">
        <v>1198</v>
      </c>
      <c r="D64" s="31" t="s">
        <v>1176</v>
      </c>
      <c r="E64" s="31" t="s">
        <v>574</v>
      </c>
      <c r="F64" s="86">
        <v>25578</v>
      </c>
      <c r="G64" s="32">
        <v>28.03</v>
      </c>
      <c r="H64" s="32" t="s">
        <v>333</v>
      </c>
    </row>
    <row r="65" spans="1:8" ht="15" customHeight="1">
      <c r="A65" s="85">
        <v>45259</v>
      </c>
      <c r="B65" s="32">
        <v>504731</v>
      </c>
      <c r="C65" s="31" t="s">
        <v>1198</v>
      </c>
      <c r="D65" s="31" t="s">
        <v>1121</v>
      </c>
      <c r="E65" s="31" t="s">
        <v>575</v>
      </c>
      <c r="F65" s="86">
        <v>30000</v>
      </c>
      <c r="G65" s="32">
        <v>28.03</v>
      </c>
      <c r="H65" s="32" t="s">
        <v>333</v>
      </c>
    </row>
    <row r="66" spans="1:8" ht="15" customHeight="1">
      <c r="A66" s="85">
        <v>45259</v>
      </c>
      <c r="B66" s="32">
        <v>540377</v>
      </c>
      <c r="C66" s="31" t="s">
        <v>1199</v>
      </c>
      <c r="D66" s="31" t="s">
        <v>1200</v>
      </c>
      <c r="E66" s="31" t="s">
        <v>575</v>
      </c>
      <c r="F66" s="86">
        <v>1188414</v>
      </c>
      <c r="G66" s="32">
        <v>4.83</v>
      </c>
      <c r="H66" s="32" t="s">
        <v>333</v>
      </c>
    </row>
    <row r="67" spans="1:8" ht="15" customHeight="1">
      <c r="A67" s="85">
        <v>45259</v>
      </c>
      <c r="B67" s="32">
        <v>536709</v>
      </c>
      <c r="C67" s="31" t="s">
        <v>1116</v>
      </c>
      <c r="D67" s="31" t="s">
        <v>1201</v>
      </c>
      <c r="E67" s="31" t="s">
        <v>574</v>
      </c>
      <c r="F67" s="86">
        <v>20000</v>
      </c>
      <c r="G67" s="32">
        <v>28.8</v>
      </c>
      <c r="H67" s="32" t="s">
        <v>333</v>
      </c>
    </row>
    <row r="68" spans="1:8" ht="15" customHeight="1">
      <c r="A68" s="85">
        <v>45259</v>
      </c>
      <c r="B68" s="32">
        <v>536709</v>
      </c>
      <c r="C68" s="31" t="s">
        <v>1116</v>
      </c>
      <c r="D68" s="31" t="s">
        <v>1117</v>
      </c>
      <c r="E68" s="31" t="s">
        <v>575</v>
      </c>
      <c r="F68" s="86">
        <v>31663</v>
      </c>
      <c r="G68" s="32">
        <v>28.81</v>
      </c>
      <c r="H68" s="32" t="s">
        <v>333</v>
      </c>
    </row>
    <row r="69" spans="1:8" ht="15" customHeight="1">
      <c r="A69" s="85">
        <v>45259</v>
      </c>
      <c r="B69" s="32">
        <v>536709</v>
      </c>
      <c r="C69" s="31" t="s">
        <v>1116</v>
      </c>
      <c r="D69" s="31" t="s">
        <v>1202</v>
      </c>
      <c r="E69" s="31" t="s">
        <v>575</v>
      </c>
      <c r="F69" s="86">
        <v>28000</v>
      </c>
      <c r="G69" s="32">
        <v>28.83</v>
      </c>
      <c r="H69" s="32" t="s">
        <v>333</v>
      </c>
    </row>
    <row r="70" spans="1:8" ht="15" customHeight="1">
      <c r="A70" s="85">
        <v>45259</v>
      </c>
      <c r="B70" s="32">
        <v>536709</v>
      </c>
      <c r="C70" s="31" t="s">
        <v>1116</v>
      </c>
      <c r="D70" s="31" t="s">
        <v>1203</v>
      </c>
      <c r="E70" s="31" t="s">
        <v>575</v>
      </c>
      <c r="F70" s="86">
        <v>60000</v>
      </c>
      <c r="G70" s="32">
        <v>28.86</v>
      </c>
      <c r="H70" s="32" t="s">
        <v>333</v>
      </c>
    </row>
    <row r="71" spans="1:8" ht="15" customHeight="1">
      <c r="A71" s="85">
        <v>45259</v>
      </c>
      <c r="B71" s="32">
        <v>536709</v>
      </c>
      <c r="C71" s="31" t="s">
        <v>1116</v>
      </c>
      <c r="D71" s="31" t="s">
        <v>1204</v>
      </c>
      <c r="E71" s="31" t="s">
        <v>575</v>
      </c>
      <c r="F71" s="86">
        <v>29373</v>
      </c>
      <c r="G71" s="32">
        <v>28.85</v>
      </c>
      <c r="H71" s="32" t="s">
        <v>333</v>
      </c>
    </row>
    <row r="72" spans="1:8" ht="15" customHeight="1">
      <c r="A72" s="85">
        <v>45259</v>
      </c>
      <c r="B72" s="32">
        <v>536709</v>
      </c>
      <c r="C72" s="31" t="s">
        <v>1116</v>
      </c>
      <c r="D72" s="31" t="s">
        <v>1205</v>
      </c>
      <c r="E72" s="31" t="s">
        <v>574</v>
      </c>
      <c r="F72" s="86">
        <v>32240</v>
      </c>
      <c r="G72" s="32">
        <v>28.92</v>
      </c>
      <c r="H72" s="32" t="s">
        <v>333</v>
      </c>
    </row>
    <row r="73" spans="1:8" ht="15" customHeight="1">
      <c r="A73" s="85">
        <v>45259</v>
      </c>
      <c r="B73" s="32">
        <v>543979</v>
      </c>
      <c r="C73" s="31" t="s">
        <v>1206</v>
      </c>
      <c r="D73" s="31" t="s">
        <v>1089</v>
      </c>
      <c r="E73" s="31" t="s">
        <v>575</v>
      </c>
      <c r="F73" s="86">
        <v>14400</v>
      </c>
      <c r="G73" s="32">
        <v>94.71</v>
      </c>
      <c r="H73" s="32" t="s">
        <v>333</v>
      </c>
    </row>
    <row r="74" spans="1:8" ht="15" customHeight="1">
      <c r="A74" s="85">
        <v>45259</v>
      </c>
      <c r="B74" s="32">
        <v>544023</v>
      </c>
      <c r="C74" s="31" t="s">
        <v>1118</v>
      </c>
      <c r="D74" s="31" t="s">
        <v>1207</v>
      </c>
      <c r="E74" s="31" t="s">
        <v>574</v>
      </c>
      <c r="F74" s="86">
        <v>70000</v>
      </c>
      <c r="G74" s="32">
        <v>385.26</v>
      </c>
      <c r="H74" s="32" t="s">
        <v>333</v>
      </c>
    </row>
    <row r="75" spans="1:8" ht="15" customHeight="1">
      <c r="A75" s="85">
        <v>45259</v>
      </c>
      <c r="B75" s="32">
        <v>543305</v>
      </c>
      <c r="C75" s="31" t="s">
        <v>1208</v>
      </c>
      <c r="D75" s="31" t="s">
        <v>1209</v>
      </c>
      <c r="E75" s="31" t="s">
        <v>574</v>
      </c>
      <c r="F75" s="86">
        <v>48000</v>
      </c>
      <c r="G75" s="32">
        <v>10.79</v>
      </c>
      <c r="H75" s="32" t="s">
        <v>333</v>
      </c>
    </row>
    <row r="76" spans="1:8" ht="15" customHeight="1">
      <c r="A76" s="85">
        <v>45259</v>
      </c>
      <c r="B76" s="32">
        <v>543305</v>
      </c>
      <c r="C76" s="31" t="s">
        <v>1208</v>
      </c>
      <c r="D76" s="31" t="s">
        <v>1210</v>
      </c>
      <c r="E76" s="31" t="s">
        <v>575</v>
      </c>
      <c r="F76" s="86">
        <v>48000</v>
      </c>
      <c r="G76" s="32">
        <v>10.84</v>
      </c>
      <c r="H76" s="32" t="s">
        <v>333</v>
      </c>
    </row>
    <row r="77" spans="1:8" ht="15" customHeight="1">
      <c r="A77" s="85">
        <v>45259</v>
      </c>
      <c r="B77" s="32">
        <v>543305</v>
      </c>
      <c r="C77" s="31" t="s">
        <v>1208</v>
      </c>
      <c r="D77" s="31" t="s">
        <v>1210</v>
      </c>
      <c r="E77" s="31" t="s">
        <v>574</v>
      </c>
      <c r="F77" s="86">
        <v>24000</v>
      </c>
      <c r="G77" s="32">
        <v>10.02</v>
      </c>
      <c r="H77" s="32" t="s">
        <v>333</v>
      </c>
    </row>
    <row r="78" spans="1:8" ht="15" customHeight="1">
      <c r="A78" s="85">
        <v>45259</v>
      </c>
      <c r="B78" s="32">
        <v>543305</v>
      </c>
      <c r="C78" s="31" t="s">
        <v>1208</v>
      </c>
      <c r="D78" s="31" t="s">
        <v>1211</v>
      </c>
      <c r="E78" s="31" t="s">
        <v>574</v>
      </c>
      <c r="F78" s="86">
        <v>72000</v>
      </c>
      <c r="G78" s="32">
        <v>10.08</v>
      </c>
      <c r="H78" s="32" t="s">
        <v>333</v>
      </c>
    </row>
    <row r="79" spans="1:8" ht="15" customHeight="1">
      <c r="A79" s="85">
        <v>45259</v>
      </c>
      <c r="B79" s="32">
        <v>543305</v>
      </c>
      <c r="C79" s="31" t="s">
        <v>1208</v>
      </c>
      <c r="D79" s="31" t="s">
        <v>1212</v>
      </c>
      <c r="E79" s="31" t="s">
        <v>575</v>
      </c>
      <c r="F79" s="86">
        <v>48000</v>
      </c>
      <c r="G79" s="32">
        <v>10.02</v>
      </c>
      <c r="H79" s="32" t="s">
        <v>333</v>
      </c>
    </row>
    <row r="80" spans="1:8" ht="15" customHeight="1">
      <c r="A80" s="85">
        <v>45259</v>
      </c>
      <c r="B80" s="32">
        <v>543305</v>
      </c>
      <c r="C80" s="31" t="s">
        <v>1208</v>
      </c>
      <c r="D80" s="31" t="s">
        <v>1212</v>
      </c>
      <c r="E80" s="31" t="s">
        <v>574</v>
      </c>
      <c r="F80" s="86">
        <v>48000</v>
      </c>
      <c r="G80" s="32">
        <v>10.02</v>
      </c>
      <c r="H80" s="32" t="s">
        <v>333</v>
      </c>
    </row>
    <row r="81" spans="1:8" ht="15" customHeight="1">
      <c r="A81" s="85">
        <v>45259</v>
      </c>
      <c r="B81" s="32">
        <v>543305</v>
      </c>
      <c r="C81" s="31" t="s">
        <v>1208</v>
      </c>
      <c r="D81" s="31" t="s">
        <v>1213</v>
      </c>
      <c r="E81" s="31" t="s">
        <v>575</v>
      </c>
      <c r="F81" s="86">
        <v>168000</v>
      </c>
      <c r="G81" s="32">
        <v>10.029999999999999</v>
      </c>
      <c r="H81" s="32" t="s">
        <v>333</v>
      </c>
    </row>
    <row r="82" spans="1:8" ht="15" customHeight="1">
      <c r="A82" s="85">
        <v>45259</v>
      </c>
      <c r="B82" s="32">
        <v>509835</v>
      </c>
      <c r="C82" s="31" t="s">
        <v>1214</v>
      </c>
      <c r="D82" s="31" t="s">
        <v>1215</v>
      </c>
      <c r="E82" s="31" t="s">
        <v>574</v>
      </c>
      <c r="F82" s="86">
        <v>26604</v>
      </c>
      <c r="G82" s="32">
        <v>23.65</v>
      </c>
      <c r="H82" s="32" t="s">
        <v>333</v>
      </c>
    </row>
    <row r="83" spans="1:8" ht="15" customHeight="1">
      <c r="A83" s="85">
        <v>45259</v>
      </c>
      <c r="B83" s="32">
        <v>511557</v>
      </c>
      <c r="C83" s="31" t="s">
        <v>1216</v>
      </c>
      <c r="D83" s="31" t="s">
        <v>1217</v>
      </c>
      <c r="E83" s="31" t="s">
        <v>575</v>
      </c>
      <c r="F83" s="86">
        <v>1345000</v>
      </c>
      <c r="G83" s="32">
        <v>1.3</v>
      </c>
      <c r="H83" s="32" t="s">
        <v>333</v>
      </c>
    </row>
    <row r="84" spans="1:8" ht="15" customHeight="1">
      <c r="A84" s="85">
        <v>45259</v>
      </c>
      <c r="B84" s="32">
        <v>511557</v>
      </c>
      <c r="C84" s="31" t="s">
        <v>1216</v>
      </c>
      <c r="D84" s="31" t="s">
        <v>1218</v>
      </c>
      <c r="E84" s="31" t="s">
        <v>574</v>
      </c>
      <c r="F84" s="86">
        <v>1126643</v>
      </c>
      <c r="G84" s="32">
        <v>1.29</v>
      </c>
      <c r="H84" s="32" t="s">
        <v>333</v>
      </c>
    </row>
    <row r="85" spans="1:8" ht="15" customHeight="1">
      <c r="A85" s="85">
        <v>45259</v>
      </c>
      <c r="B85" s="32">
        <v>541601</v>
      </c>
      <c r="C85" s="31" t="s">
        <v>1219</v>
      </c>
      <c r="D85" s="31" t="s">
        <v>1220</v>
      </c>
      <c r="E85" s="31" t="s">
        <v>575</v>
      </c>
      <c r="F85" s="86">
        <v>3986645</v>
      </c>
      <c r="G85" s="32">
        <v>10.050000000000001</v>
      </c>
      <c r="H85" s="32" t="s">
        <v>333</v>
      </c>
    </row>
    <row r="86" spans="1:8" ht="15" customHeight="1">
      <c r="A86" s="85">
        <v>45259</v>
      </c>
      <c r="B86" s="32">
        <v>541601</v>
      </c>
      <c r="C86" s="31" t="s">
        <v>1219</v>
      </c>
      <c r="D86" s="31" t="s">
        <v>1221</v>
      </c>
      <c r="E86" s="31" t="s">
        <v>575</v>
      </c>
      <c r="F86" s="86">
        <v>4687969</v>
      </c>
      <c r="G86" s="32">
        <v>10.199999999999999</v>
      </c>
      <c r="H86" s="32" t="s">
        <v>333</v>
      </c>
    </row>
    <row r="87" spans="1:8" ht="15" customHeight="1">
      <c r="A87" s="85">
        <v>45259</v>
      </c>
      <c r="B87" s="32">
        <v>541601</v>
      </c>
      <c r="C87" s="31" t="s">
        <v>1219</v>
      </c>
      <c r="D87" s="31" t="s">
        <v>1221</v>
      </c>
      <c r="E87" s="31" t="s">
        <v>574</v>
      </c>
      <c r="F87" s="86">
        <v>2589597</v>
      </c>
      <c r="G87" s="32">
        <v>10.37</v>
      </c>
      <c r="H87" s="32" t="s">
        <v>333</v>
      </c>
    </row>
    <row r="88" spans="1:8" ht="15" customHeight="1">
      <c r="A88" s="85">
        <v>45259</v>
      </c>
      <c r="B88" s="32">
        <v>543366</v>
      </c>
      <c r="C88" s="31" t="s">
        <v>1091</v>
      </c>
      <c r="D88" s="31" t="s">
        <v>1222</v>
      </c>
      <c r="E88" s="31" t="s">
        <v>574</v>
      </c>
      <c r="F88" s="86">
        <v>4800</v>
      </c>
      <c r="G88" s="32">
        <v>30.69</v>
      </c>
      <c r="H88" s="32" t="s">
        <v>333</v>
      </c>
    </row>
    <row r="89" spans="1:8" ht="15" customHeight="1">
      <c r="A89" s="85">
        <v>45259</v>
      </c>
      <c r="B89" s="32">
        <v>543366</v>
      </c>
      <c r="C89" s="31" t="s">
        <v>1091</v>
      </c>
      <c r="D89" s="31" t="s">
        <v>1222</v>
      </c>
      <c r="E89" s="31" t="s">
        <v>575</v>
      </c>
      <c r="F89" s="86">
        <v>2400</v>
      </c>
      <c r="G89" s="32">
        <v>31.79</v>
      </c>
      <c r="H89" s="32" t="s">
        <v>333</v>
      </c>
    </row>
    <row r="90" spans="1:8" ht="15" customHeight="1">
      <c r="A90" s="85">
        <v>45259</v>
      </c>
      <c r="B90" s="32">
        <v>543366</v>
      </c>
      <c r="C90" s="31" t="s">
        <v>1091</v>
      </c>
      <c r="D90" s="31" t="s">
        <v>1223</v>
      </c>
      <c r="E90" s="31" t="s">
        <v>575</v>
      </c>
      <c r="F90" s="86">
        <v>4800</v>
      </c>
      <c r="G90" s="32">
        <v>31.4</v>
      </c>
      <c r="H90" s="32" t="s">
        <v>333</v>
      </c>
    </row>
    <row r="91" spans="1:8" ht="15" customHeight="1">
      <c r="A91" s="85">
        <v>45259</v>
      </c>
      <c r="B91" s="32">
        <v>543366</v>
      </c>
      <c r="C91" s="31" t="s">
        <v>1091</v>
      </c>
      <c r="D91" s="31" t="s">
        <v>1224</v>
      </c>
      <c r="E91" s="31" t="s">
        <v>575</v>
      </c>
      <c r="F91" s="86">
        <v>1200</v>
      </c>
      <c r="G91" s="32">
        <v>30.25</v>
      </c>
      <c r="H91" s="32" t="s">
        <v>333</v>
      </c>
    </row>
    <row r="92" spans="1:8" ht="15" customHeight="1">
      <c r="A92" s="85">
        <v>45259</v>
      </c>
      <c r="B92" s="32">
        <v>543366</v>
      </c>
      <c r="C92" s="31" t="s">
        <v>1091</v>
      </c>
      <c r="D92" s="31" t="s">
        <v>1224</v>
      </c>
      <c r="E92" s="31" t="s">
        <v>574</v>
      </c>
      <c r="F92" s="86">
        <v>9600</v>
      </c>
      <c r="G92" s="32">
        <v>31.09</v>
      </c>
      <c r="H92" s="32" t="s">
        <v>333</v>
      </c>
    </row>
    <row r="93" spans="1:8" ht="15" customHeight="1">
      <c r="A93" s="85">
        <v>45259</v>
      </c>
      <c r="B93" s="32">
        <v>542753</v>
      </c>
      <c r="C93" s="31" t="s">
        <v>1057</v>
      </c>
      <c r="D93" s="31" t="s">
        <v>1188</v>
      </c>
      <c r="E93" s="31" t="s">
        <v>574</v>
      </c>
      <c r="F93" s="86">
        <v>14528012</v>
      </c>
      <c r="G93" s="32">
        <v>2.72</v>
      </c>
      <c r="H93" s="32" t="s">
        <v>333</v>
      </c>
    </row>
    <row r="94" spans="1:8" ht="15" customHeight="1">
      <c r="A94" s="85">
        <v>45259</v>
      </c>
      <c r="B94" s="32">
        <v>542753</v>
      </c>
      <c r="C94" s="31" t="s">
        <v>1057</v>
      </c>
      <c r="D94" s="31" t="s">
        <v>1225</v>
      </c>
      <c r="E94" s="31" t="s">
        <v>575</v>
      </c>
      <c r="F94" s="86">
        <v>3690000</v>
      </c>
      <c r="G94" s="32">
        <v>2.83</v>
      </c>
      <c r="H94" s="32" t="s">
        <v>333</v>
      </c>
    </row>
    <row r="95" spans="1:8" ht="15" customHeight="1">
      <c r="A95" s="85">
        <v>45259</v>
      </c>
      <c r="B95" s="32">
        <v>542753</v>
      </c>
      <c r="C95" s="31" t="s">
        <v>1057</v>
      </c>
      <c r="D95" s="31" t="s">
        <v>1225</v>
      </c>
      <c r="E95" s="31" t="s">
        <v>574</v>
      </c>
      <c r="F95" s="86">
        <v>3690000</v>
      </c>
      <c r="G95" s="32">
        <v>2.95</v>
      </c>
      <c r="H95" s="32" t="s">
        <v>333</v>
      </c>
    </row>
    <row r="96" spans="1:8" ht="15" customHeight="1">
      <c r="A96" s="85">
        <v>45259</v>
      </c>
      <c r="B96" s="32">
        <v>542753</v>
      </c>
      <c r="C96" s="31" t="s">
        <v>1057</v>
      </c>
      <c r="D96" s="31" t="s">
        <v>1226</v>
      </c>
      <c r="E96" s="31" t="s">
        <v>574</v>
      </c>
      <c r="F96" s="86">
        <v>3999999</v>
      </c>
      <c r="G96" s="32">
        <v>2.69</v>
      </c>
      <c r="H96" s="32" t="s">
        <v>333</v>
      </c>
    </row>
    <row r="97" spans="1:8" ht="15" customHeight="1">
      <c r="A97" s="85">
        <v>45259</v>
      </c>
      <c r="B97" s="32">
        <v>542753</v>
      </c>
      <c r="C97" s="31" t="s">
        <v>1057</v>
      </c>
      <c r="D97" s="31" t="s">
        <v>1226</v>
      </c>
      <c r="E97" s="31" t="s">
        <v>575</v>
      </c>
      <c r="F97" s="86">
        <v>2510000</v>
      </c>
      <c r="G97" s="32">
        <v>2.68</v>
      </c>
      <c r="H97" s="32" t="s">
        <v>333</v>
      </c>
    </row>
    <row r="98" spans="1:8" ht="15" customHeight="1">
      <c r="A98" s="85">
        <v>45259</v>
      </c>
      <c r="B98" s="32">
        <v>542753</v>
      </c>
      <c r="C98" s="31" t="s">
        <v>1057</v>
      </c>
      <c r="D98" s="31" t="s">
        <v>928</v>
      </c>
      <c r="E98" s="31" t="s">
        <v>574</v>
      </c>
      <c r="F98" s="86">
        <v>74496272</v>
      </c>
      <c r="G98" s="32">
        <v>2.69</v>
      </c>
      <c r="H98" s="32" t="s">
        <v>333</v>
      </c>
    </row>
    <row r="99" spans="1:8" ht="15" customHeight="1">
      <c r="A99" s="85">
        <v>45259</v>
      </c>
      <c r="B99" s="32">
        <v>542753</v>
      </c>
      <c r="C99" s="31" t="s">
        <v>1057</v>
      </c>
      <c r="D99" s="31" t="s">
        <v>1188</v>
      </c>
      <c r="E99" s="31" t="s">
        <v>575</v>
      </c>
      <c r="F99" s="86">
        <v>6032810</v>
      </c>
      <c r="G99" s="32">
        <v>2.76</v>
      </c>
      <c r="H99" s="32" t="s">
        <v>333</v>
      </c>
    </row>
    <row r="100" spans="1:8" ht="15" customHeight="1">
      <c r="A100" s="85">
        <v>45259</v>
      </c>
      <c r="B100" s="32">
        <v>542753</v>
      </c>
      <c r="C100" s="31" t="s">
        <v>1057</v>
      </c>
      <c r="D100" s="31" t="s">
        <v>928</v>
      </c>
      <c r="E100" s="31" t="s">
        <v>575</v>
      </c>
      <c r="F100" s="86">
        <v>14514234</v>
      </c>
      <c r="G100" s="32">
        <v>2.87</v>
      </c>
      <c r="H100" s="32" t="s">
        <v>333</v>
      </c>
    </row>
    <row r="101" spans="1:8" ht="15" customHeight="1">
      <c r="A101" s="85">
        <v>45259</v>
      </c>
      <c r="B101" s="32">
        <v>542753</v>
      </c>
      <c r="C101" s="31" t="s">
        <v>1057</v>
      </c>
      <c r="D101" s="31" t="s">
        <v>1227</v>
      </c>
      <c r="E101" s="31" t="s">
        <v>575</v>
      </c>
      <c r="F101" s="86">
        <v>4003923</v>
      </c>
      <c r="G101" s="32">
        <v>2.7</v>
      </c>
      <c r="H101" s="32" t="s">
        <v>333</v>
      </c>
    </row>
    <row r="102" spans="1:8" ht="15" customHeight="1">
      <c r="A102" s="85">
        <v>45259</v>
      </c>
      <c r="B102" s="32">
        <v>542753</v>
      </c>
      <c r="C102" s="31" t="s">
        <v>1057</v>
      </c>
      <c r="D102" s="31" t="s">
        <v>1227</v>
      </c>
      <c r="E102" s="31" t="s">
        <v>574</v>
      </c>
      <c r="F102" s="86">
        <v>10003920</v>
      </c>
      <c r="G102" s="32">
        <v>2.73</v>
      </c>
      <c r="H102" s="32" t="s">
        <v>333</v>
      </c>
    </row>
    <row r="103" spans="1:8" ht="15" customHeight="1">
      <c r="A103" s="85">
        <v>45259</v>
      </c>
      <c r="B103" s="32">
        <v>542753</v>
      </c>
      <c r="C103" s="31" t="s">
        <v>1057</v>
      </c>
      <c r="D103" s="31" t="s">
        <v>1228</v>
      </c>
      <c r="E103" s="31" t="s">
        <v>575</v>
      </c>
      <c r="F103" s="86">
        <v>17201455</v>
      </c>
      <c r="G103" s="32">
        <v>2.69</v>
      </c>
      <c r="H103" s="32" t="s">
        <v>333</v>
      </c>
    </row>
    <row r="104" spans="1:8" ht="15" customHeight="1">
      <c r="A104" s="85">
        <v>45259</v>
      </c>
      <c r="B104" s="32">
        <v>542753</v>
      </c>
      <c r="C104" s="31" t="s">
        <v>1057</v>
      </c>
      <c r="D104" s="31" t="s">
        <v>1228</v>
      </c>
      <c r="E104" s="31" t="s">
        <v>574</v>
      </c>
      <c r="F104" s="86">
        <v>1506974</v>
      </c>
      <c r="G104" s="32">
        <v>2.75</v>
      </c>
      <c r="H104" s="32" t="s">
        <v>333</v>
      </c>
    </row>
    <row r="105" spans="1:8" ht="15" customHeight="1">
      <c r="A105" s="85">
        <v>45259</v>
      </c>
      <c r="B105" s="32">
        <v>542753</v>
      </c>
      <c r="C105" s="31" t="s">
        <v>1057</v>
      </c>
      <c r="D105" s="31" t="s">
        <v>1089</v>
      </c>
      <c r="E105" s="31" t="s">
        <v>575</v>
      </c>
      <c r="F105" s="86">
        <v>1200000</v>
      </c>
      <c r="G105" s="32">
        <v>2.79</v>
      </c>
      <c r="H105" s="32" t="s">
        <v>333</v>
      </c>
    </row>
    <row r="106" spans="1:8" ht="15" customHeight="1">
      <c r="A106" s="85">
        <v>45259</v>
      </c>
      <c r="B106" s="32">
        <v>542753</v>
      </c>
      <c r="C106" s="31" t="s">
        <v>1057</v>
      </c>
      <c r="D106" s="31" t="s">
        <v>1111</v>
      </c>
      <c r="E106" s="31" t="s">
        <v>575</v>
      </c>
      <c r="F106" s="86">
        <v>1052742</v>
      </c>
      <c r="G106" s="32">
        <v>2.72</v>
      </c>
      <c r="H106" s="32" t="s">
        <v>333</v>
      </c>
    </row>
    <row r="107" spans="1:8" ht="15" customHeight="1">
      <c r="A107" s="85">
        <v>45259</v>
      </c>
      <c r="B107" s="32">
        <v>542753</v>
      </c>
      <c r="C107" s="31" t="s">
        <v>1057</v>
      </c>
      <c r="D107" s="31" t="s">
        <v>1089</v>
      </c>
      <c r="E107" s="31" t="s">
        <v>574</v>
      </c>
      <c r="F107" s="86">
        <v>13974586</v>
      </c>
      <c r="G107" s="32">
        <v>2.7</v>
      </c>
      <c r="H107" s="32" t="s">
        <v>333</v>
      </c>
    </row>
    <row r="108" spans="1:8" ht="15" customHeight="1">
      <c r="A108" s="85">
        <v>45259</v>
      </c>
      <c r="B108" s="32">
        <v>542753</v>
      </c>
      <c r="C108" s="31" t="s">
        <v>1057</v>
      </c>
      <c r="D108" s="31" t="s">
        <v>1111</v>
      </c>
      <c r="E108" s="31" t="s">
        <v>574</v>
      </c>
      <c r="F108" s="86">
        <v>7652744</v>
      </c>
      <c r="G108" s="32">
        <v>2.75</v>
      </c>
      <c r="H108" s="32" t="s">
        <v>333</v>
      </c>
    </row>
    <row r="109" spans="1:8" ht="15" customHeight="1">
      <c r="A109" s="85">
        <v>45259</v>
      </c>
      <c r="B109" s="32">
        <v>542753</v>
      </c>
      <c r="C109" s="31" t="s">
        <v>1057</v>
      </c>
      <c r="D109" s="31" t="s">
        <v>1229</v>
      </c>
      <c r="E109" s="31" t="s">
        <v>575</v>
      </c>
      <c r="F109" s="86">
        <v>79000000</v>
      </c>
      <c r="G109" s="32">
        <v>2.7</v>
      </c>
      <c r="H109" s="32" t="s">
        <v>333</v>
      </c>
    </row>
    <row r="110" spans="1:8" ht="15" customHeight="1">
      <c r="A110" s="85">
        <v>45259</v>
      </c>
      <c r="B110" s="32">
        <v>542753</v>
      </c>
      <c r="C110" s="31" t="s">
        <v>1057</v>
      </c>
      <c r="D110" s="31" t="s">
        <v>1230</v>
      </c>
      <c r="E110" s="31" t="s">
        <v>575</v>
      </c>
      <c r="F110" s="86">
        <v>46500000</v>
      </c>
      <c r="G110" s="32">
        <v>2.69</v>
      </c>
      <c r="H110" s="32" t="s">
        <v>333</v>
      </c>
    </row>
    <row r="111" spans="1:8" ht="15" customHeight="1">
      <c r="A111" s="85">
        <v>45259</v>
      </c>
      <c r="B111" s="32">
        <v>542753</v>
      </c>
      <c r="C111" s="31" t="s">
        <v>1057</v>
      </c>
      <c r="D111" s="31" t="s">
        <v>1230</v>
      </c>
      <c r="E111" s="31" t="s">
        <v>574</v>
      </c>
      <c r="F111" s="86">
        <v>23395192</v>
      </c>
      <c r="G111" s="32">
        <v>2.7</v>
      </c>
      <c r="H111" s="32" t="s">
        <v>333</v>
      </c>
    </row>
    <row r="112" spans="1:8" ht="15" customHeight="1">
      <c r="A112" s="85">
        <v>45259</v>
      </c>
      <c r="B112" s="32">
        <v>542753</v>
      </c>
      <c r="C112" s="31" t="s">
        <v>1057</v>
      </c>
      <c r="D112" s="31" t="s">
        <v>1231</v>
      </c>
      <c r="E112" s="31" t="s">
        <v>575</v>
      </c>
      <c r="F112" s="86">
        <v>11469009</v>
      </c>
      <c r="G112" s="32">
        <v>2.75</v>
      </c>
      <c r="H112" s="32" t="s">
        <v>333</v>
      </c>
    </row>
    <row r="113" spans="1:8" ht="15" customHeight="1">
      <c r="A113" s="85">
        <v>45259</v>
      </c>
      <c r="B113" s="32">
        <v>542753</v>
      </c>
      <c r="C113" s="31" t="s">
        <v>1057</v>
      </c>
      <c r="D113" s="31" t="s">
        <v>1231</v>
      </c>
      <c r="E113" s="31" t="s">
        <v>574</v>
      </c>
      <c r="F113" s="86">
        <v>10469009</v>
      </c>
      <c r="G113" s="32">
        <v>2.7</v>
      </c>
      <c r="H113" s="32" t="s">
        <v>333</v>
      </c>
    </row>
    <row r="114" spans="1:8" ht="15" customHeight="1">
      <c r="A114" s="85">
        <v>45259</v>
      </c>
      <c r="B114" s="32">
        <v>538212</v>
      </c>
      <c r="C114" s="31" t="s">
        <v>1046</v>
      </c>
      <c r="D114" s="31" t="s">
        <v>1018</v>
      </c>
      <c r="E114" s="31" t="s">
        <v>575</v>
      </c>
      <c r="F114" s="86">
        <v>1569156</v>
      </c>
      <c r="G114" s="32">
        <v>0.51</v>
      </c>
      <c r="H114" s="32" t="s">
        <v>333</v>
      </c>
    </row>
    <row r="115" spans="1:8" ht="15" customHeight="1">
      <c r="A115" s="85">
        <v>45259</v>
      </c>
      <c r="B115" s="32">
        <v>543924</v>
      </c>
      <c r="C115" s="31" t="s">
        <v>1232</v>
      </c>
      <c r="D115" s="31" t="s">
        <v>1233</v>
      </c>
      <c r="E115" s="31" t="s">
        <v>575</v>
      </c>
      <c r="F115" s="86">
        <v>10000</v>
      </c>
      <c r="G115" s="32">
        <v>34.409999999999997</v>
      </c>
      <c r="H115" s="32" t="s">
        <v>333</v>
      </c>
    </row>
    <row r="116" spans="1:8" ht="15" customHeight="1">
      <c r="A116" s="85">
        <v>45259</v>
      </c>
      <c r="B116" s="32">
        <v>500402</v>
      </c>
      <c r="C116" s="31" t="s">
        <v>1234</v>
      </c>
      <c r="D116" s="31" t="s">
        <v>1235</v>
      </c>
      <c r="E116" s="31" t="s">
        <v>574</v>
      </c>
      <c r="F116" s="86">
        <v>346017</v>
      </c>
      <c r="G116" s="32">
        <v>78.05</v>
      </c>
      <c r="H116" s="32" t="s">
        <v>333</v>
      </c>
    </row>
    <row r="117" spans="1:8" ht="15" customHeight="1">
      <c r="A117" s="85">
        <v>45259</v>
      </c>
      <c r="B117" s="32">
        <v>540492</v>
      </c>
      <c r="C117" s="31" t="s">
        <v>1092</v>
      </c>
      <c r="D117" s="31" t="s">
        <v>1093</v>
      </c>
      <c r="E117" s="31" t="s">
        <v>575</v>
      </c>
      <c r="F117" s="86">
        <v>765273</v>
      </c>
      <c r="G117" s="32">
        <v>112.9</v>
      </c>
      <c r="H117" s="32" t="s">
        <v>333</v>
      </c>
    </row>
    <row r="118" spans="1:8" ht="15" customHeight="1">
      <c r="A118" s="85">
        <v>45259</v>
      </c>
      <c r="B118" s="32">
        <v>540492</v>
      </c>
      <c r="C118" s="31" t="s">
        <v>1092</v>
      </c>
      <c r="D118" s="31" t="s">
        <v>1120</v>
      </c>
      <c r="E118" s="31" t="s">
        <v>574</v>
      </c>
      <c r="F118" s="86">
        <v>380000</v>
      </c>
      <c r="G118" s="32">
        <v>112.9</v>
      </c>
      <c r="H118" s="32" t="s">
        <v>333</v>
      </c>
    </row>
    <row r="119" spans="1:8" ht="15" customHeight="1">
      <c r="A119" s="85">
        <v>45259</v>
      </c>
      <c r="B119" s="32">
        <v>511447</v>
      </c>
      <c r="C119" s="31" t="s">
        <v>1236</v>
      </c>
      <c r="D119" s="31" t="s">
        <v>1237</v>
      </c>
      <c r="E119" s="31" t="s">
        <v>574</v>
      </c>
      <c r="F119" s="86">
        <v>5396880</v>
      </c>
      <c r="G119" s="32">
        <v>3.26</v>
      </c>
      <c r="H119" s="32" t="s">
        <v>333</v>
      </c>
    </row>
    <row r="120" spans="1:8" ht="15" customHeight="1">
      <c r="A120" s="85">
        <v>45259</v>
      </c>
      <c r="B120" s="32">
        <v>511447</v>
      </c>
      <c r="C120" s="31" t="s">
        <v>1236</v>
      </c>
      <c r="D120" s="31" t="s">
        <v>1238</v>
      </c>
      <c r="E120" s="31" t="s">
        <v>575</v>
      </c>
      <c r="F120" s="86">
        <v>5057447</v>
      </c>
      <c r="G120" s="32">
        <v>3.26</v>
      </c>
      <c r="H120" s="32" t="s">
        <v>333</v>
      </c>
    </row>
    <row r="121" spans="1:8" ht="15" customHeight="1">
      <c r="A121" s="85">
        <v>45259</v>
      </c>
      <c r="B121" s="32">
        <v>537392</v>
      </c>
      <c r="C121" s="31" t="s">
        <v>1239</v>
      </c>
      <c r="D121" s="31" t="s">
        <v>1240</v>
      </c>
      <c r="E121" s="31" t="s">
        <v>574</v>
      </c>
      <c r="F121" s="86">
        <v>40000</v>
      </c>
      <c r="G121" s="32">
        <v>7.99</v>
      </c>
      <c r="H121" s="32" t="s">
        <v>333</v>
      </c>
    </row>
    <row r="122" spans="1:8" ht="15" customHeight="1">
      <c r="A122" s="85">
        <v>45259</v>
      </c>
      <c r="B122" s="32">
        <v>524156</v>
      </c>
      <c r="C122" s="31" t="s">
        <v>1241</v>
      </c>
      <c r="D122" s="31" t="s">
        <v>928</v>
      </c>
      <c r="E122" s="31" t="s">
        <v>575</v>
      </c>
      <c r="F122" s="86">
        <v>73030</v>
      </c>
      <c r="G122" s="32">
        <v>56.28</v>
      </c>
      <c r="H122" s="32" t="s">
        <v>333</v>
      </c>
    </row>
    <row r="123" spans="1:8" ht="15" customHeight="1">
      <c r="A123" s="85">
        <v>45259</v>
      </c>
      <c r="B123" s="32">
        <v>524156</v>
      </c>
      <c r="C123" s="31" t="s">
        <v>1241</v>
      </c>
      <c r="D123" s="31" t="s">
        <v>928</v>
      </c>
      <c r="E123" s="31" t="s">
        <v>574</v>
      </c>
      <c r="F123" s="86">
        <v>44000</v>
      </c>
      <c r="G123" s="32">
        <v>53.23</v>
      </c>
      <c r="H123" s="32" t="s">
        <v>333</v>
      </c>
    </row>
    <row r="124" spans="1:8" ht="15" customHeight="1">
      <c r="A124" s="85">
        <v>45259</v>
      </c>
      <c r="B124" s="32">
        <v>539428</v>
      </c>
      <c r="C124" s="31" t="s">
        <v>1242</v>
      </c>
      <c r="D124" s="31" t="s">
        <v>1243</v>
      </c>
      <c r="E124" s="31" t="s">
        <v>575</v>
      </c>
      <c r="F124" s="86">
        <v>280</v>
      </c>
      <c r="G124" s="32">
        <v>30.41</v>
      </c>
      <c r="H124" s="32" t="s">
        <v>333</v>
      </c>
    </row>
    <row r="125" spans="1:8" ht="15" customHeight="1">
      <c r="A125" s="85">
        <v>45259</v>
      </c>
      <c r="B125" s="32">
        <v>539428</v>
      </c>
      <c r="C125" s="31" t="s">
        <v>1242</v>
      </c>
      <c r="D125" s="31" t="s">
        <v>1243</v>
      </c>
      <c r="E125" s="31" t="s">
        <v>574</v>
      </c>
      <c r="F125" s="86">
        <v>152834</v>
      </c>
      <c r="G125" s="32">
        <v>30.73</v>
      </c>
      <c r="H125" s="32" t="s">
        <v>333</v>
      </c>
    </row>
    <row r="126" spans="1:8" ht="15" customHeight="1">
      <c r="A126" s="85">
        <v>45259</v>
      </c>
      <c r="B126" s="32">
        <v>539310</v>
      </c>
      <c r="C126" s="31" t="s">
        <v>1244</v>
      </c>
      <c r="D126" s="31" t="s">
        <v>1245</v>
      </c>
      <c r="E126" s="31" t="s">
        <v>574</v>
      </c>
      <c r="F126" s="86">
        <v>150000</v>
      </c>
      <c r="G126" s="32">
        <v>78.5</v>
      </c>
      <c r="H126" s="32" t="s">
        <v>333</v>
      </c>
    </row>
    <row r="127" spans="1:8" ht="15" customHeight="1">
      <c r="A127" s="85">
        <v>45259</v>
      </c>
      <c r="B127" s="32">
        <v>541338</v>
      </c>
      <c r="C127" s="31" t="s">
        <v>1246</v>
      </c>
      <c r="D127" s="31" t="s">
        <v>1119</v>
      </c>
      <c r="E127" s="31" t="s">
        <v>575</v>
      </c>
      <c r="F127" s="86">
        <v>52738</v>
      </c>
      <c r="G127" s="32">
        <v>59.8</v>
      </c>
      <c r="H127" s="32" t="s">
        <v>333</v>
      </c>
    </row>
    <row r="128" spans="1:8" ht="15" customHeight="1">
      <c r="A128" s="85">
        <v>45259</v>
      </c>
      <c r="B128" s="32">
        <v>505872</v>
      </c>
      <c r="C128" s="31" t="s">
        <v>1247</v>
      </c>
      <c r="D128" s="31" t="s">
        <v>1248</v>
      </c>
      <c r="E128" s="31" t="s">
        <v>575</v>
      </c>
      <c r="F128" s="86">
        <v>63000</v>
      </c>
      <c r="G128" s="32">
        <v>3111</v>
      </c>
      <c r="H128" s="32" t="s">
        <v>333</v>
      </c>
    </row>
    <row r="129" spans="1:8" ht="15" customHeight="1">
      <c r="A129" s="85">
        <v>45259</v>
      </c>
      <c r="B129" s="32">
        <v>505872</v>
      </c>
      <c r="C129" s="31" t="s">
        <v>1247</v>
      </c>
      <c r="D129" s="31" t="s">
        <v>1249</v>
      </c>
      <c r="E129" s="31" t="s">
        <v>574</v>
      </c>
      <c r="F129" s="86">
        <v>63000</v>
      </c>
      <c r="G129" s="32">
        <v>3111</v>
      </c>
      <c r="H129" s="32" t="s">
        <v>333</v>
      </c>
    </row>
    <row r="130" spans="1:8" ht="15" customHeight="1">
      <c r="A130" s="85">
        <v>45259</v>
      </c>
      <c r="B130" s="32">
        <v>543320</v>
      </c>
      <c r="C130" s="31" t="s">
        <v>306</v>
      </c>
      <c r="D130" s="31" t="s">
        <v>1250</v>
      </c>
      <c r="E130" s="31" t="s">
        <v>575</v>
      </c>
      <c r="F130" s="86">
        <v>148036997</v>
      </c>
      <c r="G130" s="32">
        <v>112.7</v>
      </c>
      <c r="H130" s="32" t="s">
        <v>333</v>
      </c>
    </row>
    <row r="131" spans="1:8" ht="15" customHeight="1">
      <c r="A131" s="85">
        <v>45259</v>
      </c>
      <c r="B131" s="32">
        <v>543320</v>
      </c>
      <c r="C131" s="31" t="s">
        <v>306</v>
      </c>
      <c r="D131" s="31" t="s">
        <v>1251</v>
      </c>
      <c r="E131" s="31" t="s">
        <v>574</v>
      </c>
      <c r="F131" s="86">
        <v>43973993</v>
      </c>
      <c r="G131" s="32">
        <v>112.7</v>
      </c>
      <c r="H131" s="32" t="s">
        <v>333</v>
      </c>
    </row>
    <row r="132" spans="1:8" ht="15" customHeight="1">
      <c r="A132" s="85">
        <v>45259</v>
      </c>
      <c r="B132" s="32">
        <v>543320</v>
      </c>
      <c r="C132" s="31" t="s">
        <v>306</v>
      </c>
      <c r="D132" s="31" t="s">
        <v>1250</v>
      </c>
      <c r="E132" s="31" t="s">
        <v>575</v>
      </c>
      <c r="F132" s="86">
        <v>148036996</v>
      </c>
      <c r="G132" s="32">
        <v>112.7</v>
      </c>
      <c r="H132" s="32" t="s">
        <v>333</v>
      </c>
    </row>
    <row r="133" spans="1:8" ht="15" customHeight="1">
      <c r="A133" s="85">
        <v>45259</v>
      </c>
      <c r="B133" s="32" t="s">
        <v>1252</v>
      </c>
      <c r="C133" s="31" t="s">
        <v>1253</v>
      </c>
      <c r="D133" s="31" t="s">
        <v>1047</v>
      </c>
      <c r="E133" s="31" t="s">
        <v>574</v>
      </c>
      <c r="F133" s="86">
        <v>2426075</v>
      </c>
      <c r="G133" s="32">
        <v>7.11</v>
      </c>
      <c r="H133" s="32" t="s">
        <v>863</v>
      </c>
    </row>
    <row r="134" spans="1:8" ht="15" customHeight="1">
      <c r="A134" s="85">
        <v>45259</v>
      </c>
      <c r="B134" s="32" t="s">
        <v>1252</v>
      </c>
      <c r="C134" s="31" t="s">
        <v>1253</v>
      </c>
      <c r="D134" s="31" t="s">
        <v>1254</v>
      </c>
      <c r="E134" s="31" t="s">
        <v>574</v>
      </c>
      <c r="F134" s="86">
        <v>1259177</v>
      </c>
      <c r="G134" s="32">
        <v>7.3</v>
      </c>
      <c r="H134" s="32" t="s">
        <v>863</v>
      </c>
    </row>
    <row r="135" spans="1:8" ht="15" customHeight="1">
      <c r="A135" s="85">
        <v>45259</v>
      </c>
      <c r="B135" s="32" t="s">
        <v>1255</v>
      </c>
      <c r="C135" s="31" t="s">
        <v>1256</v>
      </c>
      <c r="D135" s="31" t="s">
        <v>1257</v>
      </c>
      <c r="E135" s="31" t="s">
        <v>574</v>
      </c>
      <c r="F135" s="86">
        <v>72000</v>
      </c>
      <c r="G135" s="32">
        <v>139.63</v>
      </c>
      <c r="H135" s="32" t="s">
        <v>863</v>
      </c>
    </row>
    <row r="136" spans="1:8" ht="15" customHeight="1">
      <c r="A136" s="85">
        <v>45259</v>
      </c>
      <c r="B136" s="32" t="s">
        <v>1258</v>
      </c>
      <c r="C136" s="31" t="s">
        <v>1259</v>
      </c>
      <c r="D136" s="31" t="s">
        <v>1260</v>
      </c>
      <c r="E136" s="31" t="s">
        <v>574</v>
      </c>
      <c r="F136" s="86">
        <v>2000000</v>
      </c>
      <c r="G136" s="32">
        <v>3.55</v>
      </c>
      <c r="H136" s="32" t="s">
        <v>863</v>
      </c>
    </row>
    <row r="137" spans="1:8" ht="15" customHeight="1">
      <c r="A137" s="85">
        <v>45259</v>
      </c>
      <c r="B137" s="32" t="s">
        <v>1258</v>
      </c>
      <c r="C137" s="31" t="s">
        <v>1259</v>
      </c>
      <c r="D137" s="31" t="s">
        <v>1261</v>
      </c>
      <c r="E137" s="31" t="s">
        <v>574</v>
      </c>
      <c r="F137" s="86">
        <v>2500000</v>
      </c>
      <c r="G137" s="32">
        <v>3.75</v>
      </c>
      <c r="H137" s="32" t="s">
        <v>863</v>
      </c>
    </row>
    <row r="138" spans="1:8" ht="15" customHeight="1">
      <c r="A138" s="85">
        <v>45259</v>
      </c>
      <c r="B138" s="32" t="s">
        <v>1262</v>
      </c>
      <c r="C138" s="31" t="s">
        <v>1263</v>
      </c>
      <c r="D138" s="31" t="s">
        <v>1264</v>
      </c>
      <c r="E138" s="31" t="s">
        <v>574</v>
      </c>
      <c r="F138" s="86">
        <v>69755</v>
      </c>
      <c r="G138" s="32">
        <v>161.55000000000001</v>
      </c>
      <c r="H138" s="32" t="s">
        <v>863</v>
      </c>
    </row>
    <row r="139" spans="1:8" ht="15" customHeight="1">
      <c r="A139" s="85">
        <v>45259</v>
      </c>
      <c r="B139" s="32" t="s">
        <v>1265</v>
      </c>
      <c r="C139" s="31" t="s">
        <v>1266</v>
      </c>
      <c r="D139" s="31" t="s">
        <v>576</v>
      </c>
      <c r="E139" s="31" t="s">
        <v>574</v>
      </c>
      <c r="F139" s="86">
        <v>269690</v>
      </c>
      <c r="G139" s="32">
        <v>175.89</v>
      </c>
      <c r="H139" s="32" t="s">
        <v>863</v>
      </c>
    </row>
    <row r="140" spans="1:8" ht="15" customHeight="1">
      <c r="A140" s="85">
        <v>45259</v>
      </c>
      <c r="B140" s="32" t="s">
        <v>1134</v>
      </c>
      <c r="C140" s="31" t="s">
        <v>1135</v>
      </c>
      <c r="D140" s="31" t="s">
        <v>1267</v>
      </c>
      <c r="E140" s="31" t="s">
        <v>574</v>
      </c>
      <c r="F140" s="86">
        <v>6348207</v>
      </c>
      <c r="G140" s="32">
        <v>8.27</v>
      </c>
      <c r="H140" s="32" t="s">
        <v>863</v>
      </c>
    </row>
    <row r="141" spans="1:8" ht="15" customHeight="1">
      <c r="A141" s="85">
        <v>45259</v>
      </c>
      <c r="B141" s="32" t="s">
        <v>1268</v>
      </c>
      <c r="C141" s="31" t="s">
        <v>1269</v>
      </c>
      <c r="D141" s="31" t="s">
        <v>1270</v>
      </c>
      <c r="E141" s="31" t="s">
        <v>574</v>
      </c>
      <c r="F141" s="86">
        <v>12885674</v>
      </c>
      <c r="G141" s="32">
        <v>2.91</v>
      </c>
      <c r="H141" s="32" t="s">
        <v>863</v>
      </c>
    </row>
    <row r="142" spans="1:8" ht="15" customHeight="1">
      <c r="A142" s="85">
        <v>45259</v>
      </c>
      <c r="B142" s="32" t="s">
        <v>1123</v>
      </c>
      <c r="C142" s="31" t="s">
        <v>1124</v>
      </c>
      <c r="D142" s="31" t="s">
        <v>1125</v>
      </c>
      <c r="E142" s="31" t="s">
        <v>574</v>
      </c>
      <c r="F142" s="86">
        <v>400000</v>
      </c>
      <c r="G142" s="32">
        <v>11.09</v>
      </c>
      <c r="H142" s="32" t="s">
        <v>863</v>
      </c>
    </row>
    <row r="143" spans="1:8" ht="15" customHeight="1">
      <c r="A143" s="85">
        <v>45259</v>
      </c>
      <c r="B143" s="32" t="s">
        <v>1136</v>
      </c>
      <c r="C143" s="31" t="s">
        <v>1137</v>
      </c>
      <c r="D143" s="31" t="s">
        <v>1271</v>
      </c>
      <c r="E143" s="31" t="s">
        <v>574</v>
      </c>
      <c r="F143" s="86">
        <v>210000</v>
      </c>
      <c r="G143" s="32">
        <v>41.11</v>
      </c>
      <c r="H143" s="32" t="s">
        <v>863</v>
      </c>
    </row>
    <row r="144" spans="1:8" ht="15" customHeight="1">
      <c r="A144" s="85">
        <v>45259</v>
      </c>
      <c r="B144" s="32" t="s">
        <v>1136</v>
      </c>
      <c r="C144" s="31" t="s">
        <v>1137</v>
      </c>
      <c r="D144" s="31" t="s">
        <v>1272</v>
      </c>
      <c r="E144" s="31" t="s">
        <v>574</v>
      </c>
      <c r="F144" s="86">
        <v>291000</v>
      </c>
      <c r="G144" s="32">
        <v>41.5</v>
      </c>
      <c r="H144" s="32" t="s">
        <v>863</v>
      </c>
    </row>
    <row r="145" spans="1:8" ht="15" customHeight="1">
      <c r="A145" s="85">
        <v>45259</v>
      </c>
      <c r="B145" s="32" t="s">
        <v>1136</v>
      </c>
      <c r="C145" s="31" t="s">
        <v>1137</v>
      </c>
      <c r="D145" s="31" t="s">
        <v>1138</v>
      </c>
      <c r="E145" s="31" t="s">
        <v>574</v>
      </c>
      <c r="F145" s="86">
        <v>12000</v>
      </c>
      <c r="G145" s="32">
        <v>42.45</v>
      </c>
      <c r="H145" s="32" t="s">
        <v>863</v>
      </c>
    </row>
    <row r="146" spans="1:8" ht="15" customHeight="1">
      <c r="A146" s="85">
        <v>45259</v>
      </c>
      <c r="B146" s="32" t="s">
        <v>1136</v>
      </c>
      <c r="C146" s="31" t="s">
        <v>1137</v>
      </c>
      <c r="D146" s="31" t="s">
        <v>1273</v>
      </c>
      <c r="E146" s="31" t="s">
        <v>574</v>
      </c>
      <c r="F146" s="86">
        <v>249000</v>
      </c>
      <c r="G146" s="32">
        <v>41.25</v>
      </c>
      <c r="H146" s="32" t="s">
        <v>863</v>
      </c>
    </row>
    <row r="147" spans="1:8" ht="15" customHeight="1">
      <c r="A147" s="85">
        <v>45259</v>
      </c>
      <c r="B147" s="32" t="s">
        <v>1136</v>
      </c>
      <c r="C147" s="31" t="s">
        <v>1137</v>
      </c>
      <c r="D147" s="31" t="s">
        <v>1274</v>
      </c>
      <c r="E147" s="31" t="s">
        <v>574</v>
      </c>
      <c r="F147" s="86">
        <v>135000</v>
      </c>
      <c r="G147" s="32">
        <v>41.2</v>
      </c>
      <c r="H147" s="32" t="s">
        <v>863</v>
      </c>
    </row>
    <row r="148" spans="1:8" ht="15" customHeight="1">
      <c r="A148" s="85">
        <v>45259</v>
      </c>
      <c r="B148" s="32" t="s">
        <v>1275</v>
      </c>
      <c r="C148" s="31" t="s">
        <v>1276</v>
      </c>
      <c r="D148" s="31" t="s">
        <v>576</v>
      </c>
      <c r="E148" s="31" t="s">
        <v>574</v>
      </c>
      <c r="F148" s="86">
        <v>53542</v>
      </c>
      <c r="G148" s="32">
        <v>560.97</v>
      </c>
      <c r="H148" s="32" t="s">
        <v>863</v>
      </c>
    </row>
    <row r="149" spans="1:8" ht="15" customHeight="1">
      <c r="A149" s="85">
        <v>45259</v>
      </c>
      <c r="B149" s="32" t="s">
        <v>1277</v>
      </c>
      <c r="C149" s="31" t="s">
        <v>1278</v>
      </c>
      <c r="D149" s="31" t="s">
        <v>1279</v>
      </c>
      <c r="E149" s="31" t="s">
        <v>574</v>
      </c>
      <c r="F149" s="86">
        <v>200000</v>
      </c>
      <c r="G149" s="32">
        <v>67.5</v>
      </c>
      <c r="H149" s="32" t="s">
        <v>863</v>
      </c>
    </row>
    <row r="150" spans="1:8" ht="15" customHeight="1">
      <c r="A150" s="85">
        <v>45259</v>
      </c>
      <c r="B150" s="32" t="s">
        <v>1126</v>
      </c>
      <c r="C150" s="31" t="s">
        <v>1127</v>
      </c>
      <c r="D150" s="31" t="s">
        <v>1128</v>
      </c>
      <c r="E150" s="31" t="s">
        <v>574</v>
      </c>
      <c r="F150" s="86">
        <v>696393</v>
      </c>
      <c r="G150" s="32">
        <v>307.39999999999998</v>
      </c>
      <c r="H150" s="32" t="s">
        <v>863</v>
      </c>
    </row>
    <row r="151" spans="1:8" ht="15" customHeight="1">
      <c r="A151" s="85">
        <v>45259</v>
      </c>
      <c r="B151" s="32" t="s">
        <v>1280</v>
      </c>
      <c r="C151" s="31" t="s">
        <v>1281</v>
      </c>
      <c r="D151" s="31" t="s">
        <v>1282</v>
      </c>
      <c r="E151" s="31" t="s">
        <v>574</v>
      </c>
      <c r="F151" s="86">
        <v>13560339</v>
      </c>
      <c r="G151" s="32">
        <v>56.69</v>
      </c>
      <c r="H151" s="32" t="s">
        <v>863</v>
      </c>
    </row>
    <row r="152" spans="1:8" ht="15" customHeight="1">
      <c r="A152" s="85">
        <v>45259</v>
      </c>
      <c r="B152" s="32" t="s">
        <v>1283</v>
      </c>
      <c r="C152" s="31" t="s">
        <v>1284</v>
      </c>
      <c r="D152" s="31" t="s">
        <v>1285</v>
      </c>
      <c r="E152" s="31" t="s">
        <v>574</v>
      </c>
      <c r="F152" s="86">
        <v>52808445</v>
      </c>
      <c r="G152" s="32">
        <v>13.37</v>
      </c>
      <c r="H152" s="32" t="s">
        <v>863</v>
      </c>
    </row>
    <row r="153" spans="1:8" ht="15" customHeight="1">
      <c r="A153" s="85">
        <v>45259</v>
      </c>
      <c r="B153" s="32" t="s">
        <v>1283</v>
      </c>
      <c r="C153" s="31" t="s">
        <v>1284</v>
      </c>
      <c r="D153" s="31" t="s">
        <v>1270</v>
      </c>
      <c r="E153" s="31" t="s">
        <v>574</v>
      </c>
      <c r="F153" s="86">
        <v>62489387</v>
      </c>
      <c r="G153" s="32">
        <v>13.35</v>
      </c>
      <c r="H153" s="32" t="s">
        <v>863</v>
      </c>
    </row>
    <row r="154" spans="1:8" ht="15" customHeight="1">
      <c r="A154" s="85">
        <v>45259</v>
      </c>
      <c r="B154" s="32" t="s">
        <v>1286</v>
      </c>
      <c r="C154" s="31" t="s">
        <v>1287</v>
      </c>
      <c r="D154" s="31" t="s">
        <v>928</v>
      </c>
      <c r="E154" s="31" t="s">
        <v>574</v>
      </c>
      <c r="F154" s="86">
        <v>1635622</v>
      </c>
      <c r="G154" s="32">
        <v>132.80000000000001</v>
      </c>
      <c r="H154" s="32" t="s">
        <v>863</v>
      </c>
    </row>
    <row r="155" spans="1:8" ht="15" customHeight="1">
      <c r="A155" s="85">
        <v>45259</v>
      </c>
      <c r="B155" s="32" t="s">
        <v>1288</v>
      </c>
      <c r="C155" s="31" t="s">
        <v>1289</v>
      </c>
      <c r="D155" s="31" t="s">
        <v>1290</v>
      </c>
      <c r="E155" s="31" t="s">
        <v>574</v>
      </c>
      <c r="F155" s="86">
        <v>83801</v>
      </c>
      <c r="G155" s="32">
        <v>23.96</v>
      </c>
      <c r="H155" s="32" t="s">
        <v>863</v>
      </c>
    </row>
    <row r="156" spans="1:8" ht="15" customHeight="1">
      <c r="A156" s="85">
        <v>45259</v>
      </c>
      <c r="B156" s="32" t="s">
        <v>1291</v>
      </c>
      <c r="C156" s="31" t="s">
        <v>1292</v>
      </c>
      <c r="D156" s="31" t="s">
        <v>1293</v>
      </c>
      <c r="E156" s="31" t="s">
        <v>574</v>
      </c>
      <c r="F156" s="86">
        <v>20000</v>
      </c>
      <c r="G156" s="32">
        <v>173.9</v>
      </c>
      <c r="H156" s="32" t="s">
        <v>863</v>
      </c>
    </row>
    <row r="157" spans="1:8" ht="15" customHeight="1">
      <c r="A157" s="85">
        <v>45259</v>
      </c>
      <c r="B157" s="32" t="s">
        <v>1291</v>
      </c>
      <c r="C157" s="31" t="s">
        <v>1292</v>
      </c>
      <c r="D157" s="31" t="s">
        <v>1294</v>
      </c>
      <c r="E157" s="31" t="s">
        <v>574</v>
      </c>
      <c r="F157" s="86">
        <v>23778</v>
      </c>
      <c r="G157" s="32">
        <v>170.63</v>
      </c>
      <c r="H157" s="32" t="s">
        <v>863</v>
      </c>
    </row>
    <row r="158" spans="1:8" ht="15" customHeight="1">
      <c r="A158" s="85">
        <v>45259</v>
      </c>
      <c r="B158" s="32" t="s">
        <v>986</v>
      </c>
      <c r="C158" s="31" t="s">
        <v>987</v>
      </c>
      <c r="D158" s="31" t="s">
        <v>988</v>
      </c>
      <c r="E158" s="31" t="s">
        <v>574</v>
      </c>
      <c r="F158" s="86">
        <v>169686</v>
      </c>
      <c r="G158" s="32">
        <v>16.36</v>
      </c>
      <c r="H158" s="32" t="s">
        <v>863</v>
      </c>
    </row>
    <row r="159" spans="1:8" ht="15" customHeight="1">
      <c r="A159" s="85">
        <v>45259</v>
      </c>
      <c r="B159" s="32" t="s">
        <v>986</v>
      </c>
      <c r="C159" s="31" t="s">
        <v>987</v>
      </c>
      <c r="D159" s="31" t="s">
        <v>990</v>
      </c>
      <c r="E159" s="31" t="s">
        <v>574</v>
      </c>
      <c r="F159" s="86">
        <v>144966</v>
      </c>
      <c r="G159" s="32">
        <v>16.34</v>
      </c>
      <c r="H159" s="32" t="s">
        <v>863</v>
      </c>
    </row>
    <row r="160" spans="1:8" ht="15" customHeight="1">
      <c r="A160" s="85">
        <v>45259</v>
      </c>
      <c r="B160" s="32" t="s">
        <v>1295</v>
      </c>
      <c r="C160" s="31" t="s">
        <v>1296</v>
      </c>
      <c r="D160" s="31" t="s">
        <v>1227</v>
      </c>
      <c r="E160" s="31" t="s">
        <v>574</v>
      </c>
      <c r="F160" s="86">
        <v>40000</v>
      </c>
      <c r="G160" s="32">
        <v>131.30000000000001</v>
      </c>
      <c r="H160" s="32" t="s">
        <v>863</v>
      </c>
    </row>
    <row r="161" spans="1:8" ht="15" customHeight="1">
      <c r="A161" s="85">
        <v>45259</v>
      </c>
      <c r="B161" s="32" t="s">
        <v>1297</v>
      </c>
      <c r="C161" s="31" t="s">
        <v>1298</v>
      </c>
      <c r="D161" s="31" t="s">
        <v>576</v>
      </c>
      <c r="E161" s="31" t="s">
        <v>574</v>
      </c>
      <c r="F161" s="86">
        <v>207439</v>
      </c>
      <c r="G161" s="32">
        <v>259.44</v>
      </c>
      <c r="H161" s="32" t="s">
        <v>863</v>
      </c>
    </row>
    <row r="162" spans="1:8" ht="15" customHeight="1">
      <c r="A162" s="85">
        <v>45259</v>
      </c>
      <c r="B162" s="32" t="s">
        <v>1299</v>
      </c>
      <c r="C162" s="31" t="s">
        <v>1300</v>
      </c>
      <c r="D162" s="31" t="s">
        <v>1301</v>
      </c>
      <c r="E162" s="31" t="s">
        <v>574</v>
      </c>
      <c r="F162" s="86">
        <v>2024956</v>
      </c>
      <c r="G162" s="32">
        <v>1.71</v>
      </c>
      <c r="H162" s="32" t="s">
        <v>863</v>
      </c>
    </row>
    <row r="163" spans="1:8" ht="15" customHeight="1">
      <c r="A163" s="85">
        <v>45259</v>
      </c>
      <c r="B163" s="32" t="s">
        <v>1129</v>
      </c>
      <c r="C163" s="31" t="s">
        <v>1130</v>
      </c>
      <c r="D163" s="31" t="s">
        <v>576</v>
      </c>
      <c r="E163" s="31" t="s">
        <v>574</v>
      </c>
      <c r="F163" s="86">
        <v>440873</v>
      </c>
      <c r="G163" s="32">
        <v>229.35</v>
      </c>
      <c r="H163" s="32" t="s">
        <v>863</v>
      </c>
    </row>
    <row r="164" spans="1:8" ht="15" customHeight="1">
      <c r="A164" s="85">
        <v>45259</v>
      </c>
      <c r="B164" s="32" t="s">
        <v>1302</v>
      </c>
      <c r="C164" s="31" t="s">
        <v>1303</v>
      </c>
      <c r="D164" s="31" t="s">
        <v>1122</v>
      </c>
      <c r="E164" s="31" t="s">
        <v>574</v>
      </c>
      <c r="F164" s="86">
        <v>150000</v>
      </c>
      <c r="G164" s="32">
        <v>8.2200000000000006</v>
      </c>
      <c r="H164" s="32" t="s">
        <v>863</v>
      </c>
    </row>
    <row r="165" spans="1:8" ht="15" customHeight="1">
      <c r="A165" s="85">
        <v>45259</v>
      </c>
      <c r="B165" s="32" t="s">
        <v>1302</v>
      </c>
      <c r="C165" s="31" t="s">
        <v>1303</v>
      </c>
      <c r="D165" s="31" t="s">
        <v>1304</v>
      </c>
      <c r="E165" s="31" t="s">
        <v>574</v>
      </c>
      <c r="F165" s="86">
        <v>25003</v>
      </c>
      <c r="G165" s="32">
        <v>7.85</v>
      </c>
      <c r="H165" s="32" t="s">
        <v>863</v>
      </c>
    </row>
    <row r="166" spans="1:8" ht="15" customHeight="1">
      <c r="A166" s="85">
        <v>45259</v>
      </c>
      <c r="B166" s="32" t="s">
        <v>1131</v>
      </c>
      <c r="C166" s="31" t="s">
        <v>1132</v>
      </c>
      <c r="D166" s="31" t="s">
        <v>1095</v>
      </c>
      <c r="E166" s="31" t="s">
        <v>574</v>
      </c>
      <c r="F166" s="86">
        <v>104985</v>
      </c>
      <c r="G166" s="32">
        <v>20.2</v>
      </c>
      <c r="H166" s="32" t="s">
        <v>863</v>
      </c>
    </row>
    <row r="167" spans="1:8" ht="15" customHeight="1">
      <c r="A167" s="85">
        <v>45259</v>
      </c>
      <c r="B167" s="32" t="s">
        <v>1131</v>
      </c>
      <c r="C167" s="31" t="s">
        <v>1132</v>
      </c>
      <c r="D167" s="31" t="s">
        <v>989</v>
      </c>
      <c r="E167" s="31" t="s">
        <v>574</v>
      </c>
      <c r="F167" s="86">
        <v>129509</v>
      </c>
      <c r="G167" s="32">
        <v>20.309999999999999</v>
      </c>
      <c r="H167" s="32" t="s">
        <v>863</v>
      </c>
    </row>
    <row r="168" spans="1:8" ht="15" customHeight="1">
      <c r="A168" s="85">
        <v>45259</v>
      </c>
      <c r="B168" s="32" t="s">
        <v>1305</v>
      </c>
      <c r="C168" s="31" t="s">
        <v>1306</v>
      </c>
      <c r="D168" s="31" t="s">
        <v>928</v>
      </c>
      <c r="E168" s="31" t="s">
        <v>574</v>
      </c>
      <c r="F168" s="86">
        <v>826809</v>
      </c>
      <c r="G168" s="32">
        <v>32.700000000000003</v>
      </c>
      <c r="H168" s="32" t="s">
        <v>863</v>
      </c>
    </row>
    <row r="169" spans="1:8" ht="15" customHeight="1">
      <c r="A169" s="85">
        <v>45259</v>
      </c>
      <c r="B169" s="32" t="s">
        <v>1305</v>
      </c>
      <c r="C169" s="31" t="s">
        <v>1306</v>
      </c>
      <c r="D169" s="31" t="s">
        <v>1307</v>
      </c>
      <c r="E169" s="31" t="s">
        <v>574</v>
      </c>
      <c r="F169" s="86">
        <v>9000000</v>
      </c>
      <c r="G169" s="32">
        <v>32.700000000000003</v>
      </c>
      <c r="H169" s="32" t="s">
        <v>863</v>
      </c>
    </row>
    <row r="170" spans="1:8" ht="15" customHeight="1">
      <c r="A170" s="85">
        <v>45259</v>
      </c>
      <c r="B170" s="32" t="s">
        <v>1308</v>
      </c>
      <c r="C170" s="31" t="s">
        <v>1309</v>
      </c>
      <c r="D170" s="31" t="s">
        <v>576</v>
      </c>
      <c r="E170" s="31" t="s">
        <v>574</v>
      </c>
      <c r="F170" s="86">
        <v>254537</v>
      </c>
      <c r="G170" s="32">
        <v>508.15</v>
      </c>
      <c r="H170" s="32" t="s">
        <v>863</v>
      </c>
    </row>
    <row r="171" spans="1:8" ht="15" customHeight="1">
      <c r="A171" s="85">
        <v>45259</v>
      </c>
      <c r="B171" s="32" t="s">
        <v>1096</v>
      </c>
      <c r="C171" s="31" t="s">
        <v>1097</v>
      </c>
      <c r="D171" s="31" t="s">
        <v>1133</v>
      </c>
      <c r="E171" s="31" t="s">
        <v>574</v>
      </c>
      <c r="F171" s="86">
        <v>8690979</v>
      </c>
      <c r="G171" s="32">
        <v>18.82</v>
      </c>
      <c r="H171" s="32" t="s">
        <v>863</v>
      </c>
    </row>
    <row r="172" spans="1:8" ht="15" customHeight="1">
      <c r="A172" s="85">
        <v>45259</v>
      </c>
      <c r="B172" s="32" t="s">
        <v>1096</v>
      </c>
      <c r="C172" s="31" t="s">
        <v>1097</v>
      </c>
      <c r="D172" s="31" t="s">
        <v>1111</v>
      </c>
      <c r="E172" s="31" t="s">
        <v>574</v>
      </c>
      <c r="F172" s="86">
        <v>12374684</v>
      </c>
      <c r="G172" s="32">
        <v>19.03</v>
      </c>
      <c r="H172" s="32" t="s">
        <v>863</v>
      </c>
    </row>
    <row r="173" spans="1:8" ht="15" customHeight="1">
      <c r="A173" s="85">
        <v>45259</v>
      </c>
      <c r="B173" s="32" t="s">
        <v>1310</v>
      </c>
      <c r="C173" s="31" t="s">
        <v>1311</v>
      </c>
      <c r="D173" s="31" t="s">
        <v>989</v>
      </c>
      <c r="E173" s="31" t="s">
        <v>574</v>
      </c>
      <c r="F173" s="86">
        <v>58295</v>
      </c>
      <c r="G173" s="32">
        <v>19.670000000000002</v>
      </c>
      <c r="H173" s="32" t="s">
        <v>863</v>
      </c>
    </row>
    <row r="174" spans="1:8" ht="15" customHeight="1">
      <c r="A174" s="85">
        <v>45259</v>
      </c>
      <c r="B174" s="32" t="s">
        <v>1312</v>
      </c>
      <c r="C174" s="31" t="s">
        <v>1313</v>
      </c>
      <c r="D174" s="31" t="s">
        <v>989</v>
      </c>
      <c r="E174" s="31" t="s">
        <v>574</v>
      </c>
      <c r="F174" s="86">
        <v>134433</v>
      </c>
      <c r="G174" s="32">
        <v>59.03</v>
      </c>
      <c r="H174" s="32" t="s">
        <v>863</v>
      </c>
    </row>
    <row r="175" spans="1:8" ht="15" customHeight="1">
      <c r="A175" s="85">
        <v>45259</v>
      </c>
      <c r="B175" s="32" t="s">
        <v>1314</v>
      </c>
      <c r="C175" s="31" t="s">
        <v>1315</v>
      </c>
      <c r="D175" s="31" t="s">
        <v>1133</v>
      </c>
      <c r="E175" s="31" t="s">
        <v>574</v>
      </c>
      <c r="F175" s="86">
        <v>20939</v>
      </c>
      <c r="G175" s="32">
        <v>285.60000000000002</v>
      </c>
      <c r="H175" s="32" t="s">
        <v>863</v>
      </c>
    </row>
    <row r="176" spans="1:8" ht="15" customHeight="1">
      <c r="A176" s="85">
        <v>45259</v>
      </c>
      <c r="B176" s="32" t="s">
        <v>1139</v>
      </c>
      <c r="C176" s="31" t="s">
        <v>1140</v>
      </c>
      <c r="D176" s="31" t="s">
        <v>1316</v>
      </c>
      <c r="E176" s="31" t="s">
        <v>574</v>
      </c>
      <c r="F176" s="86">
        <v>1468217</v>
      </c>
      <c r="G176" s="32">
        <v>1.1499999999999999</v>
      </c>
      <c r="H176" s="32" t="s">
        <v>863</v>
      </c>
    </row>
    <row r="177" spans="1:8" ht="15" customHeight="1">
      <c r="A177" s="85">
        <v>45259</v>
      </c>
      <c r="B177" s="32" t="s">
        <v>1317</v>
      </c>
      <c r="C177" s="31" t="s">
        <v>1318</v>
      </c>
      <c r="D177" s="31" t="s">
        <v>1094</v>
      </c>
      <c r="E177" s="31" t="s">
        <v>574</v>
      </c>
      <c r="F177" s="86">
        <v>64863</v>
      </c>
      <c r="G177" s="32">
        <v>132.21</v>
      </c>
      <c r="H177" s="32" t="s">
        <v>863</v>
      </c>
    </row>
    <row r="178" spans="1:8" ht="15" customHeight="1">
      <c r="A178" s="85">
        <v>45259</v>
      </c>
      <c r="B178" s="32" t="s">
        <v>1319</v>
      </c>
      <c r="C178" s="31" t="s">
        <v>1320</v>
      </c>
      <c r="D178" s="31" t="s">
        <v>1111</v>
      </c>
      <c r="E178" s="31" t="s">
        <v>574</v>
      </c>
      <c r="F178" s="86">
        <v>3588749</v>
      </c>
      <c r="G178" s="32">
        <v>12.5</v>
      </c>
      <c r="H178" s="32" t="s">
        <v>863</v>
      </c>
    </row>
    <row r="179" spans="1:8" ht="15" customHeight="1">
      <c r="A179" s="85">
        <v>45259</v>
      </c>
      <c r="B179" s="32" t="s">
        <v>1319</v>
      </c>
      <c r="C179" s="31" t="s">
        <v>1320</v>
      </c>
      <c r="D179" s="31" t="s">
        <v>1270</v>
      </c>
      <c r="E179" s="31" t="s">
        <v>574</v>
      </c>
      <c r="F179" s="86">
        <v>2893813</v>
      </c>
      <c r="G179" s="32">
        <v>12.61</v>
      </c>
      <c r="H179" s="32" t="s">
        <v>863</v>
      </c>
    </row>
    <row r="180" spans="1:8" ht="15" customHeight="1">
      <c r="A180" s="85">
        <v>45259</v>
      </c>
      <c r="B180" s="32" t="s">
        <v>1321</v>
      </c>
      <c r="C180" s="31" t="s">
        <v>1322</v>
      </c>
      <c r="D180" s="31" t="s">
        <v>576</v>
      </c>
      <c r="E180" s="31" t="s">
        <v>574</v>
      </c>
      <c r="F180" s="86">
        <v>584165</v>
      </c>
      <c r="G180" s="32">
        <v>389.06</v>
      </c>
      <c r="H180" s="32" t="s">
        <v>863</v>
      </c>
    </row>
    <row r="181" spans="1:8" ht="15" customHeight="1">
      <c r="A181" s="85">
        <v>45259</v>
      </c>
      <c r="B181" s="32" t="s">
        <v>1252</v>
      </c>
      <c r="C181" s="31" t="s">
        <v>1253</v>
      </c>
      <c r="D181" s="31" t="s">
        <v>1254</v>
      </c>
      <c r="E181" s="31" t="s">
        <v>575</v>
      </c>
      <c r="F181" s="86">
        <v>1709177</v>
      </c>
      <c r="G181" s="32">
        <v>7.24</v>
      </c>
      <c r="H181" s="32" t="s">
        <v>863</v>
      </c>
    </row>
    <row r="182" spans="1:8" ht="15" customHeight="1">
      <c r="A182" s="85">
        <v>45259</v>
      </c>
      <c r="B182" s="32" t="s">
        <v>1252</v>
      </c>
      <c r="C182" s="31" t="s">
        <v>1253</v>
      </c>
      <c r="D182" s="31" t="s">
        <v>1047</v>
      </c>
      <c r="E182" s="31" t="s">
        <v>575</v>
      </c>
      <c r="F182" s="86">
        <v>2069852</v>
      </c>
      <c r="G182" s="32">
        <v>7.13</v>
      </c>
      <c r="H182" s="32" t="s">
        <v>863</v>
      </c>
    </row>
    <row r="183" spans="1:8" ht="15" customHeight="1">
      <c r="A183" s="85">
        <v>45259</v>
      </c>
      <c r="B183" s="32" t="s">
        <v>1258</v>
      </c>
      <c r="C183" s="31" t="s">
        <v>1259</v>
      </c>
      <c r="D183" s="31" t="s">
        <v>1323</v>
      </c>
      <c r="E183" s="31" t="s">
        <v>575</v>
      </c>
      <c r="F183" s="86">
        <v>1664782</v>
      </c>
      <c r="G183" s="32">
        <v>3.54</v>
      </c>
      <c r="H183" s="32" t="s">
        <v>863</v>
      </c>
    </row>
    <row r="184" spans="1:8" ht="15" customHeight="1">
      <c r="A184" s="85">
        <v>45259</v>
      </c>
      <c r="B184" s="32" t="s">
        <v>1258</v>
      </c>
      <c r="C184" s="31" t="s">
        <v>1259</v>
      </c>
      <c r="D184" s="31" t="s">
        <v>1260</v>
      </c>
      <c r="E184" s="31" t="s">
        <v>575</v>
      </c>
      <c r="F184" s="86">
        <v>2000000</v>
      </c>
      <c r="G184" s="32">
        <v>3.75</v>
      </c>
      <c r="H184" s="32" t="s">
        <v>863</v>
      </c>
    </row>
    <row r="185" spans="1:8" ht="15" customHeight="1">
      <c r="A185" s="85">
        <v>45259</v>
      </c>
      <c r="B185" s="32" t="s">
        <v>1262</v>
      </c>
      <c r="C185" s="31" t="s">
        <v>1263</v>
      </c>
      <c r="D185" s="31" t="s">
        <v>1264</v>
      </c>
      <c r="E185" s="31" t="s">
        <v>575</v>
      </c>
      <c r="F185" s="86">
        <v>55255</v>
      </c>
      <c r="G185" s="32">
        <v>162.19999999999999</v>
      </c>
      <c r="H185" s="32" t="s">
        <v>863</v>
      </c>
    </row>
    <row r="186" spans="1:8" ht="15" customHeight="1">
      <c r="A186" s="85">
        <v>45259</v>
      </c>
      <c r="B186" s="32" t="s">
        <v>1262</v>
      </c>
      <c r="C186" s="31" t="s">
        <v>1263</v>
      </c>
      <c r="D186" s="31" t="s">
        <v>1324</v>
      </c>
      <c r="E186" s="31" t="s">
        <v>575</v>
      </c>
      <c r="F186" s="86">
        <v>90101</v>
      </c>
      <c r="G186" s="32">
        <v>161.4</v>
      </c>
      <c r="H186" s="32" t="s">
        <v>863</v>
      </c>
    </row>
    <row r="187" spans="1:8" ht="15" customHeight="1">
      <c r="A187" s="85">
        <v>45259</v>
      </c>
      <c r="B187" s="32" t="s">
        <v>1325</v>
      </c>
      <c r="C187" s="31" t="s">
        <v>1326</v>
      </c>
      <c r="D187" s="31" t="s">
        <v>928</v>
      </c>
      <c r="E187" s="31" t="s">
        <v>575</v>
      </c>
      <c r="F187" s="86">
        <v>87000</v>
      </c>
      <c r="G187" s="32">
        <v>5.5</v>
      </c>
      <c r="H187" s="32" t="s">
        <v>863</v>
      </c>
    </row>
    <row r="188" spans="1:8" ht="15" customHeight="1">
      <c r="A188" s="85">
        <v>45259</v>
      </c>
      <c r="B188" s="32" t="s">
        <v>1325</v>
      </c>
      <c r="C188" s="31" t="s">
        <v>1326</v>
      </c>
      <c r="D188" s="31" t="s">
        <v>1327</v>
      </c>
      <c r="E188" s="31" t="s">
        <v>575</v>
      </c>
      <c r="F188" s="86">
        <v>219000</v>
      </c>
      <c r="G188" s="32">
        <v>5.43</v>
      </c>
      <c r="H188" s="32" t="s">
        <v>863</v>
      </c>
    </row>
    <row r="189" spans="1:8" ht="15" customHeight="1">
      <c r="A189" s="85">
        <v>45259</v>
      </c>
      <c r="B189" s="32" t="s">
        <v>1265</v>
      </c>
      <c r="C189" s="31" t="s">
        <v>1266</v>
      </c>
      <c r="D189" s="31" t="s">
        <v>576</v>
      </c>
      <c r="E189" s="31" t="s">
        <v>575</v>
      </c>
      <c r="F189" s="86">
        <v>269690</v>
      </c>
      <c r="G189" s="32">
        <v>176.06</v>
      </c>
      <c r="H189" s="32" t="s">
        <v>863</v>
      </c>
    </row>
    <row r="190" spans="1:8" ht="15" customHeight="1">
      <c r="A190" s="85">
        <v>45259</v>
      </c>
      <c r="B190" s="32" t="s">
        <v>1134</v>
      </c>
      <c r="C190" s="31" t="s">
        <v>1135</v>
      </c>
      <c r="D190" s="31" t="s">
        <v>1272</v>
      </c>
      <c r="E190" s="31" t="s">
        <v>575</v>
      </c>
      <c r="F190" s="86">
        <v>2000000</v>
      </c>
      <c r="G190" s="32">
        <v>8.3000000000000007</v>
      </c>
      <c r="H190" s="32" t="s">
        <v>863</v>
      </c>
    </row>
    <row r="191" spans="1:8" ht="15" customHeight="1">
      <c r="A191" s="85">
        <v>45259</v>
      </c>
      <c r="B191" s="32" t="s">
        <v>1134</v>
      </c>
      <c r="C191" s="31" t="s">
        <v>1135</v>
      </c>
      <c r="D191" s="31" t="s">
        <v>1273</v>
      </c>
      <c r="E191" s="31" t="s">
        <v>575</v>
      </c>
      <c r="F191" s="86">
        <v>2000000</v>
      </c>
      <c r="G191" s="32">
        <v>8.3000000000000007</v>
      </c>
      <c r="H191" s="32" t="s">
        <v>863</v>
      </c>
    </row>
    <row r="192" spans="1:8" ht="15" customHeight="1">
      <c r="A192" s="85">
        <v>45259</v>
      </c>
      <c r="B192" s="32" t="s">
        <v>1134</v>
      </c>
      <c r="C192" s="31" t="s">
        <v>1135</v>
      </c>
      <c r="D192" s="31" t="s">
        <v>1328</v>
      </c>
      <c r="E192" s="31" t="s">
        <v>575</v>
      </c>
      <c r="F192" s="86">
        <v>600000</v>
      </c>
      <c r="G192" s="32">
        <v>8.25</v>
      </c>
      <c r="H192" s="32" t="s">
        <v>863</v>
      </c>
    </row>
    <row r="193" spans="1:8" ht="15" customHeight="1">
      <c r="A193" s="85">
        <v>45259</v>
      </c>
      <c r="B193" s="32" t="s">
        <v>1134</v>
      </c>
      <c r="C193" s="31" t="s">
        <v>1135</v>
      </c>
      <c r="D193" s="31" t="s">
        <v>1274</v>
      </c>
      <c r="E193" s="31" t="s">
        <v>575</v>
      </c>
      <c r="F193" s="86">
        <v>648207</v>
      </c>
      <c r="G193" s="32">
        <v>8.25</v>
      </c>
      <c r="H193" s="32" t="s">
        <v>863</v>
      </c>
    </row>
    <row r="194" spans="1:8" ht="15" customHeight="1">
      <c r="A194" s="85">
        <v>45259</v>
      </c>
      <c r="B194" s="32" t="s">
        <v>1134</v>
      </c>
      <c r="C194" s="31" t="s">
        <v>1135</v>
      </c>
      <c r="D194" s="31" t="s">
        <v>1329</v>
      </c>
      <c r="E194" s="31" t="s">
        <v>575</v>
      </c>
      <c r="F194" s="86">
        <v>1500000</v>
      </c>
      <c r="G194" s="32">
        <v>8.17</v>
      </c>
      <c r="H194" s="32" t="s">
        <v>863</v>
      </c>
    </row>
    <row r="195" spans="1:8" ht="15" customHeight="1">
      <c r="A195" s="85">
        <v>45259</v>
      </c>
      <c r="B195" s="32" t="s">
        <v>1330</v>
      </c>
      <c r="C195" s="31" t="s">
        <v>1331</v>
      </c>
      <c r="D195" s="31" t="s">
        <v>1332</v>
      </c>
      <c r="E195" s="31" t="s">
        <v>575</v>
      </c>
      <c r="F195" s="86">
        <v>4500000</v>
      </c>
      <c r="G195" s="32">
        <v>9.0500000000000007</v>
      </c>
      <c r="H195" s="32" t="s">
        <v>863</v>
      </c>
    </row>
    <row r="196" spans="1:8" ht="15" customHeight="1">
      <c r="A196" s="85">
        <v>45259</v>
      </c>
      <c r="B196" s="32" t="s">
        <v>1268</v>
      </c>
      <c r="C196" s="31" t="s">
        <v>1269</v>
      </c>
      <c r="D196" s="31" t="s">
        <v>1270</v>
      </c>
      <c r="E196" s="31" t="s">
        <v>575</v>
      </c>
      <c r="F196" s="86">
        <v>12677300</v>
      </c>
      <c r="G196" s="32">
        <v>2.92</v>
      </c>
      <c r="H196" s="32" t="s">
        <v>863</v>
      </c>
    </row>
    <row r="197" spans="1:8" ht="15" customHeight="1">
      <c r="A197" s="85">
        <v>45259</v>
      </c>
      <c r="B197" s="32" t="s">
        <v>1136</v>
      </c>
      <c r="C197" s="31" t="s">
        <v>1137</v>
      </c>
      <c r="D197" s="31" t="s">
        <v>1138</v>
      </c>
      <c r="E197" s="31" t="s">
        <v>575</v>
      </c>
      <c r="F197" s="86">
        <v>144000</v>
      </c>
      <c r="G197" s="32">
        <v>41.34</v>
      </c>
      <c r="H197" s="32" t="s">
        <v>863</v>
      </c>
    </row>
    <row r="198" spans="1:8" ht="15" customHeight="1">
      <c r="A198" s="85">
        <v>45259</v>
      </c>
      <c r="B198" s="32" t="s">
        <v>1136</v>
      </c>
      <c r="C198" s="31" t="s">
        <v>1137</v>
      </c>
      <c r="D198" s="31" t="s">
        <v>1267</v>
      </c>
      <c r="E198" s="31" t="s">
        <v>575</v>
      </c>
      <c r="F198" s="86">
        <v>696000</v>
      </c>
      <c r="G198" s="32">
        <v>41.32</v>
      </c>
      <c r="H198" s="32" t="s">
        <v>863</v>
      </c>
    </row>
    <row r="199" spans="1:8" ht="15" customHeight="1">
      <c r="A199" s="85">
        <v>45259</v>
      </c>
      <c r="B199" s="32" t="s">
        <v>1136</v>
      </c>
      <c r="C199" s="31" t="s">
        <v>1137</v>
      </c>
      <c r="D199" s="31" t="s">
        <v>1271</v>
      </c>
      <c r="E199" s="31" t="s">
        <v>575</v>
      </c>
      <c r="F199" s="86">
        <v>210000</v>
      </c>
      <c r="G199" s="32">
        <v>41.2</v>
      </c>
      <c r="H199" s="32" t="s">
        <v>863</v>
      </c>
    </row>
    <row r="200" spans="1:8" ht="15" customHeight="1">
      <c r="A200" s="85">
        <v>45259</v>
      </c>
      <c r="B200" s="32" t="s">
        <v>1275</v>
      </c>
      <c r="C200" s="31" t="s">
        <v>1276</v>
      </c>
      <c r="D200" s="31" t="s">
        <v>576</v>
      </c>
      <c r="E200" s="31" t="s">
        <v>575</v>
      </c>
      <c r="F200" s="86">
        <v>53542</v>
      </c>
      <c r="G200" s="32">
        <v>561.17999999999995</v>
      </c>
      <c r="H200" s="32" t="s">
        <v>863</v>
      </c>
    </row>
    <row r="201" spans="1:8" ht="15" customHeight="1">
      <c r="A201" s="85">
        <v>45259</v>
      </c>
      <c r="B201" s="32" t="s">
        <v>1277</v>
      </c>
      <c r="C201" s="31" t="s">
        <v>1278</v>
      </c>
      <c r="D201" s="31" t="s">
        <v>1333</v>
      </c>
      <c r="E201" s="31" t="s">
        <v>575</v>
      </c>
      <c r="F201" s="86">
        <v>200000</v>
      </c>
      <c r="G201" s="32">
        <v>67.5</v>
      </c>
      <c r="H201" s="32" t="s">
        <v>863</v>
      </c>
    </row>
    <row r="202" spans="1:8" ht="15" customHeight="1">
      <c r="A202" s="85">
        <v>45259</v>
      </c>
      <c r="B202" s="32" t="s">
        <v>1126</v>
      </c>
      <c r="C202" s="31" t="s">
        <v>1127</v>
      </c>
      <c r="D202" s="31" t="s">
        <v>1128</v>
      </c>
      <c r="E202" s="31" t="s">
        <v>575</v>
      </c>
      <c r="F202" s="86">
        <v>716583</v>
      </c>
      <c r="G202" s="32">
        <v>307.97000000000003</v>
      </c>
      <c r="H202" s="32" t="s">
        <v>863</v>
      </c>
    </row>
    <row r="203" spans="1:8" ht="15" customHeight="1">
      <c r="A203" s="85">
        <v>45259</v>
      </c>
      <c r="B203" s="32" t="s">
        <v>1280</v>
      </c>
      <c r="C203" s="31" t="s">
        <v>1281</v>
      </c>
      <c r="D203" s="31" t="s">
        <v>1282</v>
      </c>
      <c r="E203" s="31" t="s">
        <v>575</v>
      </c>
      <c r="F203" s="86">
        <v>13523564</v>
      </c>
      <c r="G203" s="32">
        <v>56.72</v>
      </c>
      <c r="H203" s="32" t="s">
        <v>863</v>
      </c>
    </row>
    <row r="204" spans="1:8" ht="15" customHeight="1">
      <c r="A204" s="85">
        <v>45259</v>
      </c>
      <c r="B204" s="32" t="s">
        <v>1283</v>
      </c>
      <c r="C204" s="31" t="s">
        <v>1284</v>
      </c>
      <c r="D204" s="31" t="s">
        <v>1285</v>
      </c>
      <c r="E204" s="31" t="s">
        <v>575</v>
      </c>
      <c r="F204" s="86">
        <v>52808445</v>
      </c>
      <c r="G204" s="32">
        <v>13.36</v>
      </c>
      <c r="H204" s="32" t="s">
        <v>863</v>
      </c>
    </row>
    <row r="205" spans="1:8" ht="15" customHeight="1">
      <c r="A205" s="85">
        <v>45259</v>
      </c>
      <c r="B205" s="32" t="s">
        <v>1283</v>
      </c>
      <c r="C205" s="31" t="s">
        <v>1284</v>
      </c>
      <c r="D205" s="31" t="s">
        <v>1270</v>
      </c>
      <c r="E205" s="31" t="s">
        <v>575</v>
      </c>
      <c r="F205" s="86">
        <v>59848991</v>
      </c>
      <c r="G205" s="32">
        <v>13.33</v>
      </c>
      <c r="H205" s="32" t="s">
        <v>863</v>
      </c>
    </row>
    <row r="206" spans="1:8" ht="15" customHeight="1">
      <c r="A206" s="85">
        <v>45259</v>
      </c>
      <c r="B206" s="32" t="s">
        <v>1286</v>
      </c>
      <c r="C206" s="31" t="s">
        <v>1287</v>
      </c>
      <c r="D206" s="31" t="s">
        <v>928</v>
      </c>
      <c r="E206" s="31" t="s">
        <v>575</v>
      </c>
      <c r="F206" s="86">
        <v>1635622</v>
      </c>
      <c r="G206" s="32">
        <v>132.85</v>
      </c>
      <c r="H206" s="32" t="s">
        <v>863</v>
      </c>
    </row>
    <row r="207" spans="1:8" ht="15" customHeight="1">
      <c r="A207" s="85">
        <v>45259</v>
      </c>
      <c r="B207" s="32" t="s">
        <v>1288</v>
      </c>
      <c r="C207" s="31" t="s">
        <v>1289</v>
      </c>
      <c r="D207" s="31" t="s">
        <v>1334</v>
      </c>
      <c r="E207" s="31" t="s">
        <v>575</v>
      </c>
      <c r="F207" s="86">
        <v>83800</v>
      </c>
      <c r="G207" s="32">
        <v>23.96</v>
      </c>
      <c r="H207" s="32" t="s">
        <v>863</v>
      </c>
    </row>
    <row r="208" spans="1:8" ht="15" customHeight="1">
      <c r="A208" s="85">
        <v>45259</v>
      </c>
      <c r="B208" s="32" t="s">
        <v>1291</v>
      </c>
      <c r="C208" s="31" t="s">
        <v>1292</v>
      </c>
      <c r="D208" s="31" t="s">
        <v>1294</v>
      </c>
      <c r="E208" s="31" t="s">
        <v>575</v>
      </c>
      <c r="F208" s="86">
        <v>23778</v>
      </c>
      <c r="G208" s="32">
        <v>172.39</v>
      </c>
      <c r="H208" s="32" t="s">
        <v>863</v>
      </c>
    </row>
    <row r="209" spans="1:8" ht="15" customHeight="1">
      <c r="A209" s="85">
        <v>45259</v>
      </c>
      <c r="B209" s="32" t="s">
        <v>1291</v>
      </c>
      <c r="C209" s="31" t="s">
        <v>1292</v>
      </c>
      <c r="D209" s="31" t="s">
        <v>1293</v>
      </c>
      <c r="E209" s="31" t="s">
        <v>575</v>
      </c>
      <c r="F209" s="86">
        <v>20000</v>
      </c>
      <c r="G209" s="32">
        <v>165.65</v>
      </c>
      <c r="H209" s="32" t="s">
        <v>863</v>
      </c>
    </row>
    <row r="210" spans="1:8" ht="15" customHeight="1">
      <c r="A210" s="85">
        <v>45259</v>
      </c>
      <c r="B210" s="32" t="s">
        <v>986</v>
      </c>
      <c r="C210" s="31" t="s">
        <v>987</v>
      </c>
      <c r="D210" s="31" t="s">
        <v>988</v>
      </c>
      <c r="E210" s="31" t="s">
        <v>575</v>
      </c>
      <c r="F210" s="86">
        <v>169686</v>
      </c>
      <c r="G210" s="32">
        <v>16.39</v>
      </c>
      <c r="H210" s="32" t="s">
        <v>863</v>
      </c>
    </row>
    <row r="211" spans="1:8" ht="15" customHeight="1">
      <c r="A211" s="85">
        <v>45259</v>
      </c>
      <c r="B211" s="32" t="s">
        <v>986</v>
      </c>
      <c r="C211" s="31" t="s">
        <v>987</v>
      </c>
      <c r="D211" s="31" t="s">
        <v>990</v>
      </c>
      <c r="E211" s="31" t="s">
        <v>575</v>
      </c>
      <c r="F211" s="86">
        <v>144966</v>
      </c>
      <c r="G211" s="32">
        <v>16.36</v>
      </c>
      <c r="H211" s="32" t="s">
        <v>863</v>
      </c>
    </row>
    <row r="212" spans="1:8" ht="15" customHeight="1">
      <c r="A212" s="85">
        <v>45259</v>
      </c>
      <c r="B212" s="32" t="s">
        <v>1295</v>
      </c>
      <c r="C212" s="31" t="s">
        <v>1296</v>
      </c>
      <c r="D212" s="31" t="s">
        <v>1227</v>
      </c>
      <c r="E212" s="31" t="s">
        <v>575</v>
      </c>
      <c r="F212" s="86">
        <v>3200</v>
      </c>
      <c r="G212" s="32">
        <v>131.25</v>
      </c>
      <c r="H212" s="32" t="s">
        <v>863</v>
      </c>
    </row>
    <row r="213" spans="1:8" ht="15" customHeight="1">
      <c r="A213" s="85">
        <v>45259</v>
      </c>
      <c r="B213" s="32" t="s">
        <v>1295</v>
      </c>
      <c r="C213" s="31" t="s">
        <v>1296</v>
      </c>
      <c r="D213" s="31" t="s">
        <v>1111</v>
      </c>
      <c r="E213" s="31" t="s">
        <v>575</v>
      </c>
      <c r="F213" s="86">
        <v>46400</v>
      </c>
      <c r="G213" s="32">
        <v>131.58000000000001</v>
      </c>
      <c r="H213" s="32" t="s">
        <v>863</v>
      </c>
    </row>
    <row r="214" spans="1:8" ht="15" customHeight="1">
      <c r="A214" s="85">
        <v>45259</v>
      </c>
      <c r="B214" s="32" t="s">
        <v>1297</v>
      </c>
      <c r="C214" s="31" t="s">
        <v>1298</v>
      </c>
      <c r="D214" s="31" t="s">
        <v>576</v>
      </c>
      <c r="E214" s="31" t="s">
        <v>575</v>
      </c>
      <c r="F214" s="86">
        <v>207439</v>
      </c>
      <c r="G214" s="32">
        <v>258.66000000000003</v>
      </c>
      <c r="H214" s="32" t="s">
        <v>863</v>
      </c>
    </row>
    <row r="215" spans="1:8" ht="15" customHeight="1">
      <c r="A215" s="85">
        <v>45259</v>
      </c>
      <c r="B215" s="32" t="s">
        <v>1299</v>
      </c>
      <c r="C215" s="31" t="s">
        <v>1300</v>
      </c>
      <c r="D215" s="31" t="s">
        <v>1301</v>
      </c>
      <c r="E215" s="31" t="s">
        <v>575</v>
      </c>
      <c r="F215" s="86">
        <v>810030</v>
      </c>
      <c r="G215" s="32">
        <v>1.68</v>
      </c>
      <c r="H215" s="32" t="s">
        <v>863</v>
      </c>
    </row>
    <row r="216" spans="1:8" ht="15" customHeight="1">
      <c r="A216" s="85">
        <v>45259</v>
      </c>
      <c r="B216" s="32" t="s">
        <v>1129</v>
      </c>
      <c r="C216" s="31" t="s">
        <v>1130</v>
      </c>
      <c r="D216" s="31" t="s">
        <v>576</v>
      </c>
      <c r="E216" s="31" t="s">
        <v>575</v>
      </c>
      <c r="F216" s="86">
        <v>440873</v>
      </c>
      <c r="G216" s="32">
        <v>229.71</v>
      </c>
      <c r="H216" s="32" t="s">
        <v>863</v>
      </c>
    </row>
    <row r="217" spans="1:8" ht="15" customHeight="1">
      <c r="A217" s="85">
        <v>45259</v>
      </c>
      <c r="B217" s="32" t="s">
        <v>1302</v>
      </c>
      <c r="C217" s="31" t="s">
        <v>1303</v>
      </c>
      <c r="D217" s="31" t="s">
        <v>1304</v>
      </c>
      <c r="E217" s="31" t="s">
        <v>575</v>
      </c>
      <c r="F217" s="86">
        <v>159342</v>
      </c>
      <c r="G217" s="32">
        <v>8.16</v>
      </c>
      <c r="H217" s="32" t="s">
        <v>863</v>
      </c>
    </row>
    <row r="218" spans="1:8" ht="15" customHeight="1">
      <c r="A218" s="85">
        <v>45259</v>
      </c>
      <c r="B218" s="32" t="s">
        <v>1131</v>
      </c>
      <c r="C218" s="31" t="s">
        <v>1132</v>
      </c>
      <c r="D218" s="31" t="s">
        <v>1095</v>
      </c>
      <c r="E218" s="31" t="s">
        <v>575</v>
      </c>
      <c r="F218" s="86">
        <v>104985</v>
      </c>
      <c r="G218" s="32">
        <v>20.309999999999999</v>
      </c>
      <c r="H218" s="32" t="s">
        <v>863</v>
      </c>
    </row>
    <row r="219" spans="1:8" ht="15" customHeight="1">
      <c r="A219" s="85">
        <v>45259</v>
      </c>
      <c r="B219" s="32" t="s">
        <v>1131</v>
      </c>
      <c r="C219" s="31" t="s">
        <v>1132</v>
      </c>
      <c r="D219" s="31" t="s">
        <v>989</v>
      </c>
      <c r="E219" s="31" t="s">
        <v>575</v>
      </c>
      <c r="F219" s="86">
        <v>129509</v>
      </c>
      <c r="G219" s="32">
        <v>20.190000000000001</v>
      </c>
      <c r="H219" s="32" t="s">
        <v>863</v>
      </c>
    </row>
    <row r="220" spans="1:8" ht="15" customHeight="1">
      <c r="A220" s="85">
        <v>45259</v>
      </c>
      <c r="B220" s="32" t="s">
        <v>1305</v>
      </c>
      <c r="C220" s="31" t="s">
        <v>1306</v>
      </c>
      <c r="D220" s="31" t="s">
        <v>1335</v>
      </c>
      <c r="E220" s="31" t="s">
        <v>575</v>
      </c>
      <c r="F220" s="86">
        <v>10019710</v>
      </c>
      <c r="G220" s="32">
        <v>32.700000000000003</v>
      </c>
      <c r="H220" s="32" t="s">
        <v>863</v>
      </c>
    </row>
    <row r="221" spans="1:8" ht="15" customHeight="1">
      <c r="A221" s="85">
        <v>45259</v>
      </c>
      <c r="B221" s="32" t="s">
        <v>1308</v>
      </c>
      <c r="C221" s="31" t="s">
        <v>1309</v>
      </c>
      <c r="D221" s="31" t="s">
        <v>576</v>
      </c>
      <c r="E221" s="31" t="s">
        <v>575</v>
      </c>
      <c r="F221" s="86">
        <v>254537</v>
      </c>
      <c r="G221" s="32">
        <v>508.38</v>
      </c>
      <c r="H221" s="32" t="s">
        <v>863</v>
      </c>
    </row>
    <row r="222" spans="1:8" ht="15" customHeight="1">
      <c r="A222" s="85">
        <v>45259</v>
      </c>
      <c r="B222" s="32" t="s">
        <v>1096</v>
      </c>
      <c r="C222" s="31" t="s">
        <v>1097</v>
      </c>
      <c r="D222" s="31" t="s">
        <v>1111</v>
      </c>
      <c r="E222" s="31" t="s">
        <v>575</v>
      </c>
      <c r="F222" s="86">
        <v>12374684</v>
      </c>
      <c r="G222" s="32">
        <v>19.309999999999999</v>
      </c>
      <c r="H222" s="32" t="s">
        <v>863</v>
      </c>
    </row>
    <row r="223" spans="1:8" ht="15" customHeight="1">
      <c r="A223" s="85">
        <v>45259</v>
      </c>
      <c r="B223" s="32" t="s">
        <v>1096</v>
      </c>
      <c r="C223" s="31" t="s">
        <v>1097</v>
      </c>
      <c r="D223" s="31" t="s">
        <v>1133</v>
      </c>
      <c r="E223" s="31" t="s">
        <v>575</v>
      </c>
      <c r="F223" s="86">
        <v>7340933</v>
      </c>
      <c r="G223" s="32">
        <v>19.47</v>
      </c>
      <c r="H223" s="32" t="s">
        <v>863</v>
      </c>
    </row>
    <row r="224" spans="1:8" ht="15" customHeight="1">
      <c r="A224" s="85">
        <v>45259</v>
      </c>
      <c r="B224" s="32" t="s">
        <v>1096</v>
      </c>
      <c r="C224" s="31" t="s">
        <v>1097</v>
      </c>
      <c r="D224" s="31" t="s">
        <v>1090</v>
      </c>
      <c r="E224" s="31" t="s">
        <v>575</v>
      </c>
      <c r="F224" s="86">
        <v>35636940</v>
      </c>
      <c r="G224" s="32">
        <v>18.78</v>
      </c>
      <c r="H224" s="32" t="s">
        <v>863</v>
      </c>
    </row>
    <row r="225" spans="1:8" ht="15" customHeight="1">
      <c r="A225" s="85">
        <v>45259</v>
      </c>
      <c r="B225" s="32" t="s">
        <v>1310</v>
      </c>
      <c r="C225" s="31" t="s">
        <v>1311</v>
      </c>
      <c r="D225" s="31" t="s">
        <v>989</v>
      </c>
      <c r="E225" s="31" t="s">
        <v>575</v>
      </c>
      <c r="F225" s="86">
        <v>58295</v>
      </c>
      <c r="G225" s="32">
        <v>19.350000000000001</v>
      </c>
      <c r="H225" s="32" t="s">
        <v>863</v>
      </c>
    </row>
    <row r="226" spans="1:8" ht="15" customHeight="1">
      <c r="A226" s="85">
        <v>45259</v>
      </c>
      <c r="B226" s="32" t="s">
        <v>1312</v>
      </c>
      <c r="C226" s="31" t="s">
        <v>1313</v>
      </c>
      <c r="D226" s="31" t="s">
        <v>989</v>
      </c>
      <c r="E226" s="31" t="s">
        <v>575</v>
      </c>
      <c r="F226" s="86">
        <v>134433</v>
      </c>
      <c r="G226" s="32">
        <v>58.98</v>
      </c>
      <c r="H226" s="32" t="s">
        <v>863</v>
      </c>
    </row>
    <row r="227" spans="1:8" ht="15" customHeight="1">
      <c r="A227" s="85">
        <v>45259</v>
      </c>
      <c r="B227" s="32" t="s">
        <v>1336</v>
      </c>
      <c r="C227" s="31" t="s">
        <v>1337</v>
      </c>
      <c r="D227" s="31" t="s">
        <v>1338</v>
      </c>
      <c r="E227" s="31" t="s">
        <v>575</v>
      </c>
      <c r="F227" s="86">
        <v>55098</v>
      </c>
      <c r="G227" s="32">
        <v>23.54</v>
      </c>
      <c r="H227" s="32" t="s">
        <v>863</v>
      </c>
    </row>
    <row r="228" spans="1:8" ht="15" customHeight="1">
      <c r="A228" s="85">
        <v>45259</v>
      </c>
      <c r="B228" s="32" t="s">
        <v>1139</v>
      </c>
      <c r="C228" s="31" t="s">
        <v>1140</v>
      </c>
      <c r="D228" s="31" t="s">
        <v>1339</v>
      </c>
      <c r="E228" s="31" t="s">
        <v>575</v>
      </c>
      <c r="F228" s="86">
        <v>2300000</v>
      </c>
      <c r="G228" s="32">
        <v>1.1499999999999999</v>
      </c>
      <c r="H228" s="32" t="s">
        <v>863</v>
      </c>
    </row>
    <row r="229" spans="1:8" ht="15" customHeight="1">
      <c r="A229" s="85">
        <v>45259</v>
      </c>
      <c r="B229" s="32" t="s">
        <v>1340</v>
      </c>
      <c r="C229" s="31" t="s">
        <v>1341</v>
      </c>
      <c r="D229" s="31" t="s">
        <v>1342</v>
      </c>
      <c r="E229" s="31" t="s">
        <v>575</v>
      </c>
      <c r="F229" s="86">
        <v>2205323</v>
      </c>
      <c r="G229" s="32">
        <v>140.03</v>
      </c>
      <c r="H229" s="32" t="s">
        <v>863</v>
      </c>
    </row>
    <row r="230" spans="1:8" ht="15" customHeight="1">
      <c r="A230" s="85">
        <v>45259</v>
      </c>
      <c r="B230" s="32" t="s">
        <v>1317</v>
      </c>
      <c r="C230" s="31" t="s">
        <v>1318</v>
      </c>
      <c r="D230" s="31" t="s">
        <v>1094</v>
      </c>
      <c r="E230" s="31" t="s">
        <v>575</v>
      </c>
      <c r="F230" s="86">
        <v>64863</v>
      </c>
      <c r="G230" s="32">
        <v>127.75</v>
      </c>
      <c r="H230" s="32" t="s">
        <v>863</v>
      </c>
    </row>
    <row r="231" spans="1:8" ht="15" customHeight="1">
      <c r="A231" s="85">
        <v>45259</v>
      </c>
      <c r="B231" s="32" t="s">
        <v>1319</v>
      </c>
      <c r="C231" s="31" t="s">
        <v>1320</v>
      </c>
      <c r="D231" s="31" t="s">
        <v>1111</v>
      </c>
      <c r="E231" s="31" t="s">
        <v>575</v>
      </c>
      <c r="F231" s="86">
        <v>3018749</v>
      </c>
      <c r="G231" s="32">
        <v>12.58</v>
      </c>
      <c r="H231" s="32" t="s">
        <v>863</v>
      </c>
    </row>
    <row r="232" spans="1:8" ht="15" customHeight="1">
      <c r="A232" s="85">
        <v>45259</v>
      </c>
      <c r="B232" s="32" t="s">
        <v>1319</v>
      </c>
      <c r="C232" s="31" t="s">
        <v>1320</v>
      </c>
      <c r="D232" s="31" t="s">
        <v>1270</v>
      </c>
      <c r="E232" s="31" t="s">
        <v>575</v>
      </c>
      <c r="F232" s="86">
        <v>1485813</v>
      </c>
      <c r="G232" s="32">
        <v>12.54</v>
      </c>
      <c r="H232" s="32" t="s">
        <v>863</v>
      </c>
    </row>
    <row r="233" spans="1:8" ht="15" customHeight="1">
      <c r="A233" s="85">
        <v>45259</v>
      </c>
      <c r="B233" s="32" t="s">
        <v>1321</v>
      </c>
      <c r="C233" s="31" t="s">
        <v>1322</v>
      </c>
      <c r="D233" s="31" t="s">
        <v>576</v>
      </c>
      <c r="E233" s="31" t="s">
        <v>575</v>
      </c>
      <c r="F233" s="86">
        <v>584165</v>
      </c>
      <c r="G233" s="32">
        <v>389.08</v>
      </c>
      <c r="H233" s="32" t="s">
        <v>863</v>
      </c>
    </row>
    <row r="234" spans="1:8" ht="15" customHeight="1">
      <c r="A234" s="85"/>
      <c r="B234" s="32"/>
      <c r="C234" s="31"/>
      <c r="D234" s="31"/>
      <c r="E234" s="31"/>
      <c r="F234" s="86"/>
      <c r="G234" s="32"/>
      <c r="H234" s="32"/>
    </row>
    <row r="235" spans="1:8" ht="15" customHeight="1">
      <c r="A235" s="85"/>
      <c r="B235" s="32"/>
      <c r="C235" s="31"/>
      <c r="D235" s="31"/>
      <c r="E235" s="31"/>
      <c r="F235" s="86"/>
      <c r="G235" s="32"/>
      <c r="H235" s="32"/>
    </row>
    <row r="236" spans="1:8" ht="15" customHeight="1">
      <c r="A236" s="85"/>
      <c r="B236" s="32"/>
      <c r="C236" s="31"/>
      <c r="D236" s="31"/>
      <c r="E236" s="31"/>
      <c r="F236" s="86"/>
      <c r="G236" s="32"/>
      <c r="H236" s="32"/>
    </row>
    <row r="237" spans="1:8" ht="15" customHeight="1">
      <c r="A237" s="85"/>
      <c r="B237" s="32"/>
      <c r="C237" s="31"/>
      <c r="D237" s="31"/>
      <c r="E237" s="31"/>
      <c r="F237" s="86"/>
      <c r="G237" s="32"/>
      <c r="H237" s="32"/>
    </row>
    <row r="238" spans="1:8" ht="15" customHeight="1">
      <c r="A238" s="85"/>
      <c r="B238" s="32"/>
      <c r="C238" s="31"/>
      <c r="D238" s="31"/>
      <c r="E238" s="31"/>
      <c r="F238" s="86"/>
      <c r="G238" s="32"/>
      <c r="H238" s="32"/>
    </row>
    <row r="239" spans="1:8" ht="15" customHeight="1">
      <c r="A239" s="85"/>
      <c r="B239" s="32"/>
      <c r="C239" s="31"/>
      <c r="D239" s="31"/>
      <c r="E239" s="31"/>
      <c r="F239" s="86"/>
      <c r="G239" s="32"/>
      <c r="H239" s="32"/>
    </row>
    <row r="240" spans="1:8" ht="15" customHeight="1">
      <c r="A240" s="85"/>
      <c r="B240" s="32"/>
      <c r="C240" s="31"/>
      <c r="D240" s="31"/>
      <c r="E240" s="31"/>
      <c r="F240" s="86"/>
      <c r="G240" s="32"/>
      <c r="H240" s="32"/>
    </row>
    <row r="241" spans="1:8" ht="15" customHeight="1">
      <c r="A241" s="85"/>
      <c r="B241" s="32"/>
      <c r="C241" s="31"/>
      <c r="D241" s="31"/>
      <c r="E241" s="31"/>
      <c r="F241" s="86"/>
      <c r="G241" s="32"/>
      <c r="H241" s="32"/>
    </row>
    <row r="242" spans="1:8" ht="15" customHeight="1">
      <c r="A242" s="85"/>
      <c r="B242" s="32"/>
      <c r="C242" s="31"/>
      <c r="D242" s="31"/>
      <c r="E242" s="31"/>
      <c r="F242" s="86"/>
      <c r="G242" s="32"/>
      <c r="H242" s="32"/>
    </row>
    <row r="243" spans="1:8" ht="15" customHeight="1">
      <c r="A243" s="85"/>
      <c r="B243" s="32"/>
      <c r="C243" s="31"/>
      <c r="D243" s="31"/>
      <c r="E243" s="31"/>
      <c r="F243" s="86"/>
      <c r="G243" s="32"/>
      <c r="H243" s="32"/>
    </row>
    <row r="244" spans="1:8" ht="15" customHeight="1">
      <c r="A244" s="85"/>
      <c r="B244" s="32"/>
      <c r="C244" s="31"/>
      <c r="D244" s="31"/>
      <c r="E244" s="31"/>
      <c r="F244" s="86"/>
      <c r="G244" s="32"/>
      <c r="H244" s="32"/>
    </row>
    <row r="245" spans="1:8" ht="15" customHeight="1">
      <c r="A245" s="85"/>
      <c r="B245" s="32"/>
      <c r="C245" s="31"/>
      <c r="D245" s="31"/>
      <c r="E245" s="31"/>
      <c r="F245" s="86"/>
      <c r="G245" s="32"/>
      <c r="H245" s="32"/>
    </row>
    <row r="246" spans="1:8" ht="15" customHeight="1">
      <c r="A246" s="85"/>
      <c r="B246" s="32"/>
      <c r="C246" s="31"/>
      <c r="D246" s="31"/>
      <c r="E246" s="31"/>
      <c r="F246" s="86"/>
      <c r="G246" s="32"/>
      <c r="H246" s="32"/>
    </row>
    <row r="247" spans="1:8" ht="15" customHeight="1">
      <c r="A247" s="85"/>
      <c r="B247" s="32"/>
      <c r="C247" s="31"/>
      <c r="D247" s="31"/>
      <c r="E247" s="31"/>
      <c r="F247" s="86"/>
      <c r="G247" s="32"/>
      <c r="H247" s="32"/>
    </row>
    <row r="248" spans="1:8" ht="15" customHeight="1">
      <c r="A248" s="85"/>
      <c r="B248" s="32"/>
      <c r="C248" s="31"/>
      <c r="D248" s="31"/>
      <c r="E248" s="31"/>
      <c r="F248" s="86"/>
      <c r="G248" s="32"/>
      <c r="H248" s="32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27"/>
  <sheetViews>
    <sheetView zoomScale="80" zoomScaleNormal="80" workbookViewId="0"/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5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7"/>
      <c r="G2" s="87"/>
      <c r="H2" s="87"/>
      <c r="I2" s="87"/>
      <c r="J2" s="22"/>
      <c r="K2" s="87"/>
      <c r="L2" s="87"/>
      <c r="M2" s="87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0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1" t="s">
        <v>910</v>
      </c>
      <c r="D6" s="1"/>
      <c r="E6" s="1"/>
      <c r="F6" s="6"/>
      <c r="G6" s="6"/>
      <c r="H6" s="6"/>
      <c r="I6" s="6"/>
      <c r="J6" s="1"/>
      <c r="K6" s="6"/>
      <c r="L6" s="6"/>
      <c r="M6" s="92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2">
        <f>Main!B10</f>
        <v>45260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3" t="s">
        <v>577</v>
      </c>
      <c r="C8" s="93"/>
      <c r="D8" s="93"/>
      <c r="E8" s="93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4" t="s">
        <v>16</v>
      </c>
      <c r="B9" s="95" t="s">
        <v>566</v>
      </c>
      <c r="C9" s="95"/>
      <c r="D9" s="96" t="s">
        <v>578</v>
      </c>
      <c r="E9" s="95" t="s">
        <v>579</v>
      </c>
      <c r="F9" s="95" t="s">
        <v>580</v>
      </c>
      <c r="G9" s="95" t="s">
        <v>581</v>
      </c>
      <c r="H9" s="95" t="s">
        <v>582</v>
      </c>
      <c r="I9" s="95" t="s">
        <v>583</v>
      </c>
      <c r="J9" s="94" t="s">
        <v>584</v>
      </c>
      <c r="K9" s="95" t="s">
        <v>585</v>
      </c>
      <c r="L9" s="97" t="s">
        <v>586</v>
      </c>
      <c r="M9" s="97" t="s">
        <v>587</v>
      </c>
      <c r="N9" s="95" t="s">
        <v>588</v>
      </c>
      <c r="O9" s="96" t="s">
        <v>589</v>
      </c>
      <c r="P9" s="231" t="s">
        <v>590</v>
      </c>
      <c r="Q9" s="233" t="s">
        <v>891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322">
        <v>1</v>
      </c>
      <c r="B10" s="323">
        <v>45181</v>
      </c>
      <c r="C10" s="324"/>
      <c r="D10" s="325" t="s">
        <v>899</v>
      </c>
      <c r="E10" s="326" t="s">
        <v>984</v>
      </c>
      <c r="F10" s="223">
        <v>634.20000000000005</v>
      </c>
      <c r="G10" s="218">
        <v>603.20000000000005</v>
      </c>
      <c r="H10" s="223">
        <v>669</v>
      </c>
      <c r="I10" s="223" t="s">
        <v>874</v>
      </c>
      <c r="J10" s="327" t="s">
        <v>1080</v>
      </c>
      <c r="K10" s="327">
        <f t="shared" ref="K10" si="0">H10-F10</f>
        <v>34.799999999999955</v>
      </c>
      <c r="L10" s="328">
        <f>(F10*-0.3)/100</f>
        <v>-1.9026000000000003</v>
      </c>
      <c r="M10" s="329">
        <f t="shared" ref="M10" si="1">(K10+L10)/F10</f>
        <v>5.1872280037842874E-2</v>
      </c>
      <c r="N10" s="327" t="s">
        <v>594</v>
      </c>
      <c r="O10" s="330">
        <v>45253</v>
      </c>
      <c r="P10" s="331"/>
      <c r="Q10" s="286">
        <v>45219</v>
      </c>
      <c r="S10" s="37" t="s">
        <v>593</v>
      </c>
    </row>
    <row r="11" spans="1:27" ht="15" customHeight="1">
      <c r="A11" s="225">
        <v>2</v>
      </c>
      <c r="B11" s="221">
        <v>45189</v>
      </c>
      <c r="C11" s="226"/>
      <c r="D11" s="230" t="s">
        <v>211</v>
      </c>
      <c r="E11" s="227" t="s">
        <v>591</v>
      </c>
      <c r="F11" s="220" t="s">
        <v>877</v>
      </c>
      <c r="G11" s="222">
        <v>2235</v>
      </c>
      <c r="H11" s="220"/>
      <c r="I11" s="220" t="s">
        <v>878</v>
      </c>
      <c r="J11" s="222" t="s">
        <v>592</v>
      </c>
      <c r="K11" s="222"/>
      <c r="L11" s="224"/>
      <c r="M11" s="228"/>
      <c r="N11" s="222"/>
      <c r="O11" s="229"/>
      <c r="P11" s="224">
        <f>VLOOKUP(D11,'MidCap Intra'!$B$11:$C$568,2,0)</f>
        <v>2400.6999999999998</v>
      </c>
      <c r="Q11" s="286">
        <v>45203</v>
      </c>
      <c r="S11" s="37" t="s">
        <v>593</v>
      </c>
    </row>
    <row r="12" spans="1:27" ht="15" customHeight="1">
      <c r="A12" s="225">
        <v>3</v>
      </c>
      <c r="B12" s="221">
        <v>45190</v>
      </c>
      <c r="C12" s="226"/>
      <c r="D12" s="230" t="s">
        <v>547</v>
      </c>
      <c r="E12" s="227" t="s">
        <v>591</v>
      </c>
      <c r="F12" s="220" t="s">
        <v>879</v>
      </c>
      <c r="G12" s="222">
        <v>276</v>
      </c>
      <c r="H12" s="220"/>
      <c r="I12" s="220" t="s">
        <v>880</v>
      </c>
      <c r="J12" s="222" t="s">
        <v>592</v>
      </c>
      <c r="K12" s="222"/>
      <c r="L12" s="224"/>
      <c r="M12" s="228"/>
      <c r="N12" s="222"/>
      <c r="O12" s="229"/>
      <c r="P12" s="224">
        <f>VLOOKUP(D12,'MidCap Intra'!$B$11:$C$568,2,0)</f>
        <v>300.89999999999998</v>
      </c>
      <c r="Q12" s="286">
        <v>45208</v>
      </c>
      <c r="S12" s="37" t="s">
        <v>786</v>
      </c>
    </row>
    <row r="13" spans="1:27" ht="15" customHeight="1">
      <c r="A13" s="288">
        <v>4</v>
      </c>
      <c r="B13" s="279">
        <v>45208</v>
      </c>
      <c r="C13" s="289"/>
      <c r="D13" s="290" t="s">
        <v>228</v>
      </c>
      <c r="E13" s="291" t="s">
        <v>591</v>
      </c>
      <c r="F13" s="234">
        <v>122</v>
      </c>
      <c r="G13" s="234">
        <v>117</v>
      </c>
      <c r="H13" s="234">
        <v>117</v>
      </c>
      <c r="I13" s="234" t="s">
        <v>883</v>
      </c>
      <c r="J13" s="303" t="s">
        <v>909</v>
      </c>
      <c r="K13" s="303">
        <f t="shared" ref="K13" si="2">H13-F13</f>
        <v>-5</v>
      </c>
      <c r="L13" s="304">
        <f>(F13*-0.3)/100</f>
        <v>-0.36599999999999999</v>
      </c>
      <c r="M13" s="305">
        <f t="shared" ref="M13" si="3">(K13+L13)/F13</f>
        <v>-4.3983606557377049E-2</v>
      </c>
      <c r="N13" s="303" t="s">
        <v>604</v>
      </c>
      <c r="O13" s="306">
        <v>45231</v>
      </c>
      <c r="P13" s="292"/>
      <c r="Q13" s="286">
        <v>45222</v>
      </c>
      <c r="S13" s="37" t="s">
        <v>593</v>
      </c>
    </row>
    <row r="14" spans="1:27" ht="15" customHeight="1">
      <c r="A14" s="225">
        <v>5</v>
      </c>
      <c r="B14" s="221">
        <v>45212</v>
      </c>
      <c r="C14" s="226"/>
      <c r="D14" s="230" t="s">
        <v>229</v>
      </c>
      <c r="E14" s="227" t="s">
        <v>984</v>
      </c>
      <c r="F14" s="220" t="s">
        <v>985</v>
      </c>
      <c r="G14" s="222">
        <v>3321</v>
      </c>
      <c r="H14" s="220"/>
      <c r="I14" s="220" t="s">
        <v>884</v>
      </c>
      <c r="J14" s="222" t="s">
        <v>592</v>
      </c>
      <c r="K14" s="222"/>
      <c r="L14" s="224"/>
      <c r="M14" s="228"/>
      <c r="N14" s="222"/>
      <c r="O14" s="229"/>
      <c r="P14" s="224">
        <f>VLOOKUP(D14,'MidCap Intra'!$B$11:$C$568,2,0)</f>
        <v>3513.75</v>
      </c>
      <c r="Q14" s="286">
        <v>45218</v>
      </c>
      <c r="S14" s="37" t="s">
        <v>593</v>
      </c>
    </row>
    <row r="15" spans="1:27" ht="15" customHeight="1">
      <c r="A15" s="314">
        <v>6</v>
      </c>
      <c r="B15" s="323">
        <v>45218</v>
      </c>
      <c r="C15" s="324"/>
      <c r="D15" s="325" t="s">
        <v>534</v>
      </c>
      <c r="E15" s="326" t="s">
        <v>591</v>
      </c>
      <c r="F15" s="223">
        <v>427</v>
      </c>
      <c r="G15" s="218">
        <v>408</v>
      </c>
      <c r="H15" s="223">
        <v>453</v>
      </c>
      <c r="I15" s="223" t="s">
        <v>889</v>
      </c>
      <c r="J15" s="327" t="s">
        <v>992</v>
      </c>
      <c r="K15" s="327">
        <f t="shared" ref="K15" si="4">H15-F15</f>
        <v>26</v>
      </c>
      <c r="L15" s="328">
        <f>(F15*-0.3)/100</f>
        <v>-1.2809999999999999</v>
      </c>
      <c r="M15" s="329">
        <f t="shared" ref="M15" si="5">(K15+L15)/F15</f>
        <v>5.7889929742388761E-2</v>
      </c>
      <c r="N15" s="327" t="s">
        <v>594</v>
      </c>
      <c r="O15" s="330">
        <v>45245</v>
      </c>
      <c r="P15" s="331"/>
      <c r="Q15" s="286">
        <v>45224</v>
      </c>
      <c r="S15" s="37" t="s">
        <v>593</v>
      </c>
    </row>
    <row r="16" spans="1:27" ht="15" customHeight="1">
      <c r="A16" s="322">
        <v>7</v>
      </c>
      <c r="B16" s="323">
        <v>45219</v>
      </c>
      <c r="C16" s="324"/>
      <c r="D16" s="325" t="s">
        <v>227</v>
      </c>
      <c r="E16" s="326" t="s">
        <v>591</v>
      </c>
      <c r="F16" s="223">
        <v>240.5</v>
      </c>
      <c r="G16" s="218">
        <v>227</v>
      </c>
      <c r="H16" s="223">
        <v>256</v>
      </c>
      <c r="I16" s="223" t="s">
        <v>890</v>
      </c>
      <c r="J16" s="327" t="s">
        <v>947</v>
      </c>
      <c r="K16" s="327">
        <f t="shared" ref="K16" si="6">H16-F16</f>
        <v>15.5</v>
      </c>
      <c r="L16" s="328">
        <f>(F16*-0.3)/100</f>
        <v>-0.72149999999999992</v>
      </c>
      <c r="M16" s="329">
        <f t="shared" ref="M16" si="7">(K16+L16)/F16</f>
        <v>6.1449064449064443E-2</v>
      </c>
      <c r="N16" s="327" t="s">
        <v>594</v>
      </c>
      <c r="O16" s="330">
        <v>45238</v>
      </c>
      <c r="P16" s="331"/>
      <c r="Q16" s="286">
        <v>45224</v>
      </c>
      <c r="S16" s="37" t="s">
        <v>593</v>
      </c>
    </row>
    <row r="17" spans="1:19" ht="15" customHeight="1">
      <c r="A17" s="225">
        <v>8</v>
      </c>
      <c r="B17" s="221">
        <v>45224</v>
      </c>
      <c r="C17" s="226"/>
      <c r="D17" s="230" t="s">
        <v>138</v>
      </c>
      <c r="E17" s="227" t="s">
        <v>591</v>
      </c>
      <c r="F17" s="220" t="s">
        <v>892</v>
      </c>
      <c r="G17" s="222">
        <v>870</v>
      </c>
      <c r="H17" s="220"/>
      <c r="I17" s="220" t="s">
        <v>893</v>
      </c>
      <c r="J17" s="222" t="s">
        <v>592</v>
      </c>
      <c r="K17" s="222"/>
      <c r="L17" s="224"/>
      <c r="M17" s="228"/>
      <c r="N17" s="222"/>
      <c r="O17" s="229"/>
      <c r="P17" s="224">
        <f>VLOOKUP(D17,'MidCap Intra'!$B$11:$C$568,2,0)</f>
        <v>939.6</v>
      </c>
      <c r="Q17" s="286">
        <v>45225</v>
      </c>
      <c r="S17" s="37" t="s">
        <v>593</v>
      </c>
    </row>
    <row r="18" spans="1:19" ht="15" customHeight="1">
      <c r="A18" s="322">
        <v>9</v>
      </c>
      <c r="B18" s="323">
        <v>45231</v>
      </c>
      <c r="C18" s="324"/>
      <c r="D18" s="325" t="s">
        <v>353</v>
      </c>
      <c r="E18" s="326" t="s">
        <v>591</v>
      </c>
      <c r="F18" s="223">
        <v>1060</v>
      </c>
      <c r="G18" s="218">
        <v>990</v>
      </c>
      <c r="H18" s="223">
        <v>1117.5</v>
      </c>
      <c r="I18" s="223" t="s">
        <v>905</v>
      </c>
      <c r="J18" s="327" t="s">
        <v>1024</v>
      </c>
      <c r="K18" s="327">
        <f t="shared" ref="K18" si="8">H18-F18</f>
        <v>57.5</v>
      </c>
      <c r="L18" s="328">
        <f>(F18*-0.3)/100</f>
        <v>-3.18</v>
      </c>
      <c r="M18" s="329">
        <f t="shared" ref="M18" si="9">(K18+L18)/F18</f>
        <v>5.1245283018867924E-2</v>
      </c>
      <c r="N18" s="327" t="s">
        <v>594</v>
      </c>
      <c r="O18" s="330">
        <v>45247</v>
      </c>
      <c r="P18" s="331"/>
      <c r="Q18" s="286"/>
      <c r="S18" s="37" t="s">
        <v>593</v>
      </c>
    </row>
    <row r="19" spans="1:19" ht="15" customHeight="1">
      <c r="A19" s="322">
        <v>10</v>
      </c>
      <c r="B19" s="323">
        <v>45231</v>
      </c>
      <c r="C19" s="324"/>
      <c r="D19" s="325" t="s">
        <v>372</v>
      </c>
      <c r="E19" s="326" t="s">
        <v>591</v>
      </c>
      <c r="F19" s="223">
        <v>222</v>
      </c>
      <c r="G19" s="218">
        <v>204</v>
      </c>
      <c r="H19" s="223">
        <v>237.5</v>
      </c>
      <c r="I19" s="223" t="s">
        <v>888</v>
      </c>
      <c r="J19" s="327" t="s">
        <v>947</v>
      </c>
      <c r="K19" s="327">
        <f t="shared" ref="K19" si="10">H19-F19</f>
        <v>15.5</v>
      </c>
      <c r="L19" s="328">
        <f>(F19*-0.3)/100</f>
        <v>-0.66599999999999993</v>
      </c>
      <c r="M19" s="329">
        <f t="shared" ref="M19" si="11">(K19+L19)/F19</f>
        <v>6.6819819819819812E-2</v>
      </c>
      <c r="N19" s="327" t="s">
        <v>594</v>
      </c>
      <c r="O19" s="330">
        <v>45237</v>
      </c>
      <c r="P19" s="331"/>
      <c r="Q19" s="286"/>
      <c r="S19" s="37" t="s">
        <v>593</v>
      </c>
    </row>
    <row r="20" spans="1:19" ht="15" customHeight="1">
      <c r="A20" s="322">
        <v>11</v>
      </c>
      <c r="B20" s="323">
        <v>45236</v>
      </c>
      <c r="C20" s="324"/>
      <c r="D20" s="325" t="s">
        <v>143</v>
      </c>
      <c r="E20" s="326" t="s">
        <v>591</v>
      </c>
      <c r="F20" s="223">
        <v>82.5</v>
      </c>
      <c r="G20" s="218">
        <v>77</v>
      </c>
      <c r="H20" s="223">
        <v>87.5</v>
      </c>
      <c r="I20" s="223" t="s">
        <v>939</v>
      </c>
      <c r="J20" s="327" t="s">
        <v>1074</v>
      </c>
      <c r="K20" s="327">
        <f t="shared" ref="K20" si="12">H20-F20</f>
        <v>5</v>
      </c>
      <c r="L20" s="328">
        <f>(F20*-0.3)/100</f>
        <v>-0.2475</v>
      </c>
      <c r="M20" s="329">
        <f t="shared" ref="M20" si="13">(K20+L20)/F20</f>
        <v>5.7606060606060612E-2</v>
      </c>
      <c r="N20" s="327" t="s">
        <v>594</v>
      </c>
      <c r="O20" s="330">
        <v>45245</v>
      </c>
      <c r="P20" s="331"/>
      <c r="Q20" s="286"/>
      <c r="S20" s="37" t="s">
        <v>593</v>
      </c>
    </row>
    <row r="21" spans="1:19" ht="15" customHeight="1">
      <c r="A21" s="322">
        <v>12</v>
      </c>
      <c r="B21" s="323">
        <v>45236</v>
      </c>
      <c r="C21" s="324"/>
      <c r="D21" s="325" t="s">
        <v>293</v>
      </c>
      <c r="E21" s="326" t="s">
        <v>591</v>
      </c>
      <c r="F21" s="223">
        <v>348.5</v>
      </c>
      <c r="G21" s="218">
        <v>319</v>
      </c>
      <c r="H21" s="223">
        <v>375</v>
      </c>
      <c r="I21" s="223" t="s">
        <v>940</v>
      </c>
      <c r="J21" s="327" t="s">
        <v>954</v>
      </c>
      <c r="K21" s="327">
        <f t="shared" ref="K21" si="14">H21-F21</f>
        <v>26.5</v>
      </c>
      <c r="L21" s="328">
        <f>(F21*-0.3)/100</f>
        <v>-1.0454999999999999</v>
      </c>
      <c r="M21" s="329">
        <f t="shared" ref="M21" si="15">(K21+L21)/F21</f>
        <v>7.3040172166427539E-2</v>
      </c>
      <c r="N21" s="327" t="s">
        <v>594</v>
      </c>
      <c r="O21" s="330">
        <v>45238</v>
      </c>
      <c r="P21" s="331"/>
      <c r="Q21" s="286"/>
      <c r="S21" s="37" t="s">
        <v>593</v>
      </c>
    </row>
    <row r="22" spans="1:19" ht="15" customHeight="1">
      <c r="A22" s="225">
        <v>13</v>
      </c>
      <c r="B22" s="221">
        <v>45236</v>
      </c>
      <c r="C22" s="226"/>
      <c r="D22" s="230" t="s">
        <v>770</v>
      </c>
      <c r="E22" s="227" t="s">
        <v>591</v>
      </c>
      <c r="F22" s="220" t="s">
        <v>941</v>
      </c>
      <c r="G22" s="222">
        <v>177</v>
      </c>
      <c r="H22" s="220"/>
      <c r="I22" s="220" t="s">
        <v>942</v>
      </c>
      <c r="J22" s="222" t="s">
        <v>592</v>
      </c>
      <c r="K22" s="222"/>
      <c r="L22" s="224"/>
      <c r="M22" s="228"/>
      <c r="N22" s="222"/>
      <c r="O22" s="229"/>
      <c r="P22" s="224"/>
      <c r="Q22" s="286"/>
      <c r="S22" s="37" t="s">
        <v>593</v>
      </c>
    </row>
    <row r="23" spans="1:19" ht="15" customHeight="1">
      <c r="A23" s="225">
        <v>14</v>
      </c>
      <c r="B23" s="221">
        <v>45238</v>
      </c>
      <c r="C23" s="226"/>
      <c r="D23" s="230" t="s">
        <v>429</v>
      </c>
      <c r="E23" s="227" t="s">
        <v>1099</v>
      </c>
      <c r="F23" s="220" t="s">
        <v>1098</v>
      </c>
      <c r="G23" s="222">
        <v>102.9</v>
      </c>
      <c r="H23" s="220"/>
      <c r="I23" s="220" t="s">
        <v>959</v>
      </c>
      <c r="J23" s="222" t="s">
        <v>592</v>
      </c>
      <c r="K23" s="222"/>
      <c r="L23" s="224"/>
      <c r="M23" s="228"/>
      <c r="N23" s="222"/>
      <c r="O23" s="229"/>
      <c r="P23" s="224">
        <f>VLOOKUP(D23,'MidCap Intra'!$B$11:$C$568,2,0)</f>
        <v>112.7</v>
      </c>
      <c r="Q23" s="286"/>
      <c r="S23" s="37" t="s">
        <v>593</v>
      </c>
    </row>
    <row r="24" spans="1:19" ht="15" customHeight="1">
      <c r="A24" s="225">
        <v>15</v>
      </c>
      <c r="B24" s="221">
        <v>45247</v>
      </c>
      <c r="C24" s="226"/>
      <c r="D24" s="230" t="s">
        <v>58</v>
      </c>
      <c r="E24" s="227" t="s">
        <v>591</v>
      </c>
      <c r="F24" s="220" t="s">
        <v>1025</v>
      </c>
      <c r="G24" s="222">
        <v>163</v>
      </c>
      <c r="H24" s="220"/>
      <c r="I24" s="220" t="s">
        <v>1026</v>
      </c>
      <c r="J24" s="222" t="s">
        <v>592</v>
      </c>
      <c r="K24" s="222"/>
      <c r="L24" s="224"/>
      <c r="M24" s="228"/>
      <c r="N24" s="222"/>
      <c r="O24" s="229"/>
      <c r="P24" s="224">
        <f>VLOOKUP(D24,'MidCap Intra'!$B$11:$C$568,2,0)</f>
        <v>181.45</v>
      </c>
      <c r="Q24" s="286"/>
      <c r="S24" s="37" t="s">
        <v>786</v>
      </c>
    </row>
    <row r="25" spans="1:19" ht="15" customHeight="1">
      <c r="A25" s="225">
        <v>16</v>
      </c>
      <c r="B25" s="221">
        <v>45247</v>
      </c>
      <c r="C25" s="226"/>
      <c r="D25" s="230" t="s">
        <v>54</v>
      </c>
      <c r="E25" s="227" t="s">
        <v>591</v>
      </c>
      <c r="F25" s="220" t="s">
        <v>1029</v>
      </c>
      <c r="G25" s="222">
        <v>390</v>
      </c>
      <c r="H25" s="220"/>
      <c r="I25" s="220" t="s">
        <v>1028</v>
      </c>
      <c r="J25" s="222" t="s">
        <v>592</v>
      </c>
      <c r="K25" s="222"/>
      <c r="L25" s="224"/>
      <c r="M25" s="228"/>
      <c r="N25" s="222"/>
      <c r="O25" s="229"/>
      <c r="P25" s="224">
        <f>VLOOKUP(D25,'MidCap Intra'!$B$11:$C$568,2,0)</f>
        <v>435.65</v>
      </c>
      <c r="Q25" s="286"/>
      <c r="S25" s="37" t="s">
        <v>593</v>
      </c>
    </row>
    <row r="26" spans="1:19" ht="15" customHeight="1">
      <c r="A26" s="225">
        <v>17</v>
      </c>
      <c r="B26" s="221">
        <v>45250</v>
      </c>
      <c r="C26" s="226"/>
      <c r="D26" s="230" t="s">
        <v>300</v>
      </c>
      <c r="E26" s="227" t="s">
        <v>591</v>
      </c>
      <c r="F26" s="220" t="s">
        <v>1040</v>
      </c>
      <c r="G26" s="222">
        <v>34.35</v>
      </c>
      <c r="H26" s="220"/>
      <c r="I26" s="220" t="s">
        <v>1041</v>
      </c>
      <c r="J26" s="222" t="s">
        <v>592</v>
      </c>
      <c r="K26" s="222"/>
      <c r="L26" s="224"/>
      <c r="M26" s="228"/>
      <c r="N26" s="222"/>
      <c r="O26" s="229"/>
      <c r="P26" s="224">
        <f>VLOOKUP(D26,'MidCap Intra'!$B$11:$C$568,2,0)</f>
        <v>36.5</v>
      </c>
      <c r="Q26" s="286"/>
      <c r="S26" s="37" t="s">
        <v>593</v>
      </c>
    </row>
    <row r="27" spans="1:19" ht="15" customHeight="1">
      <c r="A27" s="225">
        <v>18</v>
      </c>
      <c r="B27" s="221">
        <v>45250</v>
      </c>
      <c r="C27" s="226"/>
      <c r="D27" s="230" t="s">
        <v>490</v>
      </c>
      <c r="E27" s="227" t="s">
        <v>591</v>
      </c>
      <c r="F27" s="220" t="s">
        <v>1042</v>
      </c>
      <c r="G27" s="222">
        <v>152</v>
      </c>
      <c r="H27" s="220"/>
      <c r="I27" s="220" t="s">
        <v>1043</v>
      </c>
      <c r="J27" s="222" t="s">
        <v>592</v>
      </c>
      <c r="K27" s="222"/>
      <c r="L27" s="224"/>
      <c r="M27" s="228"/>
      <c r="N27" s="222"/>
      <c r="O27" s="229"/>
      <c r="P27" s="224">
        <f>VLOOKUP(D27,'MidCap Intra'!$B$11:$C$568,2,0)</f>
        <v>165.35</v>
      </c>
      <c r="Q27" s="286"/>
      <c r="S27" s="37" t="s">
        <v>593</v>
      </c>
    </row>
    <row r="28" spans="1:19" ht="15" customHeight="1">
      <c r="A28" s="322">
        <v>19</v>
      </c>
      <c r="B28" s="323">
        <v>45252</v>
      </c>
      <c r="C28" s="324"/>
      <c r="D28" s="325" t="s">
        <v>371</v>
      </c>
      <c r="E28" s="326" t="s">
        <v>591</v>
      </c>
      <c r="F28" s="223">
        <v>485</v>
      </c>
      <c r="G28" s="218">
        <v>454</v>
      </c>
      <c r="H28" s="223">
        <v>518</v>
      </c>
      <c r="I28" s="223" t="s">
        <v>1060</v>
      </c>
      <c r="J28" s="327" t="s">
        <v>1078</v>
      </c>
      <c r="K28" s="327">
        <f t="shared" ref="K28" si="16">H28-F28</f>
        <v>33</v>
      </c>
      <c r="L28" s="328">
        <f>(F28*-0.3)/100</f>
        <v>-1.4550000000000001</v>
      </c>
      <c r="M28" s="329">
        <f t="shared" ref="M28" si="17">(K28+L28)/F28</f>
        <v>6.5041237113402067E-2</v>
      </c>
      <c r="N28" s="327" t="s">
        <v>594</v>
      </c>
      <c r="O28" s="330">
        <v>45253</v>
      </c>
      <c r="P28" s="331"/>
      <c r="Q28" s="286">
        <v>45252</v>
      </c>
      <c r="S28" s="37" t="s">
        <v>593</v>
      </c>
    </row>
    <row r="29" spans="1:19" ht="15" customHeight="1">
      <c r="A29" s="225">
        <v>20</v>
      </c>
      <c r="B29" s="221">
        <v>45252</v>
      </c>
      <c r="C29" s="226"/>
      <c r="D29" s="230" t="s">
        <v>507</v>
      </c>
      <c r="E29" s="227" t="s">
        <v>591</v>
      </c>
      <c r="F29" s="220" t="s">
        <v>1071</v>
      </c>
      <c r="G29" s="222">
        <v>2540</v>
      </c>
      <c r="H29" s="220"/>
      <c r="I29" s="220" t="s">
        <v>1072</v>
      </c>
      <c r="J29" s="222" t="s">
        <v>592</v>
      </c>
      <c r="K29" s="222"/>
      <c r="L29" s="224"/>
      <c r="M29" s="228"/>
      <c r="N29" s="222"/>
      <c r="O29" s="229"/>
      <c r="P29" s="224">
        <f>VLOOKUP(D29,'MidCap Intra'!$B$11:$C$568,2,0)</f>
        <v>2823.75</v>
      </c>
      <c r="Q29" s="286"/>
      <c r="S29" s="37" t="s">
        <v>593</v>
      </c>
    </row>
    <row r="30" spans="1:19" ht="15" customHeight="1">
      <c r="A30" s="225">
        <v>21</v>
      </c>
      <c r="B30" s="221">
        <v>45258</v>
      </c>
      <c r="C30" s="226"/>
      <c r="D30" s="230" t="s">
        <v>168</v>
      </c>
      <c r="E30" s="227" t="s">
        <v>591</v>
      </c>
      <c r="F30" s="220" t="s">
        <v>1103</v>
      </c>
      <c r="G30" s="222">
        <v>4990</v>
      </c>
      <c r="H30" s="220"/>
      <c r="I30" s="220" t="s">
        <v>873</v>
      </c>
      <c r="J30" s="222" t="s">
        <v>592</v>
      </c>
      <c r="K30" s="222"/>
      <c r="L30" s="224"/>
      <c r="M30" s="228"/>
      <c r="N30" s="222"/>
      <c r="O30" s="229"/>
      <c r="P30" s="224"/>
      <c r="Q30" s="286"/>
      <c r="S30" s="37"/>
    </row>
    <row r="31" spans="1:19" ht="15" customHeight="1">
      <c r="A31" s="225"/>
      <c r="B31" s="221"/>
      <c r="C31" s="226"/>
      <c r="D31" s="230"/>
      <c r="E31" s="227"/>
      <c r="F31" s="220"/>
      <c r="G31" s="222"/>
      <c r="H31" s="220"/>
      <c r="I31" s="220"/>
      <c r="J31" s="222"/>
      <c r="K31" s="222"/>
      <c r="L31" s="224"/>
      <c r="M31" s="228"/>
      <c r="N31" s="222"/>
      <c r="O31" s="229"/>
      <c r="P31" s="276"/>
      <c r="Q31" s="286"/>
      <c r="S31" s="37"/>
    </row>
    <row r="32" spans="1:19" ht="15" customHeight="1">
      <c r="A32" s="225"/>
      <c r="B32" s="221"/>
      <c r="C32" s="226"/>
      <c r="D32" s="230"/>
      <c r="E32" s="227"/>
      <c r="F32" s="220"/>
      <c r="G32" s="222"/>
      <c r="H32" s="220"/>
      <c r="I32" s="220"/>
      <c r="J32" s="222"/>
      <c r="K32" s="222"/>
      <c r="L32" s="224"/>
      <c r="M32" s="228"/>
      <c r="N32" s="222"/>
      <c r="O32" s="229"/>
      <c r="P32" s="224"/>
      <c r="Q32" s="286"/>
      <c r="S32" s="37"/>
    </row>
    <row r="34" spans="1:39" ht="14.25" customHeight="1">
      <c r="A34" s="103"/>
      <c r="B34" s="104"/>
      <c r="C34" s="105"/>
      <c r="D34" s="106"/>
      <c r="E34" s="107"/>
      <c r="F34" s="107"/>
      <c r="G34" s="103"/>
      <c r="H34" s="107"/>
      <c r="I34" s="108"/>
      <c r="J34" s="109"/>
      <c r="K34" s="109"/>
      <c r="L34" s="110"/>
      <c r="M34" s="111"/>
      <c r="N34" s="112"/>
      <c r="O34" s="113"/>
      <c r="P34" s="114"/>
      <c r="Q34" s="114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" customHeight="1">
      <c r="A35" s="115" t="s">
        <v>595</v>
      </c>
      <c r="B35" s="116"/>
      <c r="C35" s="117"/>
      <c r="E35" s="118"/>
      <c r="F35" s="118"/>
      <c r="G35" s="118"/>
      <c r="H35" s="118"/>
      <c r="I35" s="118"/>
      <c r="J35" s="119"/>
      <c r="K35" s="118"/>
      <c r="L35" s="120"/>
      <c r="M35" s="55"/>
      <c r="N35" s="119"/>
      <c r="O35" s="11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12" customHeight="1">
      <c r="A36" s="121" t="s">
        <v>596</v>
      </c>
      <c r="B36" s="115"/>
      <c r="C36" s="115"/>
      <c r="D36" s="115"/>
      <c r="E36" s="37"/>
      <c r="F36" s="122" t="s">
        <v>597</v>
      </c>
      <c r="G36" s="6"/>
      <c r="H36" s="6"/>
      <c r="I36" s="6"/>
      <c r="J36" s="123"/>
      <c r="K36" s="124"/>
      <c r="L36" s="124"/>
      <c r="M36" s="125"/>
      <c r="N36" s="1"/>
      <c r="O36" s="126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12" customHeight="1">
      <c r="A37" s="115" t="s">
        <v>598</v>
      </c>
      <c r="B37" s="115"/>
      <c r="C37" s="115"/>
      <c r="D37" s="115" t="s">
        <v>599</v>
      </c>
      <c r="E37" s="6"/>
      <c r="F37" s="122" t="s">
        <v>600</v>
      </c>
      <c r="G37" s="6"/>
      <c r="H37" s="6"/>
      <c r="I37" s="6"/>
      <c r="J37" s="123"/>
      <c r="K37" s="124"/>
      <c r="L37" s="124"/>
      <c r="M37" s="125"/>
      <c r="N37" s="1"/>
      <c r="O37" s="126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</row>
    <row r="38" spans="1:39" ht="12" customHeight="1">
      <c r="A38" s="115"/>
      <c r="B38" s="115"/>
      <c r="C38" s="115"/>
      <c r="D38" s="115"/>
      <c r="E38" s="6"/>
      <c r="F38" s="6"/>
      <c r="G38" s="6"/>
      <c r="H38" s="6"/>
      <c r="I38" s="6"/>
      <c r="J38" s="127"/>
      <c r="K38" s="124"/>
      <c r="L38" s="124"/>
      <c r="M38" s="6"/>
      <c r="N38" s="128"/>
      <c r="O38" s="1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</row>
    <row r="39" spans="1:39" ht="12" customHeight="1">
      <c r="A39" s="239"/>
      <c r="B39" s="239"/>
      <c r="C39" s="239"/>
      <c r="D39" s="239"/>
      <c r="E39" s="240"/>
      <c r="F39" s="240"/>
      <c r="G39" s="240"/>
      <c r="H39" s="240"/>
      <c r="I39" s="240"/>
      <c r="J39" s="241"/>
      <c r="K39" s="242"/>
      <c r="L39" s="242"/>
      <c r="M39" s="240"/>
      <c r="N39" s="243"/>
      <c r="O39" s="244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</row>
    <row r="40" spans="1:39" ht="14.25" customHeight="1">
      <c r="A40" s="115"/>
      <c r="B40" s="115"/>
      <c r="C40" s="115"/>
      <c r="D40" s="115"/>
      <c r="E40" s="6"/>
      <c r="F40" s="6"/>
      <c r="G40" s="6"/>
      <c r="H40" s="6"/>
      <c r="I40" s="6"/>
      <c r="J40" s="127"/>
      <c r="K40" s="124"/>
      <c r="L40" s="125"/>
      <c r="M40" s="6"/>
      <c r="N40" s="128"/>
      <c r="O40" s="1"/>
      <c r="P40" s="37"/>
      <c r="Q40" s="37"/>
      <c r="R40" s="37"/>
      <c r="S40" s="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</row>
    <row r="41" spans="1:39" ht="12.75" customHeight="1">
      <c r="A41" s="138" t="s">
        <v>606</v>
      </c>
      <c r="B41" s="138"/>
      <c r="C41" s="138"/>
      <c r="D41" s="138"/>
      <c r="E41" s="6"/>
      <c r="F41" s="6"/>
      <c r="G41" s="6"/>
      <c r="H41" s="6"/>
      <c r="I41" s="6"/>
      <c r="J41" s="6"/>
      <c r="K41" s="6"/>
      <c r="L41" s="6"/>
      <c r="M41" s="6"/>
      <c r="N41" s="6"/>
      <c r="O41" s="24"/>
      <c r="R41" s="37"/>
      <c r="S41" s="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</row>
    <row r="42" spans="1:39" ht="38.25" customHeight="1">
      <c r="A42" s="95" t="s">
        <v>16</v>
      </c>
      <c r="B42" s="95" t="s">
        <v>566</v>
      </c>
      <c r="C42" s="95"/>
      <c r="D42" s="96" t="s">
        <v>578</v>
      </c>
      <c r="E42" s="95" t="s">
        <v>579</v>
      </c>
      <c r="F42" s="95" t="s">
        <v>580</v>
      </c>
      <c r="G42" s="95" t="s">
        <v>601</v>
      </c>
      <c r="H42" s="95" t="s">
        <v>582</v>
      </c>
      <c r="I42" s="231" t="s">
        <v>583</v>
      </c>
      <c r="J42" s="233" t="s">
        <v>584</v>
      </c>
      <c r="K42" s="232" t="s">
        <v>607</v>
      </c>
      <c r="L42" s="97" t="s">
        <v>586</v>
      </c>
      <c r="M42" s="139" t="s">
        <v>608</v>
      </c>
      <c r="N42" s="95" t="s">
        <v>609</v>
      </c>
      <c r="O42" s="94" t="s">
        <v>588</v>
      </c>
      <c r="P42" s="96" t="s">
        <v>589</v>
      </c>
      <c r="Q42" s="297"/>
      <c r="R42" s="37"/>
      <c r="S42" s="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</row>
    <row r="43" spans="1:39" ht="12.75" customHeight="1">
      <c r="A43" s="278">
        <v>1</v>
      </c>
      <c r="B43" s="279">
        <v>45229</v>
      </c>
      <c r="C43" s="280"/>
      <c r="D43" s="280" t="s">
        <v>896</v>
      </c>
      <c r="E43" s="278" t="s">
        <v>603</v>
      </c>
      <c r="F43" s="278">
        <v>22625</v>
      </c>
      <c r="G43" s="294">
        <v>22350</v>
      </c>
      <c r="H43" s="234">
        <v>22350</v>
      </c>
      <c r="I43" s="235" t="s">
        <v>902</v>
      </c>
      <c r="J43" s="295" t="s">
        <v>911</v>
      </c>
      <c r="K43" s="281">
        <f t="shared" ref="K43" si="18">H43-F43</f>
        <v>-275</v>
      </c>
      <c r="L43" s="282">
        <f t="shared" ref="L43" si="19">(H43*N43)*0.03%</f>
        <v>268.2</v>
      </c>
      <c r="M43" s="283">
        <f t="shared" ref="M43" si="20">(K43*N43)-L43</f>
        <v>-11268.2</v>
      </c>
      <c r="N43" s="281">
        <v>40</v>
      </c>
      <c r="O43" s="284" t="s">
        <v>604</v>
      </c>
      <c r="P43" s="279">
        <v>45231</v>
      </c>
      <c r="Q43" s="277"/>
      <c r="R43" s="140"/>
      <c r="S43" s="55" t="s">
        <v>605</v>
      </c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41"/>
      <c r="AH43" s="142"/>
      <c r="AI43" s="140"/>
      <c r="AJ43" s="140"/>
      <c r="AK43" s="141"/>
      <c r="AL43" s="141"/>
      <c r="AM43" s="141"/>
    </row>
    <row r="44" spans="1:39" ht="15" customHeight="1">
      <c r="A44" s="420">
        <v>2</v>
      </c>
      <c r="B44" s="422">
        <v>45230</v>
      </c>
      <c r="C44" s="254"/>
      <c r="D44" s="254" t="s">
        <v>894</v>
      </c>
      <c r="E44" s="223" t="s">
        <v>603</v>
      </c>
      <c r="F44" s="223">
        <v>17.5</v>
      </c>
      <c r="G44" s="223"/>
      <c r="H44" s="223">
        <v>26.5</v>
      </c>
      <c r="I44" s="218"/>
      <c r="J44" s="444" t="s">
        <v>929</v>
      </c>
      <c r="K44" s="236">
        <f>H44-F44</f>
        <v>9</v>
      </c>
      <c r="L44" s="313">
        <f>(H44*N44)*0.03%</f>
        <v>11.328749999999999</v>
      </c>
      <c r="M44" s="436">
        <v>8890</v>
      </c>
      <c r="N44" s="455">
        <v>1425</v>
      </c>
      <c r="O44" s="446" t="s">
        <v>594</v>
      </c>
      <c r="P44" s="434">
        <v>45233</v>
      </c>
      <c r="Q44" s="277"/>
      <c r="R44" s="141"/>
      <c r="S44" s="55" t="s">
        <v>593</v>
      </c>
      <c r="T44" s="141"/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  <c r="AE44" s="141"/>
      <c r="AF44" s="141"/>
      <c r="AG44" s="141"/>
      <c r="AH44" s="141"/>
      <c r="AI44" s="141"/>
      <c r="AJ44" s="141"/>
      <c r="AK44" s="141"/>
      <c r="AL44" s="141"/>
      <c r="AM44" s="141"/>
    </row>
    <row r="45" spans="1:39" ht="15" customHeight="1">
      <c r="A45" s="421"/>
      <c r="B45" s="423"/>
      <c r="C45" s="254"/>
      <c r="D45" s="254" t="s">
        <v>895</v>
      </c>
      <c r="E45" s="223" t="s">
        <v>881</v>
      </c>
      <c r="F45" s="317" t="s">
        <v>919</v>
      </c>
      <c r="G45" s="223"/>
      <c r="H45" s="223">
        <v>11.25</v>
      </c>
      <c r="I45" s="218"/>
      <c r="J45" s="445"/>
      <c r="K45" s="318">
        <f>F45-H45</f>
        <v>-2.75</v>
      </c>
      <c r="L45" s="313">
        <f>(H45*N45)*0.03%</f>
        <v>0</v>
      </c>
      <c r="M45" s="437"/>
      <c r="N45" s="456"/>
      <c r="O45" s="443"/>
      <c r="P45" s="435"/>
      <c r="Q45" s="277"/>
      <c r="R45" s="141"/>
      <c r="S45" s="55"/>
      <c r="T45" s="141"/>
      <c r="U45" s="141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141"/>
      <c r="AJ45" s="141"/>
      <c r="AK45" s="141"/>
      <c r="AL45" s="141"/>
      <c r="AM45" s="141"/>
    </row>
    <row r="46" spans="1:39" ht="12.75" customHeight="1">
      <c r="A46" s="314">
        <v>3</v>
      </c>
      <c r="B46" s="238">
        <v>45232</v>
      </c>
      <c r="C46" s="315"/>
      <c r="D46" s="315" t="s">
        <v>912</v>
      </c>
      <c r="E46" s="314" t="s">
        <v>603</v>
      </c>
      <c r="F46" s="314">
        <v>432</v>
      </c>
      <c r="G46" s="316">
        <v>426</v>
      </c>
      <c r="H46" s="223">
        <v>437.5</v>
      </c>
      <c r="I46" s="218" t="s">
        <v>913</v>
      </c>
      <c r="J46" s="312" t="s">
        <v>930</v>
      </c>
      <c r="K46" s="236">
        <f t="shared" ref="K46" si="21">H46-F46</f>
        <v>5.5</v>
      </c>
      <c r="L46" s="313">
        <f t="shared" ref="L46" si="22">(H46*N46)*0.03%</f>
        <v>209.99999999999997</v>
      </c>
      <c r="M46" s="237">
        <f t="shared" ref="M46" si="23">(K46*N46)-L46</f>
        <v>8590</v>
      </c>
      <c r="N46" s="236">
        <v>1600</v>
      </c>
      <c r="O46" s="102" t="s">
        <v>594</v>
      </c>
      <c r="P46" s="238">
        <v>45236</v>
      </c>
      <c r="Q46" s="277"/>
      <c r="R46" s="140"/>
      <c r="S46" s="55" t="s">
        <v>593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41"/>
      <c r="AH46" s="142"/>
      <c r="AI46" s="140"/>
      <c r="AJ46" s="140"/>
      <c r="AK46" s="141"/>
      <c r="AL46" s="141"/>
      <c r="AM46" s="141"/>
    </row>
    <row r="47" spans="1:39" ht="12.75" customHeight="1">
      <c r="A47" s="314">
        <v>4</v>
      </c>
      <c r="B47" s="238">
        <v>45232</v>
      </c>
      <c r="C47" s="315"/>
      <c r="D47" s="315" t="s">
        <v>914</v>
      </c>
      <c r="E47" s="314" t="s">
        <v>603</v>
      </c>
      <c r="F47" s="314">
        <v>920</v>
      </c>
      <c r="G47" s="316">
        <v>909</v>
      </c>
      <c r="H47" s="223">
        <v>929</v>
      </c>
      <c r="I47" s="218" t="s">
        <v>915</v>
      </c>
      <c r="J47" s="312" t="s">
        <v>807</v>
      </c>
      <c r="K47" s="236">
        <f t="shared" ref="K47" si="24">H47-F47</f>
        <v>9</v>
      </c>
      <c r="L47" s="313">
        <f t="shared" ref="L47" si="25">(H47*N47)*0.03%</f>
        <v>264.76499999999999</v>
      </c>
      <c r="M47" s="237">
        <f t="shared" ref="M47" si="26">(K47*N47)-L47</f>
        <v>8285.2350000000006</v>
      </c>
      <c r="N47" s="236">
        <v>950</v>
      </c>
      <c r="O47" s="102" t="s">
        <v>594</v>
      </c>
      <c r="P47" s="238">
        <v>45233</v>
      </c>
      <c r="Q47" s="277"/>
      <c r="R47" s="140"/>
      <c r="S47" s="55" t="s">
        <v>786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41"/>
      <c r="AH47" s="142"/>
      <c r="AI47" s="140"/>
      <c r="AJ47" s="140"/>
      <c r="AK47" s="141"/>
      <c r="AL47" s="141"/>
      <c r="AM47" s="141"/>
    </row>
    <row r="48" spans="1:39" ht="12.75" customHeight="1">
      <c r="A48" s="314">
        <v>5</v>
      </c>
      <c r="B48" s="238">
        <v>45233</v>
      </c>
      <c r="C48" s="315"/>
      <c r="D48" s="315" t="s">
        <v>922</v>
      </c>
      <c r="E48" s="314" t="s">
        <v>603</v>
      </c>
      <c r="F48" s="314">
        <v>3970</v>
      </c>
      <c r="G48" s="316">
        <v>3915</v>
      </c>
      <c r="H48" s="223">
        <v>4010</v>
      </c>
      <c r="I48" s="218" t="s">
        <v>923</v>
      </c>
      <c r="J48" s="312" t="s">
        <v>635</v>
      </c>
      <c r="K48" s="236">
        <f t="shared" ref="K48" si="27">H48-F48</f>
        <v>40</v>
      </c>
      <c r="L48" s="313">
        <f t="shared" ref="L48" si="28">(H48*N48)*0.03%</f>
        <v>240.59999999999997</v>
      </c>
      <c r="M48" s="237">
        <f t="shared" ref="M48" si="29">(K48*N48)-L48</f>
        <v>7759.4</v>
      </c>
      <c r="N48" s="236">
        <v>200</v>
      </c>
      <c r="O48" s="102" t="s">
        <v>594</v>
      </c>
      <c r="P48" s="238">
        <v>45236</v>
      </c>
      <c r="Q48" s="277"/>
      <c r="R48" s="140"/>
      <c r="S48" s="55" t="s">
        <v>605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41"/>
      <c r="AH48" s="142"/>
      <c r="AI48" s="140"/>
      <c r="AJ48" s="140"/>
      <c r="AK48" s="141"/>
      <c r="AL48" s="141"/>
      <c r="AM48" s="141"/>
    </row>
    <row r="49" spans="1:39" ht="12.75" customHeight="1">
      <c r="A49" s="314">
        <v>6</v>
      </c>
      <c r="B49" s="238">
        <v>45233</v>
      </c>
      <c r="C49" s="315"/>
      <c r="D49" s="315" t="s">
        <v>924</v>
      </c>
      <c r="E49" s="314" t="s">
        <v>603</v>
      </c>
      <c r="F49" s="314">
        <v>257.25</v>
      </c>
      <c r="G49" s="316">
        <v>254</v>
      </c>
      <c r="H49" s="223">
        <v>260.5</v>
      </c>
      <c r="I49" s="218" t="s">
        <v>925</v>
      </c>
      <c r="J49" s="312" t="s">
        <v>931</v>
      </c>
      <c r="K49" s="236">
        <f t="shared" ref="K49" si="30">H49-F49</f>
        <v>3.25</v>
      </c>
      <c r="L49" s="313">
        <f t="shared" ref="L49" si="31">(H49*N49)*0.03%</f>
        <v>281.33999999999997</v>
      </c>
      <c r="M49" s="237">
        <f t="shared" ref="M49" si="32">(K49*N49)-L49</f>
        <v>11418.66</v>
      </c>
      <c r="N49" s="236">
        <v>3600</v>
      </c>
      <c r="O49" s="102" t="s">
        <v>594</v>
      </c>
      <c r="P49" s="238">
        <v>45236</v>
      </c>
      <c r="Q49" s="277"/>
      <c r="R49" s="140"/>
      <c r="S49" s="55" t="s">
        <v>605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41"/>
      <c r="AH49" s="142"/>
      <c r="AI49" s="140"/>
      <c r="AJ49" s="140"/>
      <c r="AK49" s="141"/>
      <c r="AL49" s="141"/>
      <c r="AM49" s="141"/>
    </row>
    <row r="50" spans="1:39" ht="12.75" customHeight="1">
      <c r="A50" s="314">
        <v>7</v>
      </c>
      <c r="B50" s="238">
        <v>45236</v>
      </c>
      <c r="C50" s="315"/>
      <c r="D50" s="315" t="s">
        <v>935</v>
      </c>
      <c r="E50" s="314" t="s">
        <v>603</v>
      </c>
      <c r="F50" s="314">
        <v>315</v>
      </c>
      <c r="G50" s="316">
        <v>310</v>
      </c>
      <c r="H50" s="223">
        <v>321</v>
      </c>
      <c r="I50" s="218" t="s">
        <v>936</v>
      </c>
      <c r="J50" s="312" t="s">
        <v>963</v>
      </c>
      <c r="K50" s="236">
        <f t="shared" ref="K50" si="33">H50-F50</f>
        <v>6</v>
      </c>
      <c r="L50" s="313">
        <f t="shared" ref="L50" si="34">(H50*N50)*0.03%</f>
        <v>202.23</v>
      </c>
      <c r="M50" s="237">
        <f t="shared" ref="M50" si="35">(K50*N50)-L50</f>
        <v>12397.77</v>
      </c>
      <c r="N50" s="236">
        <v>2100</v>
      </c>
      <c r="O50" s="102" t="s">
        <v>594</v>
      </c>
      <c r="P50" s="238">
        <v>45239</v>
      </c>
      <c r="Q50" s="277"/>
      <c r="R50" s="140"/>
      <c r="S50" s="55" t="s">
        <v>605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41"/>
      <c r="AH50" s="142"/>
      <c r="AI50" s="140"/>
      <c r="AJ50" s="140"/>
      <c r="AK50" s="141"/>
      <c r="AL50" s="141"/>
      <c r="AM50" s="141"/>
    </row>
    <row r="51" spans="1:39" ht="12.75" customHeight="1">
      <c r="A51" s="278">
        <v>8</v>
      </c>
      <c r="B51" s="279">
        <v>45236</v>
      </c>
      <c r="C51" s="280"/>
      <c r="D51" s="280" t="s">
        <v>937</v>
      </c>
      <c r="E51" s="278" t="s">
        <v>603</v>
      </c>
      <c r="F51" s="278">
        <v>5120</v>
      </c>
      <c r="G51" s="294">
        <v>5050</v>
      </c>
      <c r="H51" s="234">
        <v>5050</v>
      </c>
      <c r="I51" s="235" t="s">
        <v>938</v>
      </c>
      <c r="J51" s="295" t="s">
        <v>976</v>
      </c>
      <c r="K51" s="281">
        <f t="shared" ref="K51" si="36">H51-F51</f>
        <v>-70</v>
      </c>
      <c r="L51" s="282">
        <f t="shared" ref="L51" si="37">(H51*N51)*0.03%</f>
        <v>227.24999999999997</v>
      </c>
      <c r="M51" s="283">
        <f t="shared" ref="M51" si="38">(K51*N51)-L51</f>
        <v>-10727.25</v>
      </c>
      <c r="N51" s="281">
        <v>150</v>
      </c>
      <c r="O51" s="284" t="s">
        <v>604</v>
      </c>
      <c r="P51" s="279">
        <v>45243</v>
      </c>
      <c r="Q51" s="277"/>
      <c r="R51" s="140"/>
      <c r="S51" s="55" t="s">
        <v>786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41"/>
      <c r="AH51" s="142"/>
      <c r="AI51" s="140"/>
      <c r="AJ51" s="140"/>
      <c r="AK51" s="141"/>
      <c r="AL51" s="141"/>
      <c r="AM51" s="141"/>
    </row>
    <row r="52" spans="1:39" ht="12.75" customHeight="1">
      <c r="A52" s="334">
        <v>9</v>
      </c>
      <c r="B52" s="335">
        <v>45237</v>
      </c>
      <c r="C52" s="336"/>
      <c r="D52" s="336" t="s">
        <v>948</v>
      </c>
      <c r="E52" s="334" t="s">
        <v>603</v>
      </c>
      <c r="F52" s="334">
        <v>7605</v>
      </c>
      <c r="G52" s="337">
        <v>7525</v>
      </c>
      <c r="H52" s="338">
        <v>7525</v>
      </c>
      <c r="I52" s="339" t="s">
        <v>949</v>
      </c>
      <c r="J52" s="340" t="s">
        <v>950</v>
      </c>
      <c r="K52" s="341">
        <f t="shared" ref="K52:K54" si="39">H52-F52</f>
        <v>-80</v>
      </c>
      <c r="L52" s="342">
        <f t="shared" ref="L52:L54" si="40">(H52*N52)*0.03%</f>
        <v>282.1875</v>
      </c>
      <c r="M52" s="343">
        <f t="shared" ref="M52:M54" si="41">(K52*N52)-L52</f>
        <v>-10282.1875</v>
      </c>
      <c r="N52" s="341">
        <v>125</v>
      </c>
      <c r="O52" s="344" t="s">
        <v>604</v>
      </c>
      <c r="P52" s="335">
        <v>45237</v>
      </c>
      <c r="Q52" s="277"/>
      <c r="R52" s="140"/>
      <c r="S52" s="55" t="s">
        <v>593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41"/>
      <c r="AH52" s="142"/>
      <c r="AI52" s="140"/>
      <c r="AJ52" s="140"/>
      <c r="AK52" s="141"/>
      <c r="AL52" s="141"/>
      <c r="AM52" s="141"/>
    </row>
    <row r="53" spans="1:39" ht="12.75" customHeight="1">
      <c r="A53" s="345">
        <v>10</v>
      </c>
      <c r="B53" s="346">
        <v>45238</v>
      </c>
      <c r="C53" s="347"/>
      <c r="D53" s="347" t="s">
        <v>957</v>
      </c>
      <c r="E53" s="345" t="s">
        <v>603</v>
      </c>
      <c r="F53" s="345">
        <v>360.5</v>
      </c>
      <c r="G53" s="345">
        <v>356</v>
      </c>
      <c r="H53" s="345">
        <v>361.5</v>
      </c>
      <c r="I53" s="345" t="s">
        <v>958</v>
      </c>
      <c r="J53" s="348" t="s">
        <v>808</v>
      </c>
      <c r="K53" s="349">
        <f t="shared" si="39"/>
        <v>1</v>
      </c>
      <c r="L53" s="350">
        <f t="shared" si="40"/>
        <v>216.89999999999998</v>
      </c>
      <c r="M53" s="351">
        <f t="shared" si="41"/>
        <v>1783.1</v>
      </c>
      <c r="N53" s="349">
        <v>2000</v>
      </c>
      <c r="O53" s="348" t="s">
        <v>612</v>
      </c>
      <c r="P53" s="346">
        <v>45239</v>
      </c>
      <c r="Q53" s="277"/>
      <c r="R53" s="140"/>
      <c r="S53" s="55" t="s">
        <v>605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41"/>
      <c r="AH53" s="142"/>
      <c r="AI53" s="140"/>
      <c r="AJ53" s="140"/>
      <c r="AK53" s="141"/>
      <c r="AL53" s="141"/>
      <c r="AM53" s="141"/>
    </row>
    <row r="54" spans="1:39" ht="12.75" customHeight="1">
      <c r="A54" s="299">
        <v>11</v>
      </c>
      <c r="B54" s="357">
        <v>45239</v>
      </c>
      <c r="C54" s="358"/>
      <c r="D54" s="358" t="s">
        <v>964</v>
      </c>
      <c r="E54" s="299" t="s">
        <v>603</v>
      </c>
      <c r="F54" s="299">
        <v>1755</v>
      </c>
      <c r="G54" s="299">
        <v>1720</v>
      </c>
      <c r="H54" s="299">
        <v>1785</v>
      </c>
      <c r="I54" s="359" t="s">
        <v>965</v>
      </c>
      <c r="J54" s="312" t="s">
        <v>815</v>
      </c>
      <c r="K54" s="236">
        <f t="shared" si="39"/>
        <v>30</v>
      </c>
      <c r="L54" s="313">
        <f t="shared" si="40"/>
        <v>160.64999999999998</v>
      </c>
      <c r="M54" s="237">
        <f t="shared" si="41"/>
        <v>8839.35</v>
      </c>
      <c r="N54" s="236">
        <v>300</v>
      </c>
      <c r="O54" s="102" t="s">
        <v>594</v>
      </c>
      <c r="P54" s="238">
        <v>45242</v>
      </c>
      <c r="Q54" s="277"/>
      <c r="R54" s="140"/>
      <c r="S54" s="55" t="s">
        <v>593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41"/>
      <c r="AH54" s="142"/>
      <c r="AI54" s="140"/>
      <c r="AJ54" s="140"/>
      <c r="AK54" s="141"/>
      <c r="AL54" s="141"/>
      <c r="AM54" s="141"/>
    </row>
    <row r="55" spans="1:39" ht="12.75" customHeight="1">
      <c r="A55" s="352">
        <v>12</v>
      </c>
      <c r="B55" s="353">
        <v>45239</v>
      </c>
      <c r="C55" s="354"/>
      <c r="D55" s="354" t="s">
        <v>966</v>
      </c>
      <c r="E55" s="352" t="s">
        <v>603</v>
      </c>
      <c r="F55" s="352">
        <v>1219</v>
      </c>
      <c r="G55" s="355">
        <v>1207</v>
      </c>
      <c r="H55" s="307">
        <v>1207</v>
      </c>
      <c r="I55" s="356" t="s">
        <v>967</v>
      </c>
      <c r="J55" s="295" t="s">
        <v>975</v>
      </c>
      <c r="K55" s="281">
        <f>H55-F55</f>
        <v>-12</v>
      </c>
      <c r="L55" s="282">
        <f t="shared" ref="L55" si="42">(H55*N55)*0.03%</f>
        <v>307.78499999999997</v>
      </c>
      <c r="M55" s="283">
        <f t="shared" ref="M55" si="43">(K55*N55)-L55</f>
        <v>-10507.785</v>
      </c>
      <c r="N55" s="281">
        <v>850</v>
      </c>
      <c r="O55" s="344" t="s">
        <v>604</v>
      </c>
      <c r="P55" s="279">
        <v>45240</v>
      </c>
      <c r="Q55" s="277"/>
      <c r="R55" s="140"/>
      <c r="S55" s="55" t="s">
        <v>605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41"/>
      <c r="AH55" s="142"/>
      <c r="AI55" s="140"/>
      <c r="AJ55" s="140"/>
      <c r="AK55" s="141"/>
      <c r="AL55" s="141"/>
      <c r="AM55" s="141"/>
    </row>
    <row r="56" spans="1:39" ht="12.75" customHeight="1">
      <c r="A56" s="314">
        <v>13</v>
      </c>
      <c r="B56" s="238">
        <v>45239</v>
      </c>
      <c r="C56" s="315"/>
      <c r="D56" s="315" t="s">
        <v>968</v>
      </c>
      <c r="E56" s="314" t="s">
        <v>881</v>
      </c>
      <c r="F56" s="314">
        <v>201</v>
      </c>
      <c r="G56" s="316">
        <v>204</v>
      </c>
      <c r="H56" s="223">
        <v>193.5</v>
      </c>
      <c r="I56" s="218" t="s">
        <v>969</v>
      </c>
      <c r="J56" s="312" t="s">
        <v>971</v>
      </c>
      <c r="K56" s="236">
        <f>F56-H56</f>
        <v>7.5</v>
      </c>
      <c r="L56" s="313">
        <f t="shared" ref="L56:L71" si="44">(H56*N56)*0.03%</f>
        <v>174.14999999999998</v>
      </c>
      <c r="M56" s="237">
        <f t="shared" ref="M56" si="45">(K56*N56)-L56</f>
        <v>22325.85</v>
      </c>
      <c r="N56" s="236">
        <v>3000</v>
      </c>
      <c r="O56" s="102" t="s">
        <v>594</v>
      </c>
      <c r="P56" s="238">
        <v>45240</v>
      </c>
      <c r="Q56" s="277"/>
      <c r="R56" s="140"/>
      <c r="S56" s="55" t="s">
        <v>605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41"/>
      <c r="AH56" s="142"/>
      <c r="AI56" s="140"/>
      <c r="AJ56" s="140"/>
      <c r="AK56" s="141"/>
      <c r="AL56" s="141"/>
      <c r="AM56" s="141"/>
    </row>
    <row r="57" spans="1:39" ht="12.75" customHeight="1">
      <c r="A57" s="223">
        <v>14</v>
      </c>
      <c r="B57" s="293">
        <v>45240</v>
      </c>
      <c r="C57" s="254"/>
      <c r="D57" s="254" t="s">
        <v>972</v>
      </c>
      <c r="E57" s="223" t="s">
        <v>603</v>
      </c>
      <c r="F57" s="223">
        <v>19440</v>
      </c>
      <c r="G57" s="223">
        <v>19340</v>
      </c>
      <c r="H57" s="223">
        <v>19490</v>
      </c>
      <c r="I57" s="218" t="s">
        <v>973</v>
      </c>
      <c r="J57" s="301" t="s">
        <v>974</v>
      </c>
      <c r="K57" s="236">
        <f t="shared" ref="K57:K65" si="46">H57-F57</f>
        <v>50</v>
      </c>
      <c r="L57" s="313">
        <f t="shared" si="44"/>
        <v>292.34999999999997</v>
      </c>
      <c r="M57" s="237">
        <f t="shared" ref="M57" si="47">(K57*N57)-L57</f>
        <v>2207.65</v>
      </c>
      <c r="N57" s="236">
        <v>50</v>
      </c>
      <c r="O57" s="102" t="s">
        <v>594</v>
      </c>
      <c r="P57" s="238">
        <v>45240</v>
      </c>
      <c r="Q57" s="277"/>
      <c r="R57" s="140"/>
      <c r="S57" s="55" t="s">
        <v>593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41"/>
      <c r="AH57" s="142"/>
      <c r="AI57" s="140"/>
      <c r="AJ57" s="140"/>
      <c r="AK57" s="141"/>
      <c r="AL57" s="141"/>
      <c r="AM57" s="141"/>
    </row>
    <row r="58" spans="1:39" ht="12.75" customHeight="1">
      <c r="A58" s="314">
        <v>15</v>
      </c>
      <c r="B58" s="238">
        <v>45243</v>
      </c>
      <c r="C58" s="315"/>
      <c r="D58" s="315" t="s">
        <v>977</v>
      </c>
      <c r="E58" s="314" t="s">
        <v>603</v>
      </c>
      <c r="F58" s="314">
        <v>622.5</v>
      </c>
      <c r="G58" s="316">
        <v>612.5</v>
      </c>
      <c r="H58" s="223">
        <v>632</v>
      </c>
      <c r="I58" s="218" t="s">
        <v>978</v>
      </c>
      <c r="J58" s="301" t="s">
        <v>995</v>
      </c>
      <c r="K58" s="236">
        <f t="shared" si="46"/>
        <v>9.5</v>
      </c>
      <c r="L58" s="313">
        <f t="shared" si="44"/>
        <v>208.55999999999997</v>
      </c>
      <c r="M58" s="237">
        <f t="shared" ref="M58" si="48">(K58*N58)-L58</f>
        <v>10241.44</v>
      </c>
      <c r="N58" s="236">
        <v>1100</v>
      </c>
      <c r="O58" s="102" t="s">
        <v>594</v>
      </c>
      <c r="P58" s="238">
        <v>45245</v>
      </c>
      <c r="Q58" s="277"/>
      <c r="R58" s="140"/>
      <c r="S58" s="55" t="s">
        <v>605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41"/>
      <c r="AH58" s="142"/>
      <c r="AI58" s="140"/>
      <c r="AJ58" s="140"/>
      <c r="AK58" s="141"/>
      <c r="AL58" s="141"/>
      <c r="AM58" s="141"/>
    </row>
    <row r="59" spans="1:39" ht="12.75" customHeight="1">
      <c r="A59" s="314">
        <v>16</v>
      </c>
      <c r="B59" s="238">
        <v>45243</v>
      </c>
      <c r="C59" s="315"/>
      <c r="D59" s="315" t="s">
        <v>980</v>
      </c>
      <c r="E59" s="314" t="s">
        <v>603</v>
      </c>
      <c r="F59" s="314">
        <v>3412.5</v>
      </c>
      <c r="G59" s="316">
        <v>3374</v>
      </c>
      <c r="H59" s="223">
        <v>3455</v>
      </c>
      <c r="I59" s="218" t="s">
        <v>981</v>
      </c>
      <c r="J59" s="301" t="s">
        <v>1075</v>
      </c>
      <c r="K59" s="236">
        <f t="shared" si="46"/>
        <v>42.5</v>
      </c>
      <c r="L59" s="313">
        <f t="shared" si="44"/>
        <v>285.03749999999997</v>
      </c>
      <c r="M59" s="237">
        <f t="shared" ref="M59" si="49">(K59*N59)-L59</f>
        <v>11402.4625</v>
      </c>
      <c r="N59" s="236">
        <v>275</v>
      </c>
      <c r="O59" s="102" t="s">
        <v>594</v>
      </c>
      <c r="P59" s="238">
        <v>45245</v>
      </c>
      <c r="Q59" s="277"/>
      <c r="R59" s="140"/>
      <c r="S59" s="55" t="s">
        <v>605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41"/>
      <c r="AH59" s="142"/>
      <c r="AI59" s="140"/>
      <c r="AJ59" s="140"/>
      <c r="AK59" s="141"/>
      <c r="AL59" s="141"/>
      <c r="AM59" s="141"/>
    </row>
    <row r="60" spans="1:39" ht="12.75" customHeight="1">
      <c r="A60" s="314">
        <v>17</v>
      </c>
      <c r="B60" s="238">
        <v>45245</v>
      </c>
      <c r="C60" s="315"/>
      <c r="D60" s="315" t="s">
        <v>922</v>
      </c>
      <c r="E60" s="314" t="s">
        <v>603</v>
      </c>
      <c r="F60" s="314">
        <v>4040</v>
      </c>
      <c r="G60" s="316">
        <v>3985</v>
      </c>
      <c r="H60" s="223">
        <v>4070</v>
      </c>
      <c r="I60" s="218" t="s">
        <v>996</v>
      </c>
      <c r="J60" s="301" t="s">
        <v>815</v>
      </c>
      <c r="K60" s="236">
        <f t="shared" si="46"/>
        <v>30</v>
      </c>
      <c r="L60" s="313">
        <f t="shared" si="44"/>
        <v>244.2</v>
      </c>
      <c r="M60" s="237">
        <f t="shared" ref="M60" si="50">(K60*N60)-L60</f>
        <v>5755.8</v>
      </c>
      <c r="N60" s="236">
        <v>200</v>
      </c>
      <c r="O60" s="102" t="s">
        <v>594</v>
      </c>
      <c r="P60" s="238">
        <v>45246</v>
      </c>
      <c r="Q60" s="277"/>
      <c r="R60" s="140"/>
      <c r="S60" s="55" t="s">
        <v>605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41"/>
      <c r="AH60" s="142"/>
      <c r="AI60" s="140"/>
      <c r="AJ60" s="140"/>
      <c r="AK60" s="141"/>
      <c r="AL60" s="141"/>
      <c r="AM60" s="141"/>
    </row>
    <row r="61" spans="1:39" ht="12.75" customHeight="1">
      <c r="A61" s="314">
        <v>18</v>
      </c>
      <c r="B61" s="238">
        <v>45245</v>
      </c>
      <c r="C61" s="315"/>
      <c r="D61" s="315" t="s">
        <v>980</v>
      </c>
      <c r="E61" s="314" t="s">
        <v>603</v>
      </c>
      <c r="F61" s="314">
        <v>3440</v>
      </c>
      <c r="G61" s="316">
        <v>3404</v>
      </c>
      <c r="H61" s="223">
        <v>3530</v>
      </c>
      <c r="I61" s="218" t="s">
        <v>1002</v>
      </c>
      <c r="J61" s="301" t="s">
        <v>1003</v>
      </c>
      <c r="K61" s="236">
        <f t="shared" si="46"/>
        <v>90</v>
      </c>
      <c r="L61" s="313">
        <f t="shared" si="44"/>
        <v>291.22499999999997</v>
      </c>
      <c r="M61" s="237">
        <f t="shared" ref="M61" si="51">(K61*N61)-L61</f>
        <v>24458.775000000001</v>
      </c>
      <c r="N61" s="236">
        <v>275</v>
      </c>
      <c r="O61" s="102" t="s">
        <v>594</v>
      </c>
      <c r="P61" s="238">
        <v>45245</v>
      </c>
      <c r="Q61" s="277"/>
      <c r="R61" s="140"/>
      <c r="S61" s="55" t="s">
        <v>605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41"/>
      <c r="AH61" s="142"/>
      <c r="AI61" s="140"/>
      <c r="AJ61" s="140"/>
      <c r="AK61" s="141"/>
      <c r="AL61" s="141"/>
      <c r="AM61" s="141"/>
    </row>
    <row r="62" spans="1:39" ht="12.75" customHeight="1">
      <c r="A62" s="314">
        <v>19</v>
      </c>
      <c r="B62" s="238">
        <v>45245</v>
      </c>
      <c r="C62" s="315"/>
      <c r="D62" s="315" t="s">
        <v>1004</v>
      </c>
      <c r="E62" s="314" t="s">
        <v>603</v>
      </c>
      <c r="F62" s="314">
        <v>4265</v>
      </c>
      <c r="G62" s="316">
        <v>4180</v>
      </c>
      <c r="H62" s="223">
        <v>4327.5</v>
      </c>
      <c r="I62" s="218" t="s">
        <v>1005</v>
      </c>
      <c r="J62" s="301" t="s">
        <v>1032</v>
      </c>
      <c r="K62" s="236">
        <f t="shared" si="46"/>
        <v>62.5</v>
      </c>
      <c r="L62" s="313">
        <f t="shared" si="44"/>
        <v>162.28125</v>
      </c>
      <c r="M62" s="237">
        <f t="shared" ref="M62" si="52">(K62*N62)-L62</f>
        <v>7650.21875</v>
      </c>
      <c r="N62" s="236">
        <v>125</v>
      </c>
      <c r="O62" s="102" t="s">
        <v>594</v>
      </c>
      <c r="P62" s="238">
        <v>45250</v>
      </c>
      <c r="Q62" s="277"/>
      <c r="R62" s="140"/>
      <c r="S62" s="55" t="s">
        <v>605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41"/>
      <c r="AH62" s="142"/>
      <c r="AI62" s="140"/>
      <c r="AJ62" s="140"/>
      <c r="AK62" s="141"/>
      <c r="AL62" s="141"/>
      <c r="AM62" s="141"/>
    </row>
    <row r="63" spans="1:39" ht="12.75" customHeight="1">
      <c r="A63" s="314">
        <v>20</v>
      </c>
      <c r="B63" s="238">
        <v>45246</v>
      </c>
      <c r="C63" s="315"/>
      <c r="D63" s="315" t="s">
        <v>1010</v>
      </c>
      <c r="E63" s="314" t="s">
        <v>603</v>
      </c>
      <c r="F63" s="314">
        <v>4735</v>
      </c>
      <c r="G63" s="316">
        <v>4660</v>
      </c>
      <c r="H63" s="223">
        <v>4767.5</v>
      </c>
      <c r="I63" s="218" t="s">
        <v>1016</v>
      </c>
      <c r="J63" s="301" t="s">
        <v>757</v>
      </c>
      <c r="K63" s="236">
        <f t="shared" si="46"/>
        <v>32.5</v>
      </c>
      <c r="L63" s="313">
        <f t="shared" si="44"/>
        <v>214.53749999999999</v>
      </c>
      <c r="M63" s="237">
        <f t="shared" ref="M63" si="53">(K63*N63)-L63</f>
        <v>4660.4624999999996</v>
      </c>
      <c r="N63" s="236">
        <v>150</v>
      </c>
      <c r="O63" s="102" t="s">
        <v>594</v>
      </c>
      <c r="P63" s="238">
        <v>45246</v>
      </c>
      <c r="Q63" s="277"/>
      <c r="R63" s="140"/>
      <c r="S63" s="55" t="s">
        <v>605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41"/>
      <c r="AH63" s="142"/>
      <c r="AI63" s="140"/>
      <c r="AJ63" s="140"/>
      <c r="AK63" s="141"/>
      <c r="AL63" s="141"/>
      <c r="AM63" s="141"/>
    </row>
    <row r="64" spans="1:39" ht="12.75" customHeight="1">
      <c r="A64" s="314">
        <v>21</v>
      </c>
      <c r="B64" s="238">
        <v>45246</v>
      </c>
      <c r="C64" s="315"/>
      <c r="D64" s="315" t="s">
        <v>1011</v>
      </c>
      <c r="E64" s="314" t="s">
        <v>603</v>
      </c>
      <c r="F64" s="314">
        <v>208</v>
      </c>
      <c r="G64" s="316">
        <v>204.5</v>
      </c>
      <c r="H64" s="223">
        <v>210.5</v>
      </c>
      <c r="I64" s="218" t="s">
        <v>1017</v>
      </c>
      <c r="J64" s="301" t="s">
        <v>1027</v>
      </c>
      <c r="K64" s="236">
        <f t="shared" si="46"/>
        <v>2.5</v>
      </c>
      <c r="L64" s="313">
        <f t="shared" si="44"/>
        <v>227.33999999999997</v>
      </c>
      <c r="M64" s="237">
        <f t="shared" ref="M64" si="54">(K64*N64)-L64</f>
        <v>8772.66</v>
      </c>
      <c r="N64" s="236">
        <v>3600</v>
      </c>
      <c r="O64" s="102" t="s">
        <v>594</v>
      </c>
      <c r="P64" s="238">
        <v>45247</v>
      </c>
      <c r="Q64" s="277"/>
      <c r="R64" s="140"/>
      <c r="S64" s="55" t="s">
        <v>605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41"/>
      <c r="AH64" s="142"/>
      <c r="AI64" s="140"/>
      <c r="AJ64" s="140"/>
      <c r="AK64" s="141"/>
      <c r="AL64" s="141"/>
      <c r="AM64" s="141"/>
    </row>
    <row r="65" spans="1:39" ht="12.75" customHeight="1">
      <c r="A65" s="457">
        <v>22</v>
      </c>
      <c r="B65" s="458">
        <v>45247</v>
      </c>
      <c r="C65" s="254"/>
      <c r="D65" s="254" t="s">
        <v>1021</v>
      </c>
      <c r="E65" s="223" t="s">
        <v>603</v>
      </c>
      <c r="F65" s="223">
        <v>5405</v>
      </c>
      <c r="G65" s="457">
        <v>5280</v>
      </c>
      <c r="H65" s="223">
        <v>5510</v>
      </c>
      <c r="I65" s="459" t="s">
        <v>1023</v>
      </c>
      <c r="J65" s="446" t="s">
        <v>1033</v>
      </c>
      <c r="K65" s="236">
        <f t="shared" si="46"/>
        <v>105</v>
      </c>
      <c r="L65" s="313">
        <f t="shared" si="44"/>
        <v>165.29999999999998</v>
      </c>
      <c r="M65" s="436">
        <v>7350</v>
      </c>
      <c r="N65" s="455">
        <v>100</v>
      </c>
      <c r="O65" s="446" t="s">
        <v>594</v>
      </c>
      <c r="P65" s="434">
        <v>45250</v>
      </c>
      <c r="Q65" s="277"/>
      <c r="R65" s="140"/>
      <c r="S65" s="55" t="s">
        <v>605</v>
      </c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41"/>
      <c r="AH65" s="142"/>
      <c r="AI65" s="140"/>
      <c r="AJ65" s="140"/>
      <c r="AK65" s="141"/>
      <c r="AL65" s="141"/>
      <c r="AM65" s="141"/>
    </row>
    <row r="66" spans="1:39" ht="12.75" customHeight="1">
      <c r="A66" s="421"/>
      <c r="B66" s="423"/>
      <c r="C66" s="254"/>
      <c r="D66" s="254" t="s">
        <v>1022</v>
      </c>
      <c r="E66" s="223" t="s">
        <v>881</v>
      </c>
      <c r="F66" s="223">
        <v>50</v>
      </c>
      <c r="G66" s="421"/>
      <c r="H66" s="223">
        <v>81</v>
      </c>
      <c r="I66" s="460"/>
      <c r="J66" s="443"/>
      <c r="K66" s="236">
        <f>F66-H66</f>
        <v>-31</v>
      </c>
      <c r="L66" s="313">
        <v>50</v>
      </c>
      <c r="M66" s="437"/>
      <c r="N66" s="456"/>
      <c r="O66" s="443"/>
      <c r="P66" s="435"/>
      <c r="Q66" s="277"/>
      <c r="R66" s="140"/>
      <c r="S66" s="55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41"/>
      <c r="AH66" s="142"/>
      <c r="AI66" s="140"/>
      <c r="AJ66" s="140"/>
      <c r="AK66" s="141"/>
      <c r="AL66" s="141"/>
      <c r="AM66" s="141"/>
    </row>
    <row r="67" spans="1:39" ht="12.75" customHeight="1">
      <c r="A67" s="223">
        <v>23</v>
      </c>
      <c r="B67" s="293">
        <v>45247</v>
      </c>
      <c r="C67" s="254"/>
      <c r="D67" s="254" t="s">
        <v>1030</v>
      </c>
      <c r="E67" s="223" t="s">
        <v>603</v>
      </c>
      <c r="F67" s="223">
        <v>1637.5</v>
      </c>
      <c r="G67" s="223">
        <v>1610</v>
      </c>
      <c r="H67" s="223">
        <v>1660</v>
      </c>
      <c r="I67" s="218" t="s">
        <v>1031</v>
      </c>
      <c r="J67" s="301" t="s">
        <v>1051</v>
      </c>
      <c r="K67" s="236">
        <f t="shared" ref="K67" si="55">H67-F67</f>
        <v>22.5</v>
      </c>
      <c r="L67" s="313">
        <f t="shared" si="44"/>
        <v>199.2</v>
      </c>
      <c r="M67" s="237">
        <f t="shared" ref="M67" si="56">(K67*N67)-L67</f>
        <v>8800.7999999999993</v>
      </c>
      <c r="N67" s="236">
        <v>400</v>
      </c>
      <c r="O67" s="102" t="s">
        <v>594</v>
      </c>
      <c r="P67" s="238">
        <v>45251</v>
      </c>
      <c r="Q67" s="277"/>
      <c r="R67" s="140"/>
      <c r="S67" s="55" t="s">
        <v>605</v>
      </c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41"/>
      <c r="AH67" s="142"/>
      <c r="AI67" s="140"/>
      <c r="AJ67" s="140"/>
      <c r="AK67" s="141"/>
      <c r="AL67" s="141"/>
      <c r="AM67" s="141"/>
    </row>
    <row r="68" spans="1:39" ht="12.75" customHeight="1">
      <c r="A68" s="234">
        <v>24</v>
      </c>
      <c r="B68" s="308">
        <v>45250</v>
      </c>
      <c r="C68" s="309"/>
      <c r="D68" s="309" t="s">
        <v>1010</v>
      </c>
      <c r="E68" s="234" t="s">
        <v>603</v>
      </c>
      <c r="F68" s="234">
        <v>4830</v>
      </c>
      <c r="G68" s="234">
        <v>4760</v>
      </c>
      <c r="H68" s="234">
        <v>4760</v>
      </c>
      <c r="I68" s="235" t="s">
        <v>1035</v>
      </c>
      <c r="J68" s="310" t="s">
        <v>976</v>
      </c>
      <c r="K68" s="281">
        <f>H68-F68</f>
        <v>-70</v>
      </c>
      <c r="L68" s="281">
        <f t="shared" si="44"/>
        <v>214.2</v>
      </c>
      <c r="M68" s="283">
        <f t="shared" ref="M68" si="57">(K68*N68)-L68</f>
        <v>-10714.2</v>
      </c>
      <c r="N68" s="281">
        <v>150</v>
      </c>
      <c r="O68" s="284" t="s">
        <v>604</v>
      </c>
      <c r="P68" s="279">
        <v>45250</v>
      </c>
      <c r="Q68" s="277"/>
      <c r="R68" s="140"/>
      <c r="S68" s="55" t="s">
        <v>605</v>
      </c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41"/>
      <c r="AH68" s="142"/>
      <c r="AI68" s="140"/>
      <c r="AJ68" s="140"/>
      <c r="AK68" s="141"/>
      <c r="AL68" s="141"/>
      <c r="AM68" s="141"/>
    </row>
    <row r="69" spans="1:39" ht="12.75" customHeight="1">
      <c r="A69" s="234">
        <v>25</v>
      </c>
      <c r="B69" s="308">
        <v>45250</v>
      </c>
      <c r="C69" s="309"/>
      <c r="D69" s="309" t="s">
        <v>1036</v>
      </c>
      <c r="E69" s="234" t="s">
        <v>603</v>
      </c>
      <c r="F69" s="234">
        <v>252.25</v>
      </c>
      <c r="G69" s="234">
        <v>248.75</v>
      </c>
      <c r="H69" s="234">
        <v>248.75</v>
      </c>
      <c r="I69" s="235" t="s">
        <v>1037</v>
      </c>
      <c r="J69" s="310" t="s">
        <v>1053</v>
      </c>
      <c r="K69" s="281">
        <f>H69-F69</f>
        <v>-3.5</v>
      </c>
      <c r="L69" s="281">
        <f t="shared" si="44"/>
        <v>223.87499999999997</v>
      </c>
      <c r="M69" s="283">
        <f t="shared" ref="M69" si="58">(K69*N69)-L69</f>
        <v>-10723.875</v>
      </c>
      <c r="N69" s="281">
        <v>3000</v>
      </c>
      <c r="O69" s="284" t="s">
        <v>604</v>
      </c>
      <c r="P69" s="279">
        <v>45251</v>
      </c>
      <c r="Q69" s="277"/>
      <c r="R69" s="140"/>
      <c r="S69" s="55" t="s">
        <v>605</v>
      </c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41"/>
      <c r="AH69" s="142"/>
      <c r="AI69" s="140"/>
      <c r="AJ69" s="140"/>
      <c r="AK69" s="141"/>
      <c r="AL69" s="141"/>
      <c r="AM69" s="141"/>
    </row>
    <row r="70" spans="1:39" ht="12.75" customHeight="1">
      <c r="A70" s="234">
        <v>26</v>
      </c>
      <c r="B70" s="308">
        <v>45251</v>
      </c>
      <c r="C70" s="309"/>
      <c r="D70" s="309" t="s">
        <v>1004</v>
      </c>
      <c r="E70" s="234" t="s">
        <v>603</v>
      </c>
      <c r="F70" s="234">
        <v>4345</v>
      </c>
      <c r="G70" s="234">
        <v>4260</v>
      </c>
      <c r="H70" s="234">
        <v>4260</v>
      </c>
      <c r="I70" s="235" t="s">
        <v>1052</v>
      </c>
      <c r="J70" s="310" t="s">
        <v>1065</v>
      </c>
      <c r="K70" s="281">
        <f>H70-F70</f>
        <v>-85</v>
      </c>
      <c r="L70" s="281">
        <f t="shared" si="44"/>
        <v>159.75</v>
      </c>
      <c r="M70" s="283">
        <f t="shared" ref="M70" si="59">(K70*N70)-L70</f>
        <v>-10784.75</v>
      </c>
      <c r="N70" s="281">
        <v>125</v>
      </c>
      <c r="O70" s="284" t="s">
        <v>604</v>
      </c>
      <c r="P70" s="279">
        <v>45252</v>
      </c>
      <c r="Q70" s="277"/>
      <c r="R70" s="140"/>
      <c r="S70" s="55" t="s">
        <v>605</v>
      </c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41"/>
      <c r="AH70" s="142"/>
      <c r="AI70" s="140"/>
      <c r="AJ70" s="140"/>
      <c r="AK70" s="141"/>
      <c r="AL70" s="141"/>
      <c r="AM70" s="141"/>
    </row>
    <row r="71" spans="1:39" ht="12.75" customHeight="1">
      <c r="A71" s="223">
        <v>27</v>
      </c>
      <c r="B71" s="293">
        <v>45251</v>
      </c>
      <c r="C71" s="254"/>
      <c r="D71" s="254" t="s">
        <v>1011</v>
      </c>
      <c r="E71" s="223" t="s">
        <v>603</v>
      </c>
      <c r="F71" s="223">
        <v>209.25</v>
      </c>
      <c r="G71" s="223">
        <v>206</v>
      </c>
      <c r="H71" s="223">
        <v>211.25</v>
      </c>
      <c r="I71" s="218" t="s">
        <v>1059</v>
      </c>
      <c r="J71" s="301" t="s">
        <v>1058</v>
      </c>
      <c r="K71" s="236">
        <f t="shared" ref="K71" si="60">H71-F71</f>
        <v>2</v>
      </c>
      <c r="L71" s="313">
        <f t="shared" si="44"/>
        <v>228.14999999999998</v>
      </c>
      <c r="M71" s="237">
        <f t="shared" ref="M71" si="61">(K71*N71)-L71</f>
        <v>6971.85</v>
      </c>
      <c r="N71" s="236">
        <v>3600</v>
      </c>
      <c r="O71" s="102" t="s">
        <v>594</v>
      </c>
      <c r="P71" s="238">
        <v>45252</v>
      </c>
      <c r="Q71" s="277"/>
      <c r="R71" s="140"/>
      <c r="S71" s="55" t="s">
        <v>605</v>
      </c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141"/>
      <c r="AH71" s="142"/>
      <c r="AI71" s="140"/>
      <c r="AJ71" s="140"/>
      <c r="AK71" s="141"/>
      <c r="AL71" s="141"/>
      <c r="AM71" s="141"/>
    </row>
    <row r="72" spans="1:39" ht="12.75" customHeight="1">
      <c r="A72" s="345">
        <v>28</v>
      </c>
      <c r="B72" s="346">
        <v>45252</v>
      </c>
      <c r="C72" s="347"/>
      <c r="D72" s="347" t="s">
        <v>1063</v>
      </c>
      <c r="E72" s="345" t="s">
        <v>603</v>
      </c>
      <c r="F72" s="345">
        <v>1607</v>
      </c>
      <c r="G72" s="345">
        <v>1580</v>
      </c>
      <c r="H72" s="345">
        <v>1614</v>
      </c>
      <c r="I72" s="389" t="s">
        <v>1064</v>
      </c>
      <c r="J72" s="381" t="s">
        <v>1100</v>
      </c>
      <c r="K72" s="382">
        <f t="shared" ref="K72" si="62">H72-F72</f>
        <v>7</v>
      </c>
      <c r="L72" s="390">
        <f t="shared" ref="L72" si="63">(H72*N72)*0.03%</f>
        <v>181.57499999999999</v>
      </c>
      <c r="M72" s="384">
        <f t="shared" ref="M72" si="64">(K72*N72)-L72</f>
        <v>2443.4250000000002</v>
      </c>
      <c r="N72" s="382">
        <v>375</v>
      </c>
      <c r="O72" s="385" t="s">
        <v>612</v>
      </c>
      <c r="P72" s="386">
        <v>45258</v>
      </c>
      <c r="Q72" s="277"/>
      <c r="R72" s="140"/>
      <c r="S72" s="55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141"/>
      <c r="AH72" s="142"/>
      <c r="AI72" s="140"/>
      <c r="AJ72" s="140"/>
      <c r="AK72" s="141"/>
      <c r="AL72" s="141"/>
      <c r="AM72" s="141"/>
    </row>
    <row r="73" spans="1:39" ht="12.75" customHeight="1">
      <c r="A73" s="234">
        <v>29</v>
      </c>
      <c r="B73" s="308">
        <v>45252</v>
      </c>
      <c r="C73" s="309"/>
      <c r="D73" s="309" t="s">
        <v>1069</v>
      </c>
      <c r="E73" s="234" t="s">
        <v>603</v>
      </c>
      <c r="F73" s="234">
        <v>1086</v>
      </c>
      <c r="G73" s="234">
        <v>1070</v>
      </c>
      <c r="H73" s="234">
        <v>1070</v>
      </c>
      <c r="I73" s="235" t="s">
        <v>1070</v>
      </c>
      <c r="J73" s="310" t="s">
        <v>1079</v>
      </c>
      <c r="K73" s="281">
        <f t="shared" ref="K73" si="65">H73-F73</f>
        <v>-16</v>
      </c>
      <c r="L73" s="282">
        <f t="shared" ref="L73" si="66">(H73*N73)*0.03%</f>
        <v>208.64999999999998</v>
      </c>
      <c r="M73" s="283">
        <f t="shared" ref="M73" si="67">(K73*N73)-L73</f>
        <v>-10608.65</v>
      </c>
      <c r="N73" s="281">
        <v>650</v>
      </c>
      <c r="O73" s="284" t="s">
        <v>604</v>
      </c>
      <c r="P73" s="279">
        <v>45253</v>
      </c>
      <c r="Q73" s="277"/>
      <c r="R73" s="140"/>
      <c r="S73" s="55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141"/>
      <c r="AH73" s="142"/>
      <c r="AI73" s="140"/>
      <c r="AJ73" s="140"/>
      <c r="AK73" s="141"/>
      <c r="AL73" s="141"/>
      <c r="AM73" s="141"/>
    </row>
    <row r="74" spans="1:39" ht="12.75" customHeight="1">
      <c r="A74" s="234">
        <v>30</v>
      </c>
      <c r="B74" s="308">
        <v>45253</v>
      </c>
      <c r="C74" s="309"/>
      <c r="D74" s="309" t="s">
        <v>1076</v>
      </c>
      <c r="E74" s="234" t="s">
        <v>603</v>
      </c>
      <c r="F74" s="234">
        <v>3530</v>
      </c>
      <c r="G74" s="234">
        <v>3473</v>
      </c>
      <c r="H74" s="234">
        <v>3508.5</v>
      </c>
      <c r="I74" s="235" t="s">
        <v>1077</v>
      </c>
      <c r="J74" s="310" t="s">
        <v>1081</v>
      </c>
      <c r="K74" s="281">
        <f t="shared" ref="K74" si="68">H74-F74</f>
        <v>-21.5</v>
      </c>
      <c r="L74" s="282">
        <f t="shared" ref="L74" si="69">(H74*N74)*0.03%</f>
        <v>184.19624999999999</v>
      </c>
      <c r="M74" s="283">
        <f t="shared" ref="M74" si="70">(K74*N74)-L74</f>
        <v>-3946.69625</v>
      </c>
      <c r="N74" s="281">
        <v>175</v>
      </c>
      <c r="O74" s="284" t="s">
        <v>604</v>
      </c>
      <c r="P74" s="279">
        <v>45253</v>
      </c>
      <c r="Q74" s="277"/>
      <c r="R74" s="140"/>
      <c r="S74" s="55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141"/>
      <c r="AH74" s="142"/>
      <c r="AI74" s="140"/>
      <c r="AJ74" s="140"/>
      <c r="AK74" s="141"/>
      <c r="AL74" s="141"/>
      <c r="AM74" s="141"/>
    </row>
    <row r="75" spans="1:39" ht="12.75" customHeight="1">
      <c r="A75" s="345">
        <v>31</v>
      </c>
      <c r="B75" s="346">
        <v>45258</v>
      </c>
      <c r="C75" s="347"/>
      <c r="D75" s="347" t="s">
        <v>1101</v>
      </c>
      <c r="E75" s="345" t="s">
        <v>603</v>
      </c>
      <c r="F75" s="345">
        <v>237.5</v>
      </c>
      <c r="G75" s="345">
        <v>233.5</v>
      </c>
      <c r="H75" s="345">
        <v>237.75</v>
      </c>
      <c r="I75" s="389" t="s">
        <v>1102</v>
      </c>
      <c r="J75" s="381" t="s">
        <v>1106</v>
      </c>
      <c r="K75" s="382">
        <f t="shared" ref="K75:K76" si="71">H75-F75</f>
        <v>0.25</v>
      </c>
      <c r="L75" s="390">
        <f t="shared" ref="L75:L76" si="72">(H75*N75)*0.03%</f>
        <v>178.31249999999997</v>
      </c>
      <c r="M75" s="384">
        <f t="shared" ref="M75:M76" si="73">(K75*N75)-L75</f>
        <v>446.6875</v>
      </c>
      <c r="N75" s="382">
        <v>2500</v>
      </c>
      <c r="O75" s="385" t="s">
        <v>612</v>
      </c>
      <c r="P75" s="386">
        <v>45258</v>
      </c>
      <c r="Q75" s="277"/>
      <c r="R75" s="140"/>
      <c r="S75" s="55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141"/>
      <c r="AH75" s="142"/>
      <c r="AI75" s="140"/>
      <c r="AJ75" s="140"/>
      <c r="AK75" s="141"/>
      <c r="AL75" s="141"/>
      <c r="AM75" s="141"/>
    </row>
    <row r="76" spans="1:39" ht="12.75" customHeight="1">
      <c r="A76" s="223">
        <v>32</v>
      </c>
      <c r="B76" s="293">
        <v>45258</v>
      </c>
      <c r="C76" s="254"/>
      <c r="D76" s="254" t="s">
        <v>1104</v>
      </c>
      <c r="E76" s="223" t="s">
        <v>603</v>
      </c>
      <c r="F76" s="223">
        <v>1688.5</v>
      </c>
      <c r="G76" s="223">
        <v>1660</v>
      </c>
      <c r="H76" s="223">
        <v>1711.5</v>
      </c>
      <c r="I76" s="218" t="s">
        <v>1105</v>
      </c>
      <c r="J76" s="301" t="s">
        <v>1141</v>
      </c>
      <c r="K76" s="236">
        <f t="shared" si="71"/>
        <v>23</v>
      </c>
      <c r="L76" s="313">
        <f t="shared" si="72"/>
        <v>205.38</v>
      </c>
      <c r="M76" s="237">
        <f t="shared" si="73"/>
        <v>8994.6200000000008</v>
      </c>
      <c r="N76" s="236">
        <v>400</v>
      </c>
      <c r="O76" s="102" t="s">
        <v>594</v>
      </c>
      <c r="P76" s="238">
        <v>45259</v>
      </c>
      <c r="Q76" s="277"/>
      <c r="R76" s="140"/>
      <c r="S76" s="55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141"/>
      <c r="AH76" s="142"/>
      <c r="AI76" s="140"/>
      <c r="AJ76" s="140"/>
      <c r="AK76" s="141"/>
      <c r="AL76" s="141"/>
      <c r="AM76" s="141"/>
    </row>
    <row r="77" spans="1:39" ht="12.75" customHeight="1">
      <c r="A77" s="220">
        <v>33</v>
      </c>
      <c r="B77" s="332">
        <v>45259</v>
      </c>
      <c r="C77" s="285"/>
      <c r="D77" s="285" t="s">
        <v>1142</v>
      </c>
      <c r="E77" s="220" t="s">
        <v>603</v>
      </c>
      <c r="F77" s="220" t="s">
        <v>1143</v>
      </c>
      <c r="G77" s="220">
        <v>3050</v>
      </c>
      <c r="H77" s="220"/>
      <c r="I77" s="222" t="s">
        <v>1144</v>
      </c>
      <c r="J77" s="219" t="s">
        <v>592</v>
      </c>
      <c r="K77" s="98"/>
      <c r="L77" s="333"/>
      <c r="M77" s="287"/>
      <c r="N77" s="98"/>
      <c r="O77" s="100"/>
      <c r="P77" s="360"/>
      <c r="Q77" s="277"/>
      <c r="R77" s="140"/>
      <c r="S77" s="55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141"/>
      <c r="AH77" s="142"/>
      <c r="AI77" s="140"/>
      <c r="AJ77" s="140"/>
      <c r="AK77" s="141"/>
      <c r="AL77" s="141"/>
      <c r="AM77" s="141"/>
    </row>
    <row r="78" spans="1:39" ht="12.75" customHeight="1">
      <c r="A78" s="220">
        <v>34</v>
      </c>
      <c r="B78" s="332">
        <v>45259</v>
      </c>
      <c r="C78" s="285"/>
      <c r="D78" s="285" t="s">
        <v>1145</v>
      </c>
      <c r="E78" s="220" t="s">
        <v>881</v>
      </c>
      <c r="F78" s="220" t="s">
        <v>1146</v>
      </c>
      <c r="G78" s="220">
        <v>225</v>
      </c>
      <c r="H78" s="220"/>
      <c r="I78" s="222" t="s">
        <v>1147</v>
      </c>
      <c r="J78" s="219" t="s">
        <v>592</v>
      </c>
      <c r="K78" s="98"/>
      <c r="L78" s="333"/>
      <c r="M78" s="287"/>
      <c r="N78" s="98"/>
      <c r="O78" s="100"/>
      <c r="P78" s="360"/>
      <c r="Q78" s="277"/>
      <c r="R78" s="140"/>
      <c r="S78" s="55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141"/>
      <c r="AH78" s="142"/>
      <c r="AI78" s="140"/>
      <c r="AJ78" s="140"/>
      <c r="AK78" s="141"/>
      <c r="AL78" s="141"/>
      <c r="AM78" s="141"/>
    </row>
    <row r="79" spans="1:39" ht="12.75" customHeight="1">
      <c r="A79" s="220">
        <v>35</v>
      </c>
      <c r="B79" s="332">
        <v>45259</v>
      </c>
      <c r="C79" s="285"/>
      <c r="D79" s="285" t="s">
        <v>1148</v>
      </c>
      <c r="E79" s="220" t="s">
        <v>603</v>
      </c>
      <c r="F79" s="220" t="s">
        <v>1149</v>
      </c>
      <c r="G79" s="220">
        <v>566</v>
      </c>
      <c r="H79" s="220"/>
      <c r="I79" s="222" t="s">
        <v>1150</v>
      </c>
      <c r="J79" s="219" t="s">
        <v>592</v>
      </c>
      <c r="K79" s="98"/>
      <c r="L79" s="333"/>
      <c r="M79" s="287"/>
      <c r="N79" s="98"/>
      <c r="O79" s="100"/>
      <c r="P79" s="360"/>
      <c r="Q79" s="277"/>
      <c r="R79" s="140"/>
      <c r="S79" s="55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141"/>
      <c r="AH79" s="142"/>
      <c r="AI79" s="140"/>
      <c r="AJ79" s="140"/>
      <c r="AK79" s="141"/>
      <c r="AL79" s="141"/>
      <c r="AM79" s="141"/>
    </row>
    <row r="80" spans="1:39" ht="12.75" customHeight="1">
      <c r="A80" s="220">
        <v>36</v>
      </c>
      <c r="B80" s="332">
        <v>45259</v>
      </c>
      <c r="C80" s="285"/>
      <c r="D80" s="285" t="s">
        <v>1151</v>
      </c>
      <c r="E80" s="220" t="s">
        <v>603</v>
      </c>
      <c r="F80" s="220" t="s">
        <v>1152</v>
      </c>
      <c r="G80" s="220">
        <v>826.5</v>
      </c>
      <c r="H80" s="220"/>
      <c r="I80" s="222" t="s">
        <v>1153</v>
      </c>
      <c r="J80" s="219" t="s">
        <v>592</v>
      </c>
      <c r="K80" s="98"/>
      <c r="L80" s="333"/>
      <c r="M80" s="287"/>
      <c r="N80" s="98"/>
      <c r="O80" s="100"/>
      <c r="P80" s="360"/>
      <c r="Q80" s="277"/>
      <c r="R80" s="140"/>
      <c r="S80" s="55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141"/>
      <c r="AH80" s="142"/>
      <c r="AI80" s="140"/>
      <c r="AJ80" s="140"/>
      <c r="AK80" s="141"/>
      <c r="AL80" s="141"/>
      <c r="AM80" s="141"/>
    </row>
    <row r="81" spans="1:39" ht="12.75" customHeight="1">
      <c r="A81" s="220"/>
      <c r="B81" s="332"/>
      <c r="C81" s="285"/>
      <c r="D81" s="285"/>
      <c r="E81" s="220"/>
      <c r="F81" s="220"/>
      <c r="G81" s="220"/>
      <c r="H81" s="220"/>
      <c r="I81" s="222"/>
      <c r="J81" s="219"/>
      <c r="K81" s="98"/>
      <c r="L81" s="333"/>
      <c r="M81" s="287"/>
      <c r="N81" s="98"/>
      <c r="O81" s="100"/>
      <c r="P81" s="360"/>
      <c r="Q81" s="277"/>
      <c r="R81" s="140"/>
      <c r="S81" s="55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141"/>
      <c r="AH81" s="142"/>
      <c r="AI81" s="140"/>
      <c r="AJ81" s="140"/>
      <c r="AK81" s="141"/>
      <c r="AL81" s="141"/>
      <c r="AM81" s="141"/>
    </row>
    <row r="82" spans="1:39" ht="12.75" customHeight="1">
      <c r="A82" s="220"/>
      <c r="B82" s="332"/>
      <c r="C82" s="285"/>
      <c r="D82" s="285"/>
      <c r="E82" s="220"/>
      <c r="F82" s="220"/>
      <c r="G82" s="220"/>
      <c r="H82" s="220"/>
      <c r="I82" s="222"/>
      <c r="J82" s="219"/>
      <c r="K82" s="98"/>
      <c r="L82" s="333"/>
      <c r="M82" s="287"/>
      <c r="N82" s="98"/>
      <c r="O82" s="100"/>
      <c r="P82" s="360"/>
      <c r="Q82" s="277"/>
      <c r="R82" s="140"/>
      <c r="S82" s="55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141"/>
      <c r="AH82" s="142"/>
      <c r="AI82" s="140"/>
      <c r="AJ82" s="140"/>
      <c r="AK82" s="141"/>
      <c r="AL82" s="141"/>
      <c r="AM82" s="141"/>
    </row>
    <row r="84" spans="1:39" ht="12.75" customHeight="1">
      <c r="A84" s="141"/>
      <c r="B84" s="144"/>
      <c r="C84" s="140"/>
      <c r="D84" s="140"/>
      <c r="E84" s="141"/>
      <c r="F84" s="141"/>
      <c r="G84" s="141"/>
      <c r="H84" s="145"/>
      <c r="I84" s="145"/>
      <c r="J84" s="145"/>
      <c r="K84" s="140"/>
      <c r="L84" s="141"/>
      <c r="M84" s="141"/>
      <c r="N84" s="141"/>
      <c r="O84" s="145"/>
      <c r="P84" s="145"/>
      <c r="Q84" s="145"/>
      <c r="R84" s="140"/>
      <c r="S84" s="55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141"/>
      <c r="AH84" s="142"/>
      <c r="AI84" s="140"/>
      <c r="AJ84" s="140"/>
      <c r="AK84" s="141"/>
      <c r="AL84" s="141"/>
      <c r="AM84" s="141"/>
    </row>
    <row r="85" spans="1:39">
      <c r="A85" s="146" t="s">
        <v>610</v>
      </c>
      <c r="B85" s="146"/>
      <c r="C85" s="146"/>
      <c r="D85" s="146"/>
      <c r="E85" s="147"/>
      <c r="F85" s="108"/>
      <c r="G85" s="108"/>
      <c r="H85" s="108"/>
      <c r="I85" s="108"/>
      <c r="J85" s="1"/>
      <c r="K85" s="6"/>
      <c r="L85" s="6"/>
      <c r="M85" s="6"/>
      <c r="N85" s="1"/>
      <c r="O85" s="1"/>
      <c r="P85" s="37"/>
      <c r="Q85" s="37"/>
      <c r="R85" s="37"/>
      <c r="S85" s="6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37"/>
      <c r="AH85" s="37"/>
      <c r="AI85" s="37"/>
      <c r="AJ85" s="37"/>
      <c r="AK85" s="37"/>
      <c r="AL85" s="37"/>
      <c r="AM85" s="37"/>
    </row>
    <row r="86" spans="1:39" ht="38.25">
      <c r="A86" s="95" t="s">
        <v>16</v>
      </c>
      <c r="B86" s="95" t="s">
        <v>566</v>
      </c>
      <c r="C86" s="95"/>
      <c r="D86" s="96" t="s">
        <v>578</v>
      </c>
      <c r="E86" s="95" t="s">
        <v>579</v>
      </c>
      <c r="F86" s="95" t="s">
        <v>580</v>
      </c>
      <c r="G86" s="95" t="s">
        <v>601</v>
      </c>
      <c r="H86" s="95" t="s">
        <v>582</v>
      </c>
      <c r="I86" s="95" t="s">
        <v>583</v>
      </c>
      <c r="J86" s="94" t="s">
        <v>584</v>
      </c>
      <c r="K86" s="94" t="s">
        <v>611</v>
      </c>
      <c r="L86" s="97" t="s">
        <v>586</v>
      </c>
      <c r="M86" s="139" t="s">
        <v>608</v>
      </c>
      <c r="N86" s="95" t="s">
        <v>609</v>
      </c>
      <c r="O86" s="95" t="s">
        <v>588</v>
      </c>
      <c r="P86" s="96" t="s">
        <v>589</v>
      </c>
      <c r="Q86" s="296"/>
      <c r="R86" s="37"/>
      <c r="S86" s="6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37"/>
      <c r="AH86" s="37"/>
      <c r="AI86" s="37"/>
      <c r="AJ86" s="37"/>
      <c r="AK86" s="37"/>
      <c r="AL86" s="37"/>
      <c r="AM86" s="37"/>
    </row>
    <row r="87" spans="1:39" ht="15" customHeight="1">
      <c r="A87" s="457">
        <v>1</v>
      </c>
      <c r="B87" s="458">
        <v>45226</v>
      </c>
      <c r="C87" s="302"/>
      <c r="D87" s="302" t="s">
        <v>897</v>
      </c>
      <c r="E87" s="298" t="s">
        <v>603</v>
      </c>
      <c r="F87" s="298">
        <v>60</v>
      </c>
      <c r="G87" s="298"/>
      <c r="H87" s="300">
        <v>43</v>
      </c>
      <c r="I87" s="300"/>
      <c r="J87" s="444" t="s">
        <v>807</v>
      </c>
      <c r="K87" s="236">
        <f t="shared" ref="K87" si="74">H87-F87</f>
        <v>-17</v>
      </c>
      <c r="L87" s="245">
        <v>50</v>
      </c>
      <c r="M87" s="436">
        <v>300</v>
      </c>
      <c r="N87" s="236">
        <v>50</v>
      </c>
      <c r="O87" s="446" t="s">
        <v>594</v>
      </c>
      <c r="P87" s="238">
        <v>45231</v>
      </c>
      <c r="Q87" s="277"/>
      <c r="R87" s="141"/>
      <c r="S87" s="55" t="s">
        <v>593</v>
      </c>
      <c r="T87" s="141"/>
      <c r="U87" s="141"/>
      <c r="V87" s="141"/>
      <c r="W87" s="141"/>
      <c r="X87" s="141"/>
      <c r="Y87" s="141"/>
      <c r="Z87" s="141"/>
      <c r="AA87" s="141"/>
      <c r="AB87" s="141"/>
      <c r="AC87" s="141"/>
      <c r="AD87" s="141"/>
      <c r="AE87" s="141"/>
      <c r="AF87" s="141"/>
      <c r="AG87" s="141"/>
      <c r="AH87" s="141"/>
      <c r="AI87" s="141"/>
      <c r="AJ87" s="141"/>
      <c r="AK87" s="141"/>
      <c r="AL87" s="141"/>
      <c r="AM87" s="141"/>
    </row>
    <row r="88" spans="1:39" ht="15" customHeight="1">
      <c r="A88" s="421"/>
      <c r="B88" s="423"/>
      <c r="C88" s="254"/>
      <c r="D88" s="254" t="s">
        <v>898</v>
      </c>
      <c r="E88" s="223" t="s">
        <v>881</v>
      </c>
      <c r="F88" s="223">
        <v>37</v>
      </c>
      <c r="G88" s="223"/>
      <c r="H88" s="218">
        <v>24</v>
      </c>
      <c r="I88" s="218"/>
      <c r="J88" s="466"/>
      <c r="K88" s="236">
        <v>26</v>
      </c>
      <c r="L88" s="245">
        <v>100</v>
      </c>
      <c r="M88" s="452"/>
      <c r="N88" s="236">
        <v>50</v>
      </c>
      <c r="O88" s="427"/>
      <c r="P88" s="238">
        <v>45230</v>
      </c>
      <c r="Q88" s="277"/>
      <c r="R88" s="141"/>
      <c r="S88" s="55"/>
      <c r="T88" s="141"/>
      <c r="U88" s="141"/>
      <c r="V88" s="141"/>
      <c r="W88" s="141"/>
      <c r="X88" s="141"/>
      <c r="Y88" s="141"/>
      <c r="Z88" s="141"/>
      <c r="AA88" s="141"/>
      <c r="AB88" s="141"/>
      <c r="AC88" s="141"/>
      <c r="AD88" s="141"/>
      <c r="AE88" s="141"/>
      <c r="AF88" s="141"/>
      <c r="AG88" s="141"/>
      <c r="AH88" s="141"/>
      <c r="AI88" s="141"/>
      <c r="AJ88" s="141"/>
      <c r="AK88" s="141"/>
      <c r="AL88" s="141"/>
      <c r="AM88" s="141"/>
    </row>
    <row r="89" spans="1:39" ht="15" customHeight="1">
      <c r="A89" s="420">
        <v>2</v>
      </c>
      <c r="B89" s="422">
        <v>45229</v>
      </c>
      <c r="C89" s="254"/>
      <c r="D89" s="254" t="s">
        <v>900</v>
      </c>
      <c r="E89" s="223" t="s">
        <v>603</v>
      </c>
      <c r="F89" s="223">
        <v>57</v>
      </c>
      <c r="G89" s="223"/>
      <c r="H89" s="218">
        <v>98</v>
      </c>
      <c r="I89" s="218"/>
      <c r="J89" s="447" t="s">
        <v>1014</v>
      </c>
      <c r="K89" s="236">
        <f>H89-F89</f>
        <v>41</v>
      </c>
      <c r="L89" s="245">
        <v>50</v>
      </c>
      <c r="M89" s="442">
        <v>3750</v>
      </c>
      <c r="N89" s="236">
        <v>175</v>
      </c>
      <c r="O89" s="426" t="s">
        <v>594</v>
      </c>
      <c r="P89" s="434">
        <v>45246</v>
      </c>
      <c r="Q89" s="277"/>
      <c r="R89" s="141"/>
      <c r="S89" s="55" t="s">
        <v>593</v>
      </c>
      <c r="T89" s="141"/>
      <c r="U89" s="141"/>
      <c r="V89" s="141"/>
      <c r="W89" s="141"/>
      <c r="X89" s="141"/>
      <c r="Y89" s="141"/>
      <c r="Z89" s="141"/>
      <c r="AA89" s="141"/>
      <c r="AB89" s="141"/>
      <c r="AC89" s="141"/>
      <c r="AD89" s="141"/>
      <c r="AE89" s="141"/>
      <c r="AF89" s="141"/>
      <c r="AG89" s="141"/>
      <c r="AH89" s="141"/>
      <c r="AI89" s="141"/>
      <c r="AJ89" s="141"/>
      <c r="AK89" s="141"/>
      <c r="AL89" s="141"/>
      <c r="AM89" s="141"/>
    </row>
    <row r="90" spans="1:39" ht="15" customHeight="1">
      <c r="A90" s="421"/>
      <c r="B90" s="423"/>
      <c r="C90" s="254"/>
      <c r="D90" s="254" t="s">
        <v>901</v>
      </c>
      <c r="E90" s="223" t="s">
        <v>881</v>
      </c>
      <c r="F90" s="223">
        <v>27</v>
      </c>
      <c r="G90" s="223"/>
      <c r="H90" s="218">
        <v>46</v>
      </c>
      <c r="I90" s="218"/>
      <c r="J90" s="445"/>
      <c r="K90" s="236">
        <f>F90-H90</f>
        <v>-19</v>
      </c>
      <c r="L90" s="245">
        <v>50</v>
      </c>
      <c r="M90" s="437"/>
      <c r="N90" s="236">
        <v>175</v>
      </c>
      <c r="O90" s="443"/>
      <c r="P90" s="435"/>
      <c r="Q90" s="277"/>
      <c r="R90" s="141"/>
      <c r="S90" s="55"/>
      <c r="T90" s="141"/>
      <c r="U90" s="141"/>
      <c r="V90" s="141"/>
      <c r="W90" s="141"/>
      <c r="X90" s="141"/>
      <c r="Y90" s="141"/>
      <c r="Z90" s="141"/>
      <c r="AA90" s="141"/>
      <c r="AB90" s="141"/>
      <c r="AC90" s="141"/>
      <c r="AD90" s="141"/>
      <c r="AE90" s="141"/>
      <c r="AF90" s="141"/>
      <c r="AG90" s="141"/>
      <c r="AH90" s="141"/>
      <c r="AI90" s="141"/>
      <c r="AJ90" s="141"/>
      <c r="AK90" s="141"/>
      <c r="AL90" s="141"/>
      <c r="AM90" s="141"/>
    </row>
    <row r="91" spans="1:39" ht="15" customHeight="1">
      <c r="A91" s="299">
        <v>3</v>
      </c>
      <c r="B91" s="293">
        <v>45231</v>
      </c>
      <c r="C91" s="254"/>
      <c r="D91" s="254" t="s">
        <v>903</v>
      </c>
      <c r="E91" s="223" t="s">
        <v>881</v>
      </c>
      <c r="F91" s="223">
        <v>57</v>
      </c>
      <c r="G91" s="223">
        <v>105</v>
      </c>
      <c r="H91" s="218">
        <v>16</v>
      </c>
      <c r="I91" s="218">
        <v>0.1</v>
      </c>
      <c r="J91" s="301" t="s">
        <v>906</v>
      </c>
      <c r="K91" s="236">
        <f>F91-H91</f>
        <v>41</v>
      </c>
      <c r="L91" s="245">
        <v>50</v>
      </c>
      <c r="M91" s="237">
        <f t="shared" ref="M91" si="75">(K91*N91)-L91</f>
        <v>565</v>
      </c>
      <c r="N91" s="236">
        <v>15</v>
      </c>
      <c r="O91" s="102" t="s">
        <v>594</v>
      </c>
      <c r="P91" s="238">
        <v>45231</v>
      </c>
      <c r="Q91" s="277"/>
      <c r="R91" s="141"/>
      <c r="S91" s="55" t="s">
        <v>593</v>
      </c>
      <c r="T91" s="141"/>
      <c r="U91" s="141"/>
      <c r="V91" s="141"/>
      <c r="W91" s="141"/>
      <c r="X91" s="141"/>
      <c r="Y91" s="141"/>
      <c r="Z91" s="141"/>
      <c r="AA91" s="141"/>
      <c r="AB91" s="141"/>
      <c r="AC91" s="141"/>
      <c r="AD91" s="141"/>
      <c r="AE91" s="141"/>
      <c r="AF91" s="141"/>
      <c r="AG91" s="141"/>
      <c r="AH91" s="141"/>
      <c r="AI91" s="141"/>
      <c r="AJ91" s="141"/>
      <c r="AK91" s="141"/>
      <c r="AL91" s="141"/>
      <c r="AM91" s="141"/>
    </row>
    <row r="92" spans="1:39" ht="15" customHeight="1">
      <c r="A92" s="420">
        <v>4</v>
      </c>
      <c r="B92" s="422">
        <v>45231</v>
      </c>
      <c r="C92" s="254"/>
      <c r="D92" s="254" t="s">
        <v>907</v>
      </c>
      <c r="E92" s="223" t="s">
        <v>603</v>
      </c>
      <c r="F92" s="223">
        <v>13.25</v>
      </c>
      <c r="G92" s="223"/>
      <c r="H92" s="218">
        <v>15.5</v>
      </c>
      <c r="I92" s="218"/>
      <c r="J92" s="444" t="s">
        <v>932</v>
      </c>
      <c r="K92" s="236">
        <f>H92-F92</f>
        <v>2.25</v>
      </c>
      <c r="L92" s="245">
        <v>50</v>
      </c>
      <c r="M92" s="436">
        <v>1250</v>
      </c>
      <c r="N92" s="236">
        <v>900</v>
      </c>
      <c r="O92" s="446" t="s">
        <v>594</v>
      </c>
      <c r="P92" s="434">
        <v>45236</v>
      </c>
      <c r="Q92" s="277"/>
      <c r="R92" s="141"/>
      <c r="S92" s="55" t="s">
        <v>605</v>
      </c>
      <c r="T92" s="141"/>
      <c r="U92" s="141"/>
      <c r="V92" s="141"/>
      <c r="W92" s="141"/>
      <c r="X92" s="141"/>
      <c r="Y92" s="141"/>
      <c r="Z92" s="141"/>
      <c r="AA92" s="141"/>
      <c r="AB92" s="141"/>
      <c r="AC92" s="141"/>
      <c r="AD92" s="141"/>
      <c r="AE92" s="141"/>
      <c r="AF92" s="141"/>
      <c r="AG92" s="141"/>
      <c r="AH92" s="141"/>
      <c r="AI92" s="141"/>
      <c r="AJ92" s="141"/>
      <c r="AK92" s="141"/>
      <c r="AL92" s="141"/>
      <c r="AM92" s="141"/>
    </row>
    <row r="93" spans="1:39" ht="15" customHeight="1">
      <c r="A93" s="421"/>
      <c r="B93" s="423"/>
      <c r="C93" s="254"/>
      <c r="D93" s="254" t="s">
        <v>908</v>
      </c>
      <c r="E93" s="223" t="s">
        <v>881</v>
      </c>
      <c r="F93" s="223">
        <v>8.25</v>
      </c>
      <c r="G93" s="223"/>
      <c r="H93" s="218">
        <v>9</v>
      </c>
      <c r="I93" s="218"/>
      <c r="J93" s="445"/>
      <c r="K93" s="236">
        <f>F93-H93</f>
        <v>-0.75</v>
      </c>
      <c r="L93" s="245">
        <v>50</v>
      </c>
      <c r="M93" s="437"/>
      <c r="N93" s="236">
        <v>900</v>
      </c>
      <c r="O93" s="443"/>
      <c r="P93" s="435"/>
      <c r="Q93" s="277"/>
      <c r="R93" s="141"/>
      <c r="S93" s="55"/>
      <c r="T93" s="141"/>
      <c r="U93" s="141"/>
      <c r="V93" s="141"/>
      <c r="W93" s="141"/>
      <c r="X93" s="141"/>
      <c r="Y93" s="141"/>
      <c r="Z93" s="141"/>
      <c r="AA93" s="141"/>
      <c r="AB93" s="141"/>
      <c r="AC93" s="141"/>
      <c r="AD93" s="141"/>
      <c r="AE93" s="141"/>
      <c r="AF93" s="141"/>
      <c r="AG93" s="141"/>
      <c r="AH93" s="141"/>
      <c r="AI93" s="141"/>
      <c r="AJ93" s="141"/>
      <c r="AK93" s="141"/>
      <c r="AL93" s="141"/>
      <c r="AM93" s="141"/>
    </row>
    <row r="94" spans="1:39" ht="15" customHeight="1">
      <c r="A94" s="307">
        <v>5</v>
      </c>
      <c r="B94" s="308">
        <v>45232</v>
      </c>
      <c r="C94" s="309"/>
      <c r="D94" s="309" t="s">
        <v>916</v>
      </c>
      <c r="E94" s="234" t="s">
        <v>603</v>
      </c>
      <c r="F94" s="234">
        <v>11</v>
      </c>
      <c r="G94" s="234">
        <v>0</v>
      </c>
      <c r="H94" s="235">
        <v>0</v>
      </c>
      <c r="I94" s="235" t="s">
        <v>917</v>
      </c>
      <c r="J94" s="310" t="s">
        <v>918</v>
      </c>
      <c r="K94" s="281">
        <f>H94-F94</f>
        <v>-11</v>
      </c>
      <c r="L94" s="311">
        <v>25</v>
      </c>
      <c r="M94" s="283">
        <f t="shared" ref="M94" si="76">(K94*N94)-L94</f>
        <v>-575</v>
      </c>
      <c r="N94" s="281">
        <v>50</v>
      </c>
      <c r="O94" s="284" t="s">
        <v>604</v>
      </c>
      <c r="P94" s="279">
        <v>45232</v>
      </c>
      <c r="Q94" s="277"/>
      <c r="R94" s="141"/>
      <c r="S94" s="55" t="s">
        <v>605</v>
      </c>
      <c r="T94" s="141"/>
      <c r="U94" s="141"/>
      <c r="V94" s="141"/>
      <c r="W94" s="141"/>
      <c r="X94" s="141"/>
      <c r="Y94" s="141"/>
      <c r="Z94" s="141"/>
      <c r="AA94" s="141"/>
      <c r="AB94" s="141"/>
      <c r="AC94" s="141"/>
      <c r="AD94" s="141"/>
      <c r="AE94" s="141"/>
      <c r="AF94" s="141"/>
      <c r="AG94" s="141"/>
      <c r="AH94" s="141"/>
      <c r="AI94" s="141"/>
      <c r="AJ94" s="141"/>
      <c r="AK94" s="141"/>
      <c r="AL94" s="141"/>
      <c r="AM94" s="141"/>
    </row>
    <row r="95" spans="1:39" ht="12.75" customHeight="1">
      <c r="A95" s="463">
        <v>5</v>
      </c>
      <c r="B95" s="434">
        <v>45233</v>
      </c>
      <c r="C95" s="315"/>
      <c r="D95" s="315" t="s">
        <v>920</v>
      </c>
      <c r="E95" s="314" t="s">
        <v>881</v>
      </c>
      <c r="F95" s="314">
        <v>24</v>
      </c>
      <c r="G95" s="316"/>
      <c r="H95" s="223">
        <v>29</v>
      </c>
      <c r="I95" s="218"/>
      <c r="J95" s="444" t="s">
        <v>933</v>
      </c>
      <c r="K95" s="236">
        <f>F95-H95</f>
        <v>-5</v>
      </c>
      <c r="L95" s="245">
        <v>50</v>
      </c>
      <c r="M95" s="436">
        <v>560</v>
      </c>
      <c r="N95" s="236">
        <v>40</v>
      </c>
      <c r="O95" s="446" t="s">
        <v>594</v>
      </c>
      <c r="P95" s="434">
        <v>45236</v>
      </c>
      <c r="Q95" s="277"/>
      <c r="R95" s="140"/>
      <c r="S95" s="55" t="s">
        <v>593</v>
      </c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141"/>
      <c r="AH95" s="142"/>
      <c r="AI95" s="140"/>
      <c r="AJ95" s="140"/>
      <c r="AK95" s="141"/>
      <c r="AL95" s="141"/>
      <c r="AM95" s="141"/>
    </row>
    <row r="96" spans="1:39" ht="12.75" customHeight="1">
      <c r="A96" s="464"/>
      <c r="B96" s="465"/>
      <c r="C96" s="320"/>
      <c r="D96" s="320" t="s">
        <v>921</v>
      </c>
      <c r="E96" s="319" t="s">
        <v>881</v>
      </c>
      <c r="F96" s="319">
        <v>27</v>
      </c>
      <c r="G96" s="321"/>
      <c r="H96" s="298">
        <v>5.5</v>
      </c>
      <c r="I96" s="300"/>
      <c r="J96" s="466"/>
      <c r="K96" s="236">
        <f>F96-H96</f>
        <v>21.5</v>
      </c>
      <c r="L96" s="245">
        <v>50</v>
      </c>
      <c r="M96" s="452"/>
      <c r="N96" s="236">
        <v>40</v>
      </c>
      <c r="O96" s="427"/>
      <c r="P96" s="454"/>
      <c r="Q96" s="277"/>
      <c r="R96" s="140"/>
      <c r="S96" s="55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141"/>
      <c r="AH96" s="142"/>
      <c r="AI96" s="140"/>
      <c r="AJ96" s="140"/>
      <c r="AK96" s="141"/>
      <c r="AL96" s="141"/>
      <c r="AM96" s="141"/>
    </row>
    <row r="97" spans="1:39" ht="12.75" customHeight="1">
      <c r="A97" s="463">
        <v>6</v>
      </c>
      <c r="B97" s="434">
        <v>45233</v>
      </c>
      <c r="C97" s="315"/>
      <c r="D97" s="315" t="s">
        <v>926</v>
      </c>
      <c r="E97" s="314" t="s">
        <v>603</v>
      </c>
      <c r="F97" s="314">
        <v>16.5</v>
      </c>
      <c r="G97" s="223"/>
      <c r="H97" s="223">
        <v>19.5</v>
      </c>
      <c r="I97" s="218"/>
      <c r="J97" s="447" t="s">
        <v>991</v>
      </c>
      <c r="K97" s="236">
        <f>H97-F97</f>
        <v>3</v>
      </c>
      <c r="L97" s="245">
        <v>50</v>
      </c>
      <c r="M97" s="442">
        <v>4250</v>
      </c>
      <c r="N97" s="236">
        <v>1450</v>
      </c>
      <c r="O97" s="426" t="s">
        <v>594</v>
      </c>
      <c r="P97" s="453">
        <v>45245</v>
      </c>
      <c r="Q97" s="277"/>
      <c r="R97" s="140"/>
      <c r="S97" s="55" t="s">
        <v>593</v>
      </c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141"/>
      <c r="AH97" s="142"/>
      <c r="AI97" s="140"/>
      <c r="AJ97" s="140"/>
      <c r="AK97" s="141"/>
      <c r="AL97" s="141"/>
      <c r="AM97" s="141"/>
    </row>
    <row r="98" spans="1:39" ht="12.75" customHeight="1">
      <c r="A98" s="464"/>
      <c r="B98" s="465"/>
      <c r="C98" s="320"/>
      <c r="D98" s="320" t="s">
        <v>927</v>
      </c>
      <c r="E98" s="319" t="s">
        <v>881</v>
      </c>
      <c r="F98" s="319">
        <v>6.5</v>
      </c>
      <c r="G98" s="223"/>
      <c r="H98" s="223">
        <v>6.5</v>
      </c>
      <c r="I98" s="218"/>
      <c r="J98" s="466"/>
      <c r="K98" s="236">
        <f>F98-H98</f>
        <v>0</v>
      </c>
      <c r="L98" s="245">
        <v>50</v>
      </c>
      <c r="M98" s="452"/>
      <c r="N98" s="236">
        <v>1450</v>
      </c>
      <c r="O98" s="427"/>
      <c r="P98" s="454"/>
      <c r="Q98" s="277"/>
      <c r="R98" s="140"/>
      <c r="S98" s="55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141"/>
      <c r="AH98" s="142"/>
      <c r="AI98" s="140"/>
      <c r="AJ98" s="140"/>
      <c r="AK98" s="141"/>
      <c r="AL98" s="141"/>
      <c r="AM98" s="141"/>
    </row>
    <row r="99" spans="1:39" ht="12.75" customHeight="1">
      <c r="A99" s="420">
        <v>7</v>
      </c>
      <c r="B99" s="422">
        <v>45236</v>
      </c>
      <c r="C99" s="254"/>
      <c r="D99" s="254" t="s">
        <v>920</v>
      </c>
      <c r="E99" s="223" t="s">
        <v>881</v>
      </c>
      <c r="F99" s="223">
        <v>39.5</v>
      </c>
      <c r="G99" s="223"/>
      <c r="H99" s="223">
        <v>11</v>
      </c>
      <c r="I99" s="218"/>
      <c r="J99" s="447" t="s">
        <v>953</v>
      </c>
      <c r="K99" s="236">
        <f>F99-H99</f>
        <v>28.5</v>
      </c>
      <c r="L99" s="245">
        <v>50</v>
      </c>
      <c r="M99" s="442">
        <v>1440</v>
      </c>
      <c r="N99" s="236">
        <v>40</v>
      </c>
      <c r="O99" s="426" t="s">
        <v>594</v>
      </c>
      <c r="P99" s="453">
        <v>45237</v>
      </c>
      <c r="Q99" s="277"/>
      <c r="R99" s="140"/>
      <c r="S99" s="55" t="s">
        <v>605</v>
      </c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141"/>
      <c r="AH99" s="142"/>
      <c r="AI99" s="140"/>
      <c r="AJ99" s="140"/>
      <c r="AK99" s="141"/>
      <c r="AL99" s="141"/>
      <c r="AM99" s="141"/>
    </row>
    <row r="100" spans="1:39" ht="12.75" customHeight="1">
      <c r="A100" s="421"/>
      <c r="B100" s="451"/>
      <c r="C100" s="254"/>
      <c r="D100" s="254" t="s">
        <v>943</v>
      </c>
      <c r="E100" s="223" t="s">
        <v>881</v>
      </c>
      <c r="F100" s="223">
        <v>41</v>
      </c>
      <c r="G100" s="223"/>
      <c r="H100" s="223">
        <v>31</v>
      </c>
      <c r="I100" s="218"/>
      <c r="J100" s="445"/>
      <c r="K100" s="236">
        <f>F100-H100</f>
        <v>10</v>
      </c>
      <c r="L100" s="245">
        <v>50</v>
      </c>
      <c r="M100" s="452"/>
      <c r="N100" s="236">
        <v>40</v>
      </c>
      <c r="O100" s="427"/>
      <c r="P100" s="454"/>
      <c r="Q100" s="277"/>
      <c r="R100" s="140"/>
      <c r="S100" s="55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141"/>
      <c r="AH100" s="142"/>
      <c r="AI100" s="140"/>
      <c r="AJ100" s="140"/>
      <c r="AK100" s="141"/>
      <c r="AL100" s="141"/>
      <c r="AM100" s="141"/>
    </row>
    <row r="101" spans="1:39" ht="12.75" customHeight="1">
      <c r="A101" s="223">
        <v>8</v>
      </c>
      <c r="B101" s="293">
        <v>45237</v>
      </c>
      <c r="C101" s="254"/>
      <c r="D101" s="254" t="s">
        <v>945</v>
      </c>
      <c r="E101" s="223" t="s">
        <v>603</v>
      </c>
      <c r="F101" s="223">
        <v>21.5</v>
      </c>
      <c r="G101" s="223"/>
      <c r="H101" s="223">
        <v>31.5</v>
      </c>
      <c r="I101" s="218" t="s">
        <v>946</v>
      </c>
      <c r="J101" s="301" t="s">
        <v>944</v>
      </c>
      <c r="K101" s="236">
        <f>H101-F101</f>
        <v>10</v>
      </c>
      <c r="L101" s="245">
        <v>50</v>
      </c>
      <c r="M101" s="237">
        <f t="shared" ref="M101" si="77">(K101*N101)-L101</f>
        <v>350</v>
      </c>
      <c r="N101" s="236">
        <v>40</v>
      </c>
      <c r="O101" s="102" t="s">
        <v>594</v>
      </c>
      <c r="P101" s="238">
        <v>45237</v>
      </c>
      <c r="Q101" s="277"/>
      <c r="R101" s="140"/>
      <c r="S101" s="55" t="s">
        <v>605</v>
      </c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141"/>
      <c r="AH101" s="142"/>
      <c r="AI101" s="140"/>
      <c r="AJ101" s="140"/>
      <c r="AK101" s="141"/>
      <c r="AL101" s="141"/>
      <c r="AM101" s="141"/>
    </row>
    <row r="102" spans="1:39" ht="12.75" customHeight="1">
      <c r="A102" s="420">
        <v>9</v>
      </c>
      <c r="B102" s="422">
        <v>45237</v>
      </c>
      <c r="C102" s="254"/>
      <c r="D102" s="254" t="s">
        <v>951</v>
      </c>
      <c r="E102" s="223" t="s">
        <v>603</v>
      </c>
      <c r="F102" s="223">
        <v>275</v>
      </c>
      <c r="G102" s="223"/>
      <c r="H102" s="223">
        <v>265</v>
      </c>
      <c r="I102" s="218"/>
      <c r="J102" s="444" t="s">
        <v>960</v>
      </c>
      <c r="K102" s="236">
        <f>H102-F102</f>
        <v>-10</v>
      </c>
      <c r="L102" s="245">
        <v>50</v>
      </c>
      <c r="M102" s="436">
        <v>875</v>
      </c>
      <c r="N102" s="236">
        <v>15</v>
      </c>
      <c r="O102" s="446" t="s">
        <v>594</v>
      </c>
      <c r="P102" s="434">
        <v>45238</v>
      </c>
      <c r="Q102" s="277"/>
      <c r="R102" s="140"/>
      <c r="S102" s="55" t="s">
        <v>593</v>
      </c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141"/>
      <c r="AH102" s="142"/>
      <c r="AI102" s="140"/>
      <c r="AJ102" s="140"/>
      <c r="AK102" s="141"/>
      <c r="AL102" s="141"/>
      <c r="AM102" s="141"/>
    </row>
    <row r="103" spans="1:39" ht="12.75" customHeight="1">
      <c r="A103" s="421"/>
      <c r="B103" s="423"/>
      <c r="C103" s="254"/>
      <c r="D103" s="254" t="s">
        <v>952</v>
      </c>
      <c r="E103" s="223" t="s">
        <v>881</v>
      </c>
      <c r="F103" s="223">
        <v>85</v>
      </c>
      <c r="G103" s="223"/>
      <c r="H103" s="223">
        <v>10</v>
      </c>
      <c r="I103" s="218"/>
      <c r="J103" s="445"/>
      <c r="K103" s="236">
        <f>F103-H103</f>
        <v>75</v>
      </c>
      <c r="L103" s="245">
        <v>50</v>
      </c>
      <c r="M103" s="437"/>
      <c r="N103" s="236">
        <v>15</v>
      </c>
      <c r="O103" s="443"/>
      <c r="P103" s="435"/>
      <c r="Q103" s="277"/>
      <c r="R103" s="140"/>
      <c r="S103" s="55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141"/>
      <c r="AH103" s="142"/>
      <c r="AI103" s="140"/>
      <c r="AJ103" s="140"/>
      <c r="AK103" s="141"/>
      <c r="AL103" s="141"/>
      <c r="AM103" s="141"/>
    </row>
    <row r="104" spans="1:39" ht="12.75" customHeight="1">
      <c r="A104" s="234">
        <v>11</v>
      </c>
      <c r="B104" s="308">
        <v>45238</v>
      </c>
      <c r="C104" s="309"/>
      <c r="D104" s="309" t="s">
        <v>955</v>
      </c>
      <c r="E104" s="234" t="s">
        <v>603</v>
      </c>
      <c r="F104" s="234">
        <v>90</v>
      </c>
      <c r="G104" s="234">
        <v>59</v>
      </c>
      <c r="H104" s="234">
        <v>40</v>
      </c>
      <c r="I104" s="235" t="s">
        <v>956</v>
      </c>
      <c r="J104" s="310" t="s">
        <v>970</v>
      </c>
      <c r="K104" s="281">
        <f>H104-F104</f>
        <v>-50</v>
      </c>
      <c r="L104" s="311">
        <v>25</v>
      </c>
      <c r="M104" s="283">
        <f t="shared" ref="M104" si="78">(K104*N104)-L104</f>
        <v>-2025</v>
      </c>
      <c r="N104" s="281">
        <v>40</v>
      </c>
      <c r="O104" s="284" t="s">
        <v>604</v>
      </c>
      <c r="P104" s="279">
        <v>45240</v>
      </c>
      <c r="Q104" s="277"/>
      <c r="R104" s="140"/>
      <c r="S104" s="55" t="s">
        <v>605</v>
      </c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141"/>
      <c r="AH104" s="142"/>
      <c r="AI104" s="140"/>
      <c r="AJ104" s="140"/>
      <c r="AK104" s="141"/>
      <c r="AL104" s="141"/>
      <c r="AM104" s="141"/>
    </row>
    <row r="105" spans="1:39" ht="12.75" customHeight="1">
      <c r="A105" s="420">
        <v>12</v>
      </c>
      <c r="B105" s="422">
        <v>45238</v>
      </c>
      <c r="C105" s="254"/>
      <c r="D105" s="254" t="s">
        <v>961</v>
      </c>
      <c r="E105" s="223" t="s">
        <v>603</v>
      </c>
      <c r="F105" s="223">
        <v>72</v>
      </c>
      <c r="G105" s="223"/>
      <c r="H105" s="223">
        <v>85</v>
      </c>
      <c r="I105" s="218"/>
      <c r="J105" s="444" t="s">
        <v>994</v>
      </c>
      <c r="K105" s="236">
        <f>H105-F105</f>
        <v>13</v>
      </c>
      <c r="L105" s="245">
        <v>50</v>
      </c>
      <c r="M105" s="436">
        <v>1375</v>
      </c>
      <c r="N105" s="236">
        <v>50</v>
      </c>
      <c r="O105" s="446" t="s">
        <v>594</v>
      </c>
      <c r="P105" s="434">
        <v>45245</v>
      </c>
      <c r="Q105" s="277"/>
      <c r="R105" s="140"/>
      <c r="S105" s="55" t="s">
        <v>593</v>
      </c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141"/>
      <c r="AH105" s="142"/>
      <c r="AI105" s="140"/>
      <c r="AJ105" s="140"/>
      <c r="AK105" s="141"/>
      <c r="AL105" s="141"/>
      <c r="AM105" s="141"/>
    </row>
    <row r="106" spans="1:39" ht="12.75" customHeight="1">
      <c r="A106" s="421"/>
      <c r="B106" s="423"/>
      <c r="C106" s="254"/>
      <c r="D106" s="254" t="s">
        <v>962</v>
      </c>
      <c r="E106" s="223" t="s">
        <v>881</v>
      </c>
      <c r="F106" s="223">
        <v>16</v>
      </c>
      <c r="G106" s="223"/>
      <c r="H106" s="223">
        <v>0</v>
      </c>
      <c r="I106" s="218"/>
      <c r="J106" s="445"/>
      <c r="K106" s="236">
        <f>F106-H106</f>
        <v>16</v>
      </c>
      <c r="L106" s="245">
        <v>25</v>
      </c>
      <c r="M106" s="437"/>
      <c r="N106" s="236">
        <v>50</v>
      </c>
      <c r="O106" s="443"/>
      <c r="P106" s="435"/>
      <c r="Q106" s="277"/>
      <c r="R106" s="140"/>
      <c r="S106" s="55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141"/>
      <c r="AH106" s="142"/>
      <c r="AI106" s="140"/>
      <c r="AJ106" s="140"/>
      <c r="AK106" s="141"/>
      <c r="AL106" s="141"/>
      <c r="AM106" s="141"/>
    </row>
    <row r="107" spans="1:39" ht="12.75" customHeight="1">
      <c r="A107" s="223">
        <v>13</v>
      </c>
      <c r="B107" s="293">
        <v>45243</v>
      </c>
      <c r="C107" s="254"/>
      <c r="D107" s="254" t="s">
        <v>955</v>
      </c>
      <c r="E107" s="223" t="s">
        <v>603</v>
      </c>
      <c r="F107" s="223">
        <v>25</v>
      </c>
      <c r="G107" s="223">
        <v>0</v>
      </c>
      <c r="H107" s="223">
        <v>50</v>
      </c>
      <c r="I107" s="218" t="s">
        <v>979</v>
      </c>
      <c r="J107" s="301" t="s">
        <v>762</v>
      </c>
      <c r="K107" s="236">
        <f>H107-F107</f>
        <v>25</v>
      </c>
      <c r="L107" s="245">
        <v>50</v>
      </c>
      <c r="M107" s="237">
        <f t="shared" ref="M107" si="79">(K107*N107)-L107</f>
        <v>950</v>
      </c>
      <c r="N107" s="236">
        <v>40</v>
      </c>
      <c r="O107" s="102" t="s">
        <v>594</v>
      </c>
      <c r="P107" s="238">
        <v>45243</v>
      </c>
      <c r="Q107" s="277"/>
      <c r="R107" s="140"/>
      <c r="S107" s="55" t="s">
        <v>605</v>
      </c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141"/>
      <c r="AH107" s="142"/>
      <c r="AI107" s="140"/>
      <c r="AJ107" s="140"/>
      <c r="AK107" s="141"/>
      <c r="AL107" s="141"/>
      <c r="AM107" s="141"/>
    </row>
    <row r="108" spans="1:39" ht="12.75" customHeight="1">
      <c r="A108" s="428">
        <v>14</v>
      </c>
      <c r="B108" s="430">
        <v>45243</v>
      </c>
      <c r="C108" s="309"/>
      <c r="D108" s="309" t="s">
        <v>982</v>
      </c>
      <c r="E108" s="234" t="s">
        <v>881</v>
      </c>
      <c r="F108" s="234">
        <v>92.5</v>
      </c>
      <c r="G108" s="234"/>
      <c r="H108" s="234">
        <v>9</v>
      </c>
      <c r="I108" s="235"/>
      <c r="J108" s="416" t="s">
        <v>993</v>
      </c>
      <c r="K108" s="281">
        <f>F108-H108</f>
        <v>83.5</v>
      </c>
      <c r="L108" s="311">
        <v>50</v>
      </c>
      <c r="M108" s="432">
        <v>-272.5</v>
      </c>
      <c r="N108" s="281">
        <v>15</v>
      </c>
      <c r="O108" s="418" t="s">
        <v>604</v>
      </c>
      <c r="P108" s="439">
        <v>45245</v>
      </c>
      <c r="Q108" s="277"/>
      <c r="R108" s="140"/>
      <c r="S108" s="55" t="s">
        <v>605</v>
      </c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141"/>
      <c r="AH108" s="142"/>
      <c r="AI108" s="140"/>
      <c r="AJ108" s="140"/>
      <c r="AK108" s="141"/>
      <c r="AL108" s="141"/>
      <c r="AM108" s="141"/>
    </row>
    <row r="109" spans="1:39" ht="12.75" customHeight="1">
      <c r="A109" s="461"/>
      <c r="B109" s="462"/>
      <c r="C109" s="309"/>
      <c r="D109" s="309" t="s">
        <v>983</v>
      </c>
      <c r="E109" s="234" t="s">
        <v>881</v>
      </c>
      <c r="F109" s="234">
        <v>70</v>
      </c>
      <c r="G109" s="234"/>
      <c r="H109" s="234">
        <v>165</v>
      </c>
      <c r="I109" s="235"/>
      <c r="J109" s="438"/>
      <c r="K109" s="281">
        <f>F109-H109</f>
        <v>-95</v>
      </c>
      <c r="L109" s="311">
        <v>50</v>
      </c>
      <c r="M109" s="448"/>
      <c r="N109" s="281">
        <v>15</v>
      </c>
      <c r="O109" s="449"/>
      <c r="P109" s="440"/>
      <c r="Q109" s="277"/>
      <c r="R109" s="140"/>
      <c r="S109" s="55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141"/>
      <c r="AH109" s="142"/>
      <c r="AI109" s="140"/>
      <c r="AJ109" s="140"/>
      <c r="AK109" s="141"/>
      <c r="AL109" s="141"/>
      <c r="AM109" s="141"/>
    </row>
    <row r="110" spans="1:39" ht="12.75" customHeight="1">
      <c r="A110" s="234">
        <v>15</v>
      </c>
      <c r="B110" s="308">
        <v>45245</v>
      </c>
      <c r="C110" s="309"/>
      <c r="D110" s="309" t="s">
        <v>997</v>
      </c>
      <c r="E110" s="234" t="s">
        <v>603</v>
      </c>
      <c r="F110" s="234">
        <v>36</v>
      </c>
      <c r="G110" s="234">
        <v>0</v>
      </c>
      <c r="H110" s="234">
        <v>0</v>
      </c>
      <c r="I110" s="235" t="s">
        <v>998</v>
      </c>
      <c r="J110" s="310" t="s">
        <v>999</v>
      </c>
      <c r="K110" s="281">
        <f>H110-F110</f>
        <v>-36</v>
      </c>
      <c r="L110" s="311">
        <v>50</v>
      </c>
      <c r="M110" s="283">
        <f t="shared" ref="M110" si="80">(K110*N110)-L110</f>
        <v>-590</v>
      </c>
      <c r="N110" s="281">
        <v>15</v>
      </c>
      <c r="O110" s="284" t="s">
        <v>604</v>
      </c>
      <c r="P110" s="279">
        <v>45245</v>
      </c>
      <c r="Q110" s="277"/>
      <c r="R110" s="140"/>
      <c r="S110" s="55" t="s">
        <v>605</v>
      </c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141"/>
      <c r="AH110" s="142"/>
      <c r="AI110" s="140"/>
      <c r="AJ110" s="140"/>
      <c r="AK110" s="141"/>
      <c r="AL110" s="141"/>
      <c r="AM110" s="141"/>
    </row>
    <row r="111" spans="1:39" ht="12.75" customHeight="1">
      <c r="A111" s="234">
        <v>16</v>
      </c>
      <c r="B111" s="308">
        <v>45245</v>
      </c>
      <c r="C111" s="309"/>
      <c r="D111" s="309" t="s">
        <v>1000</v>
      </c>
      <c r="E111" s="234" t="s">
        <v>603</v>
      </c>
      <c r="F111" s="234">
        <v>109</v>
      </c>
      <c r="G111" s="234">
        <v>70</v>
      </c>
      <c r="H111" s="234">
        <v>70</v>
      </c>
      <c r="I111" s="235" t="s">
        <v>1001</v>
      </c>
      <c r="J111" s="310" t="s">
        <v>1006</v>
      </c>
      <c r="K111" s="281">
        <f>H111-F111</f>
        <v>-39</v>
      </c>
      <c r="L111" s="311">
        <v>50</v>
      </c>
      <c r="M111" s="283">
        <f t="shared" ref="M111" si="81">(K111*N111)-L111</f>
        <v>-1610</v>
      </c>
      <c r="N111" s="281">
        <v>40</v>
      </c>
      <c r="O111" s="284" t="s">
        <v>604</v>
      </c>
      <c r="P111" s="279">
        <v>45246</v>
      </c>
      <c r="Q111" s="277"/>
      <c r="R111" s="140"/>
      <c r="S111" s="55" t="s">
        <v>605</v>
      </c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141"/>
      <c r="AH111" s="142"/>
      <c r="AI111" s="140"/>
      <c r="AJ111" s="140"/>
      <c r="AK111" s="141"/>
      <c r="AL111" s="141"/>
      <c r="AM111" s="141"/>
    </row>
    <row r="112" spans="1:39" ht="12.75" customHeight="1">
      <c r="A112" s="234">
        <v>17</v>
      </c>
      <c r="B112" s="308">
        <v>45246</v>
      </c>
      <c r="C112" s="309"/>
      <c r="D112" s="309" t="s">
        <v>1007</v>
      </c>
      <c r="E112" s="234" t="s">
        <v>603</v>
      </c>
      <c r="F112" s="234">
        <v>22.5</v>
      </c>
      <c r="G112" s="234">
        <v>0</v>
      </c>
      <c r="H112" s="234">
        <v>0</v>
      </c>
      <c r="I112" s="235" t="s">
        <v>1012</v>
      </c>
      <c r="J112" s="310" t="s">
        <v>1013</v>
      </c>
      <c r="K112" s="281">
        <f>H112-F112</f>
        <v>-22.5</v>
      </c>
      <c r="L112" s="311">
        <v>25</v>
      </c>
      <c r="M112" s="283">
        <f t="shared" ref="M112" si="82">(K112*N112)-L112</f>
        <v>-1150</v>
      </c>
      <c r="N112" s="281">
        <v>50</v>
      </c>
      <c r="O112" s="284" t="s">
        <v>604</v>
      </c>
      <c r="P112" s="279">
        <v>45246</v>
      </c>
      <c r="Q112" s="277"/>
      <c r="R112" s="140"/>
      <c r="S112" s="55" t="s">
        <v>605</v>
      </c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141"/>
      <c r="AH112" s="142"/>
      <c r="AI112" s="140"/>
      <c r="AJ112" s="140"/>
      <c r="AK112" s="141"/>
      <c r="AL112" s="141"/>
      <c r="AM112" s="141"/>
    </row>
    <row r="113" spans="1:39" ht="12.75" customHeight="1">
      <c r="A113" s="420">
        <v>18</v>
      </c>
      <c r="B113" s="422">
        <v>45246</v>
      </c>
      <c r="C113" s="254"/>
      <c r="D113" s="254" t="s">
        <v>1008</v>
      </c>
      <c r="E113" s="223" t="s">
        <v>603</v>
      </c>
      <c r="F113" s="223">
        <v>97</v>
      </c>
      <c r="G113" s="223"/>
      <c r="H113" s="223">
        <v>166</v>
      </c>
      <c r="I113" s="218"/>
      <c r="J113" s="444" t="s">
        <v>1015</v>
      </c>
      <c r="K113" s="236">
        <f>H113-F113</f>
        <v>69</v>
      </c>
      <c r="L113" s="245">
        <v>50</v>
      </c>
      <c r="M113" s="436">
        <v>2350</v>
      </c>
      <c r="N113" s="236">
        <v>100</v>
      </c>
      <c r="O113" s="446" t="s">
        <v>594</v>
      </c>
      <c r="P113" s="434">
        <v>45246</v>
      </c>
      <c r="Q113" s="277"/>
      <c r="R113" s="140"/>
      <c r="S113" s="55" t="s">
        <v>605</v>
      </c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141"/>
      <c r="AH113" s="142"/>
      <c r="AI113" s="140"/>
      <c r="AJ113" s="140"/>
      <c r="AK113" s="141"/>
      <c r="AL113" s="141"/>
      <c r="AM113" s="141"/>
    </row>
    <row r="114" spans="1:39" ht="12.75" customHeight="1">
      <c r="A114" s="421"/>
      <c r="B114" s="423"/>
      <c r="C114" s="254"/>
      <c r="D114" s="254" t="s">
        <v>1009</v>
      </c>
      <c r="E114" s="223" t="s">
        <v>881</v>
      </c>
      <c r="F114" s="223">
        <v>51.5</v>
      </c>
      <c r="G114" s="223"/>
      <c r="H114" s="223">
        <v>96</v>
      </c>
      <c r="I114" s="218"/>
      <c r="J114" s="445"/>
      <c r="K114" s="236">
        <f>F114-H114</f>
        <v>-44.5</v>
      </c>
      <c r="L114" s="245">
        <v>50</v>
      </c>
      <c r="M114" s="450"/>
      <c r="N114" s="236">
        <v>100</v>
      </c>
      <c r="O114" s="443"/>
      <c r="P114" s="435"/>
      <c r="Q114" s="277"/>
      <c r="R114" s="140"/>
      <c r="S114" s="55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141"/>
      <c r="AH114" s="142"/>
      <c r="AI114" s="140"/>
      <c r="AJ114" s="140"/>
      <c r="AK114" s="141"/>
      <c r="AL114" s="141"/>
      <c r="AM114" s="141"/>
    </row>
    <row r="115" spans="1:39" ht="12.75" customHeight="1">
      <c r="A115" s="428">
        <v>19</v>
      </c>
      <c r="B115" s="430">
        <v>45247</v>
      </c>
      <c r="C115" s="309"/>
      <c r="D115" s="309" t="s">
        <v>1019</v>
      </c>
      <c r="E115" s="234" t="s">
        <v>603</v>
      </c>
      <c r="F115" s="234">
        <v>43</v>
      </c>
      <c r="G115" s="234"/>
      <c r="H115" s="234">
        <v>27</v>
      </c>
      <c r="I115" s="235"/>
      <c r="J115" s="416" t="s">
        <v>1082</v>
      </c>
      <c r="K115" s="281">
        <f>H115-F115</f>
        <v>-16</v>
      </c>
      <c r="L115" s="311">
        <v>50</v>
      </c>
      <c r="M115" s="432">
        <v>800</v>
      </c>
      <c r="N115" s="281">
        <v>175</v>
      </c>
      <c r="O115" s="418" t="s">
        <v>604</v>
      </c>
      <c r="P115" s="439">
        <v>45254</v>
      </c>
      <c r="Q115" s="277"/>
      <c r="R115" s="140"/>
      <c r="S115" s="55" t="s">
        <v>593</v>
      </c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141"/>
      <c r="AH115" s="142"/>
      <c r="AI115" s="140"/>
      <c r="AJ115" s="140"/>
      <c r="AK115" s="141"/>
      <c r="AL115" s="141"/>
      <c r="AM115" s="141"/>
    </row>
    <row r="116" spans="1:39" ht="12.75" customHeight="1">
      <c r="A116" s="429"/>
      <c r="B116" s="431"/>
      <c r="C116" s="388"/>
      <c r="D116" s="388" t="s">
        <v>1020</v>
      </c>
      <c r="E116" s="338" t="s">
        <v>881</v>
      </c>
      <c r="F116" s="338">
        <v>15</v>
      </c>
      <c r="G116" s="338"/>
      <c r="H116" s="338">
        <v>3</v>
      </c>
      <c r="I116" s="339"/>
      <c r="J116" s="417"/>
      <c r="K116" s="281">
        <f>F116-H116</f>
        <v>12</v>
      </c>
      <c r="L116" s="311">
        <v>50</v>
      </c>
      <c r="M116" s="433"/>
      <c r="N116" s="281">
        <v>175</v>
      </c>
      <c r="O116" s="419"/>
      <c r="P116" s="441"/>
      <c r="Q116" s="277"/>
      <c r="R116" s="140"/>
      <c r="S116" s="55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141"/>
      <c r="AH116" s="142"/>
      <c r="AI116" s="140"/>
      <c r="AJ116" s="140"/>
      <c r="AK116" s="141"/>
      <c r="AL116" s="141"/>
      <c r="AM116" s="141"/>
    </row>
    <row r="117" spans="1:39" ht="15" customHeight="1">
      <c r="A117" s="234">
        <v>20</v>
      </c>
      <c r="B117" s="308">
        <v>45250</v>
      </c>
      <c r="C117" s="309"/>
      <c r="D117" s="309" t="s">
        <v>1009</v>
      </c>
      <c r="E117" s="234" t="s">
        <v>603</v>
      </c>
      <c r="F117" s="234">
        <v>107</v>
      </c>
      <c r="G117" s="396"/>
      <c r="H117" s="338">
        <v>12</v>
      </c>
      <c r="I117" s="396"/>
      <c r="J117" s="295" t="s">
        <v>716</v>
      </c>
      <c r="K117" s="281">
        <f>H117-F117</f>
        <v>-95</v>
      </c>
      <c r="L117" s="311">
        <v>50</v>
      </c>
      <c r="M117" s="283">
        <f t="shared" ref="M117" si="83">(K117*N117)-L117</f>
        <v>-9550</v>
      </c>
      <c r="N117" s="281">
        <v>100</v>
      </c>
      <c r="O117" s="284" t="s">
        <v>604</v>
      </c>
      <c r="P117" s="279">
        <v>45259</v>
      </c>
      <c r="S117" s="387" t="s">
        <v>605</v>
      </c>
    </row>
    <row r="118" spans="1:39" ht="15" customHeight="1">
      <c r="A118" s="394"/>
      <c r="B118" s="395"/>
      <c r="C118" s="397"/>
      <c r="D118" s="397" t="s">
        <v>1038</v>
      </c>
      <c r="E118" s="391" t="s">
        <v>881</v>
      </c>
      <c r="F118" s="391" t="s">
        <v>1039</v>
      </c>
      <c r="G118" s="393"/>
      <c r="H118" s="393"/>
      <c r="I118" s="393"/>
      <c r="J118" s="392" t="s">
        <v>592</v>
      </c>
      <c r="K118" s="276"/>
      <c r="L118" s="276"/>
      <c r="M118" s="276"/>
      <c r="N118" s="276"/>
      <c r="O118" s="393"/>
      <c r="P118" s="393"/>
    </row>
    <row r="119" spans="1:39" ht="15" customHeight="1">
      <c r="A119" s="420">
        <v>21</v>
      </c>
      <c r="B119" s="422">
        <v>45250</v>
      </c>
      <c r="C119" s="254"/>
      <c r="D119" s="254" t="s">
        <v>1044</v>
      </c>
      <c r="E119" s="223" t="s">
        <v>881</v>
      </c>
      <c r="F119" s="223">
        <v>29</v>
      </c>
      <c r="G119" s="375"/>
      <c r="H119" s="218">
        <v>32.5</v>
      </c>
      <c r="I119" s="375"/>
      <c r="J119" s="424" t="s">
        <v>1048</v>
      </c>
      <c r="K119" s="236">
        <f>F119-H119</f>
        <v>-3.5</v>
      </c>
      <c r="L119" s="245">
        <v>50</v>
      </c>
      <c r="M119" s="442">
        <v>480</v>
      </c>
      <c r="N119" s="236">
        <v>40</v>
      </c>
      <c r="O119" s="426" t="s">
        <v>594</v>
      </c>
      <c r="P119" s="453">
        <v>45251</v>
      </c>
      <c r="S119" s="387" t="s">
        <v>605</v>
      </c>
    </row>
    <row r="120" spans="1:39" ht="15" customHeight="1">
      <c r="A120" s="421"/>
      <c r="B120" s="423"/>
      <c r="C120" s="254"/>
      <c r="D120" s="254" t="s">
        <v>1045</v>
      </c>
      <c r="E120" s="223" t="s">
        <v>881</v>
      </c>
      <c r="F120" s="223">
        <v>22</v>
      </c>
      <c r="G120" s="375"/>
      <c r="H120" s="218">
        <v>4</v>
      </c>
      <c r="I120" s="375"/>
      <c r="J120" s="425"/>
      <c r="K120" s="236">
        <f>F120-H120</f>
        <v>18</v>
      </c>
      <c r="L120" s="245">
        <v>50</v>
      </c>
      <c r="M120" s="452"/>
      <c r="N120" s="236">
        <v>40</v>
      </c>
      <c r="O120" s="427"/>
      <c r="P120" s="454"/>
    </row>
    <row r="121" spans="1:39" ht="12.75" customHeight="1">
      <c r="A121" s="234">
        <v>22</v>
      </c>
      <c r="B121" s="308">
        <v>45251</v>
      </c>
      <c r="C121" s="309"/>
      <c r="D121" s="309" t="s">
        <v>1054</v>
      </c>
      <c r="E121" s="234" t="s">
        <v>603</v>
      </c>
      <c r="F121" s="234">
        <v>12.5</v>
      </c>
      <c r="G121" s="234">
        <v>0</v>
      </c>
      <c r="H121" s="234">
        <v>0</v>
      </c>
      <c r="I121" s="235" t="s">
        <v>1055</v>
      </c>
      <c r="J121" s="310" t="s">
        <v>1056</v>
      </c>
      <c r="K121" s="281">
        <f>H121-F121</f>
        <v>-12.5</v>
      </c>
      <c r="L121" s="311">
        <v>25</v>
      </c>
      <c r="M121" s="283">
        <f t="shared" ref="M121" si="84">(K121*N121)-L121</f>
        <v>-525</v>
      </c>
      <c r="N121" s="281">
        <v>40</v>
      </c>
      <c r="O121" s="284" t="s">
        <v>604</v>
      </c>
      <c r="P121" s="279">
        <v>45251</v>
      </c>
      <c r="Q121" s="277"/>
      <c r="R121" s="140"/>
      <c r="S121" s="55" t="s">
        <v>605</v>
      </c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141"/>
      <c r="AH121" s="142"/>
      <c r="AI121" s="140"/>
      <c r="AJ121" s="140"/>
      <c r="AK121" s="141"/>
      <c r="AL121" s="141"/>
      <c r="AM121" s="141"/>
    </row>
    <row r="122" spans="1:39" ht="12.75" customHeight="1">
      <c r="A122" s="345">
        <v>23</v>
      </c>
      <c r="B122" s="346">
        <v>45252</v>
      </c>
      <c r="C122" s="347"/>
      <c r="D122" s="347" t="s">
        <v>1061</v>
      </c>
      <c r="E122" s="345" t="s">
        <v>603</v>
      </c>
      <c r="F122" s="345">
        <v>55</v>
      </c>
      <c r="G122" s="345">
        <v>0</v>
      </c>
      <c r="H122" s="345">
        <v>52.5</v>
      </c>
      <c r="I122" s="345" t="s">
        <v>1062</v>
      </c>
      <c r="J122" s="381" t="s">
        <v>1073</v>
      </c>
      <c r="K122" s="382">
        <f>H122-F122</f>
        <v>-2.5</v>
      </c>
      <c r="L122" s="383">
        <v>50</v>
      </c>
      <c r="M122" s="384">
        <f t="shared" ref="M122" si="85">(K122*N122)-L122</f>
        <v>-87.5</v>
      </c>
      <c r="N122" s="382">
        <v>15</v>
      </c>
      <c r="O122" s="385" t="s">
        <v>612</v>
      </c>
      <c r="P122" s="386">
        <v>45252</v>
      </c>
      <c r="Q122" s="277"/>
      <c r="R122" s="140"/>
      <c r="S122" s="55" t="s">
        <v>605</v>
      </c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141"/>
      <c r="AH122" s="142"/>
      <c r="AI122" s="140"/>
      <c r="AJ122" s="140"/>
      <c r="AK122" s="141"/>
      <c r="AL122" s="141"/>
      <c r="AM122" s="141"/>
    </row>
    <row r="123" spans="1:39" ht="12.75" customHeight="1">
      <c r="A123" s="410">
        <v>24</v>
      </c>
      <c r="B123" s="412">
        <v>45254</v>
      </c>
      <c r="C123" s="285"/>
      <c r="D123" s="285" t="s">
        <v>1084</v>
      </c>
      <c r="E123" s="220" t="s">
        <v>603</v>
      </c>
      <c r="F123" s="220" t="s">
        <v>1085</v>
      </c>
      <c r="G123" s="220"/>
      <c r="H123" s="220"/>
      <c r="I123" s="222"/>
      <c r="J123" s="414" t="s">
        <v>592</v>
      </c>
      <c r="K123" s="220"/>
      <c r="L123" s="361"/>
      <c r="M123" s="373"/>
      <c r="N123" s="220"/>
      <c r="O123" s="222"/>
      <c r="P123" s="332"/>
      <c r="Q123" s="277"/>
      <c r="R123" s="140"/>
      <c r="S123" s="55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141"/>
      <c r="AH123" s="142"/>
      <c r="AI123" s="140"/>
      <c r="AJ123" s="140"/>
      <c r="AK123" s="141"/>
      <c r="AL123" s="141"/>
      <c r="AM123" s="141"/>
    </row>
    <row r="124" spans="1:39" ht="12.75" customHeight="1">
      <c r="A124" s="411"/>
      <c r="B124" s="413"/>
      <c r="C124" s="285"/>
      <c r="D124" s="285" t="s">
        <v>1086</v>
      </c>
      <c r="E124" s="220" t="s">
        <v>881</v>
      </c>
      <c r="F124" s="220" t="s">
        <v>1087</v>
      </c>
      <c r="G124" s="220"/>
      <c r="H124" s="220"/>
      <c r="I124" s="222"/>
      <c r="J124" s="415"/>
      <c r="K124" s="220"/>
      <c r="L124" s="361"/>
      <c r="M124" s="373"/>
      <c r="N124" s="220"/>
      <c r="O124" s="222"/>
      <c r="P124" s="332"/>
      <c r="Q124" s="277"/>
      <c r="R124" s="140"/>
      <c r="S124" s="55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141"/>
      <c r="AH124" s="142"/>
      <c r="AI124" s="140"/>
      <c r="AJ124" s="140"/>
      <c r="AK124" s="141"/>
      <c r="AL124" s="141"/>
      <c r="AM124" s="141"/>
    </row>
    <row r="125" spans="1:39" ht="12.75" customHeight="1">
      <c r="A125" s="220"/>
      <c r="B125" s="332"/>
      <c r="C125" s="285"/>
      <c r="D125" s="285"/>
      <c r="E125" s="220"/>
      <c r="F125" s="220"/>
      <c r="G125" s="220"/>
      <c r="H125" s="220"/>
      <c r="I125" s="222"/>
      <c r="J125" s="222"/>
      <c r="K125" s="220"/>
      <c r="L125" s="361"/>
      <c r="M125" s="373"/>
      <c r="N125" s="220"/>
      <c r="O125" s="222"/>
      <c r="P125" s="332"/>
      <c r="Q125" s="277"/>
      <c r="R125" s="140"/>
      <c r="S125" s="55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141"/>
      <c r="AH125" s="142"/>
      <c r="AI125" s="140"/>
      <c r="AJ125" s="140"/>
      <c r="AK125" s="141"/>
      <c r="AL125" s="141"/>
      <c r="AM125" s="141"/>
    </row>
    <row r="126" spans="1:39" ht="12.75" customHeight="1">
      <c r="A126" s="220"/>
      <c r="B126" s="332"/>
      <c r="C126" s="285"/>
      <c r="D126" s="285"/>
      <c r="E126" s="220"/>
      <c r="F126" s="220"/>
      <c r="G126" s="220"/>
      <c r="H126" s="220"/>
      <c r="I126" s="222"/>
      <c r="J126" s="222"/>
      <c r="K126" s="220"/>
      <c r="L126" s="361"/>
      <c r="M126" s="373"/>
      <c r="N126" s="220"/>
      <c r="O126" s="222"/>
      <c r="P126" s="332"/>
      <c r="Q126" s="277"/>
      <c r="R126" s="140"/>
      <c r="S126" s="55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141"/>
      <c r="AH126" s="142"/>
      <c r="AI126" s="140"/>
      <c r="AJ126" s="140"/>
      <c r="AK126" s="141"/>
      <c r="AL126" s="141"/>
      <c r="AM126" s="141"/>
    </row>
    <row r="127" spans="1:39" ht="12.75" customHeight="1">
      <c r="A127" s="220"/>
      <c r="B127" s="332"/>
      <c r="C127" s="285"/>
      <c r="D127" s="285"/>
      <c r="E127" s="220"/>
      <c r="F127" s="220"/>
      <c r="G127" s="220"/>
      <c r="H127" s="220"/>
      <c r="I127" s="222"/>
      <c r="J127" s="222"/>
      <c r="K127" s="220"/>
      <c r="L127" s="361"/>
      <c r="M127" s="373"/>
      <c r="N127" s="220"/>
      <c r="O127" s="222"/>
      <c r="P127" s="332"/>
      <c r="Q127" s="277"/>
      <c r="R127" s="140"/>
      <c r="S127" s="55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141"/>
      <c r="AH127" s="142"/>
      <c r="AI127" s="140"/>
      <c r="AJ127" s="140"/>
      <c r="AK127" s="141"/>
      <c r="AL127" s="141"/>
      <c r="AM127" s="141"/>
    </row>
    <row r="128" spans="1:39" ht="38.25" customHeight="1">
      <c r="A128" s="93" t="s">
        <v>616</v>
      </c>
      <c r="B128" s="148"/>
      <c r="C128" s="148"/>
      <c r="D128" s="149"/>
      <c r="E128" s="129"/>
      <c r="F128" s="6"/>
      <c r="G128" s="6"/>
      <c r="H128" s="130"/>
      <c r="I128" s="150"/>
      <c r="J128" s="1"/>
      <c r="K128" s="6"/>
      <c r="L128" s="6"/>
      <c r="M128" s="6"/>
      <c r="N128" s="1"/>
      <c r="O128" s="1"/>
      <c r="R128" s="1"/>
      <c r="S128" s="6"/>
      <c r="T128" s="1"/>
      <c r="U128" s="1"/>
      <c r="V128" s="1"/>
      <c r="W128" s="1"/>
      <c r="X128" s="1"/>
      <c r="Y128" s="6"/>
      <c r="Z128" s="1"/>
      <c r="AA128" s="1"/>
      <c r="AB128" s="1"/>
      <c r="AC128" s="1"/>
      <c r="AD128" s="1"/>
      <c r="AE128" s="6"/>
      <c r="AF128" s="1"/>
      <c r="AG128" s="1"/>
      <c r="AH128" s="1"/>
      <c r="AI128" s="1"/>
      <c r="AJ128" s="1"/>
      <c r="AK128" s="6"/>
      <c r="AL128" s="1"/>
    </row>
    <row r="129" spans="1:39" ht="38.25">
      <c r="A129" s="94" t="s">
        <v>16</v>
      </c>
      <c r="B129" s="95" t="s">
        <v>566</v>
      </c>
      <c r="C129" s="95"/>
      <c r="D129" s="96" t="s">
        <v>578</v>
      </c>
      <c r="E129" s="95" t="s">
        <v>579</v>
      </c>
      <c r="F129" s="95" t="s">
        <v>580</v>
      </c>
      <c r="G129" s="95" t="s">
        <v>581</v>
      </c>
      <c r="H129" s="95" t="s">
        <v>582</v>
      </c>
      <c r="I129" s="95" t="s">
        <v>583</v>
      </c>
      <c r="J129" s="94" t="s">
        <v>584</v>
      </c>
      <c r="K129" s="133" t="s">
        <v>602</v>
      </c>
      <c r="L129" s="134" t="s">
        <v>586</v>
      </c>
      <c r="M129" s="97" t="s">
        <v>587</v>
      </c>
      <c r="N129" s="95" t="s">
        <v>588</v>
      </c>
      <c r="O129" s="96" t="s">
        <v>589</v>
      </c>
      <c r="P129" s="231" t="s">
        <v>590</v>
      </c>
      <c r="Q129" s="233" t="s">
        <v>891</v>
      </c>
      <c r="R129" s="37"/>
      <c r="S129" s="6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</row>
    <row r="130" spans="1:39" ht="14.25" customHeight="1">
      <c r="A130" s="314">
        <v>1</v>
      </c>
      <c r="B130" s="374">
        <v>45169</v>
      </c>
      <c r="C130" s="315"/>
      <c r="D130" s="315" t="s">
        <v>871</v>
      </c>
      <c r="E130" s="314" t="s">
        <v>591</v>
      </c>
      <c r="F130" s="314">
        <v>422.5</v>
      </c>
      <c r="G130" s="314">
        <v>350</v>
      </c>
      <c r="H130" s="314">
        <v>487.5</v>
      </c>
      <c r="I130" s="314" t="s">
        <v>872</v>
      </c>
      <c r="J130" s="327" t="s">
        <v>960</v>
      </c>
      <c r="K130" s="327">
        <f t="shared" ref="K130" si="86">H130-F130</f>
        <v>65</v>
      </c>
      <c r="L130" s="328">
        <f>(F130*-0.3)/100</f>
        <v>-1.2675000000000001</v>
      </c>
      <c r="M130" s="329">
        <f t="shared" ref="M130" si="87">(K130+L130)/F130</f>
        <v>0.15084615384615385</v>
      </c>
      <c r="N130" s="327" t="s">
        <v>594</v>
      </c>
      <c r="O130" s="330">
        <v>45251</v>
      </c>
      <c r="P130" s="323"/>
      <c r="Q130" s="221"/>
      <c r="R130" s="37"/>
      <c r="S130" s="37" t="s">
        <v>593</v>
      </c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</row>
    <row r="131" spans="1:39" ht="14.25" customHeight="1">
      <c r="A131" s="314">
        <v>2</v>
      </c>
      <c r="B131" s="374">
        <v>45173</v>
      </c>
      <c r="C131" s="315"/>
      <c r="D131" s="315" t="s">
        <v>168</v>
      </c>
      <c r="E131" s="314" t="s">
        <v>984</v>
      </c>
      <c r="F131" s="314">
        <v>5125</v>
      </c>
      <c r="G131" s="314">
        <v>4770</v>
      </c>
      <c r="H131" s="314">
        <v>5625</v>
      </c>
      <c r="I131" s="314" t="s">
        <v>873</v>
      </c>
      <c r="J131" s="327" t="s">
        <v>1034</v>
      </c>
      <c r="K131" s="327">
        <f t="shared" ref="K131" si="88">H131-F131</f>
        <v>500</v>
      </c>
      <c r="L131" s="328">
        <f>(F131*-0.3)/100</f>
        <v>-15.375</v>
      </c>
      <c r="M131" s="329">
        <f t="shared" ref="M131" si="89">(K131+L131)/F131</f>
        <v>9.4560975609756098E-2</v>
      </c>
      <c r="N131" s="327" t="s">
        <v>594</v>
      </c>
      <c r="O131" s="330">
        <v>45250</v>
      </c>
      <c r="P131" s="323"/>
      <c r="Q131" s="221">
        <v>45217</v>
      </c>
      <c r="R131" s="37"/>
      <c r="S131" s="37" t="s">
        <v>593</v>
      </c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</row>
    <row r="132" spans="1:39" ht="14.25" customHeight="1">
      <c r="A132" s="98">
        <v>3</v>
      </c>
      <c r="B132" s="99">
        <v>45252</v>
      </c>
      <c r="C132" s="143"/>
      <c r="D132" s="143" t="s">
        <v>1066</v>
      </c>
      <c r="E132" s="98" t="s">
        <v>591</v>
      </c>
      <c r="F132" s="98" t="s">
        <v>1067</v>
      </c>
      <c r="G132" s="98">
        <v>2480</v>
      </c>
      <c r="H132" s="98"/>
      <c r="I132" s="98" t="s">
        <v>1068</v>
      </c>
      <c r="J132" s="100" t="s">
        <v>592</v>
      </c>
      <c r="K132" s="100"/>
      <c r="L132" s="101"/>
      <c r="M132" s="377"/>
      <c r="N132" s="372"/>
      <c r="O132" s="378"/>
      <c r="P132" s="379"/>
      <c r="Q132" s="221"/>
      <c r="R132" s="37"/>
      <c r="S132" s="37" t="s">
        <v>593</v>
      </c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</row>
    <row r="133" spans="1:39" ht="14.25" customHeight="1">
      <c r="A133" s="98"/>
      <c r="B133" s="99"/>
      <c r="C133" s="143"/>
      <c r="D133" s="143"/>
      <c r="E133" s="98"/>
      <c r="F133" s="98"/>
      <c r="G133" s="98"/>
      <c r="H133" s="98"/>
      <c r="I133" s="98"/>
      <c r="J133" s="100"/>
      <c r="K133" s="100"/>
      <c r="L133" s="376"/>
      <c r="M133" s="228"/>
      <c r="N133" s="222"/>
      <c r="O133" s="229"/>
      <c r="P133" s="221"/>
      <c r="Q133" s="221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</row>
    <row r="134" spans="1:39" ht="14.25" customHeight="1">
      <c r="A134" s="98"/>
      <c r="B134" s="99"/>
      <c r="C134" s="143"/>
      <c r="D134" s="143"/>
      <c r="E134" s="98"/>
      <c r="F134" s="98"/>
      <c r="G134" s="98"/>
      <c r="H134" s="98"/>
      <c r="I134" s="98"/>
      <c r="J134" s="100"/>
      <c r="K134" s="100"/>
      <c r="L134" s="376"/>
      <c r="M134" s="228"/>
      <c r="N134" s="222"/>
      <c r="O134" s="229"/>
      <c r="P134" s="221"/>
      <c r="Q134" s="221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</row>
    <row r="135" spans="1:39" ht="12.75" customHeight="1">
      <c r="A135" s="98"/>
      <c r="B135" s="99"/>
      <c r="C135" s="143"/>
      <c r="D135" s="143"/>
      <c r="E135" s="98"/>
      <c r="F135" s="98"/>
      <c r="G135" s="98"/>
      <c r="H135" s="98"/>
      <c r="I135" s="98"/>
      <c r="J135" s="100"/>
      <c r="K135" s="100"/>
      <c r="L135" s="376"/>
      <c r="M135" s="380"/>
      <c r="N135" s="222"/>
      <c r="O135" s="222"/>
      <c r="P135" s="221"/>
      <c r="Q135" s="221"/>
      <c r="S135" s="6"/>
      <c r="T135" s="1"/>
      <c r="U135" s="1"/>
      <c r="V135" s="1"/>
      <c r="W135" s="1"/>
      <c r="X135" s="1"/>
      <c r="Y135" s="1"/>
      <c r="Z135" s="1"/>
    </row>
    <row r="136" spans="1:39" ht="12.75" customHeight="1">
      <c r="A136" s="115" t="s">
        <v>595</v>
      </c>
      <c r="B136" s="115"/>
      <c r="C136" s="115"/>
      <c r="D136" s="115"/>
      <c r="E136" s="37"/>
      <c r="F136" s="122" t="s">
        <v>597</v>
      </c>
      <c r="G136" s="55"/>
      <c r="H136" s="55"/>
      <c r="I136" s="55"/>
      <c r="J136" s="6"/>
      <c r="K136" s="135"/>
      <c r="L136" s="136"/>
      <c r="M136" s="6"/>
      <c r="N136" s="105"/>
      <c r="O136" s="151"/>
      <c r="P136" s="1"/>
      <c r="Q136" s="244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39" ht="12.75" customHeight="1">
      <c r="A137" s="121" t="s">
        <v>596</v>
      </c>
      <c r="B137" s="115"/>
      <c r="C137" s="115"/>
      <c r="D137" s="115"/>
      <c r="E137" s="6"/>
      <c r="F137" s="122" t="s">
        <v>600</v>
      </c>
      <c r="G137" s="6"/>
      <c r="H137" s="6" t="s">
        <v>618</v>
      </c>
      <c r="I137" s="6"/>
      <c r="J137" s="1"/>
      <c r="K137" s="6"/>
      <c r="L137" s="6"/>
      <c r="M137" s="6"/>
      <c r="N137" s="1"/>
      <c r="O137" s="1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39" ht="12.75" customHeight="1">
      <c r="A138" s="121"/>
      <c r="B138" s="115"/>
      <c r="C138" s="115"/>
      <c r="D138" s="115"/>
      <c r="E138" s="6"/>
      <c r="F138" s="122"/>
      <c r="G138" s="6"/>
      <c r="H138" s="6"/>
      <c r="I138" s="6"/>
      <c r="J138" s="1"/>
      <c r="K138" s="6"/>
      <c r="L138" s="6"/>
      <c r="M138" s="6"/>
      <c r="N138" s="1"/>
      <c r="O138" s="1"/>
      <c r="R138" s="1"/>
      <c r="S138" s="55"/>
      <c r="T138" s="1"/>
      <c r="U138" s="1"/>
      <c r="V138" s="1"/>
      <c r="W138" s="1"/>
      <c r="X138" s="1"/>
      <c r="Y138" s="1"/>
      <c r="Z138" s="1"/>
      <c r="AA138" s="1"/>
    </row>
    <row r="139" spans="1:39" ht="12.75" customHeight="1">
      <c r="A139" s="121"/>
      <c r="B139" s="115"/>
      <c r="C139" s="115"/>
      <c r="D139" s="115"/>
      <c r="E139" s="6"/>
      <c r="F139" s="122"/>
      <c r="G139" s="55"/>
      <c r="H139" s="37"/>
      <c r="I139" s="55"/>
      <c r="J139" s="6"/>
      <c r="K139" s="135"/>
      <c r="L139" s="136"/>
      <c r="M139" s="6"/>
      <c r="N139" s="105"/>
      <c r="O139" s="137"/>
      <c r="P139" s="1"/>
      <c r="Q139" s="244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39" ht="12.75" customHeight="1">
      <c r="A140" s="121"/>
      <c r="B140" s="115"/>
      <c r="C140" s="115"/>
      <c r="D140" s="115"/>
      <c r="E140" s="6"/>
      <c r="F140" s="122"/>
      <c r="G140" s="55"/>
      <c r="H140" s="37"/>
      <c r="I140" s="55"/>
      <c r="J140" s="6"/>
      <c r="K140" s="135"/>
      <c r="L140" s="136"/>
      <c r="M140" s="6"/>
      <c r="N140" s="105"/>
      <c r="O140" s="137"/>
      <c r="P140" s="1"/>
      <c r="Q140" s="244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39" ht="12.75" customHeight="1">
      <c r="A141" s="121"/>
      <c r="B141" s="115"/>
      <c r="C141" s="115"/>
      <c r="D141" s="115"/>
      <c r="E141" s="6"/>
      <c r="F141" s="122"/>
      <c r="G141" s="55"/>
      <c r="H141" s="37"/>
      <c r="I141" s="55"/>
      <c r="J141" s="6"/>
      <c r="K141" s="135"/>
      <c r="L141" s="136"/>
      <c r="M141" s="6"/>
      <c r="N141" s="105"/>
      <c r="O141" s="137"/>
      <c r="P141" s="1"/>
      <c r="Q141" s="244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39" ht="12.75" customHeight="1">
      <c r="A142" s="121"/>
      <c r="B142" s="115"/>
      <c r="C142" s="115"/>
      <c r="D142" s="115"/>
      <c r="E142" s="6"/>
      <c r="F142" s="122"/>
      <c r="G142" s="55"/>
      <c r="H142" s="37"/>
      <c r="I142" s="55"/>
      <c r="J142" s="6"/>
      <c r="K142" s="135"/>
      <c r="L142" s="136"/>
      <c r="M142" s="6"/>
      <c r="N142" s="105"/>
      <c r="O142" s="137"/>
      <c r="P142" s="1"/>
      <c r="Q142" s="244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39" ht="12.75" customHeight="1">
      <c r="A143" s="121"/>
      <c r="B143" s="115"/>
      <c r="C143" s="115"/>
      <c r="D143" s="115"/>
      <c r="E143" s="6"/>
      <c r="F143" s="122"/>
      <c r="G143" s="55"/>
      <c r="H143" s="37"/>
      <c r="I143" s="55"/>
      <c r="J143" s="6"/>
      <c r="K143" s="135"/>
      <c r="L143" s="136"/>
      <c r="M143" s="6"/>
      <c r="N143" s="105"/>
      <c r="O143" s="137"/>
      <c r="P143" s="1"/>
      <c r="Q143" s="244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39" ht="12.75" customHeight="1">
      <c r="A144" s="121"/>
      <c r="B144" s="115"/>
      <c r="C144" s="115"/>
      <c r="D144" s="115"/>
      <c r="E144" s="6"/>
      <c r="F144" s="122"/>
      <c r="G144" s="55"/>
      <c r="H144" s="37"/>
      <c r="I144" s="55"/>
      <c r="J144" s="6"/>
      <c r="K144" s="135"/>
      <c r="L144" s="136"/>
      <c r="M144" s="6"/>
      <c r="N144" s="105"/>
      <c r="O144" s="137"/>
      <c r="P144" s="1"/>
      <c r="Q144" s="244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55"/>
      <c r="B145" s="104"/>
      <c r="C145" s="104"/>
      <c r="D145" s="37"/>
      <c r="E145" s="55"/>
      <c r="F145" s="55"/>
      <c r="G145" s="55"/>
      <c r="H145" s="37"/>
      <c r="I145" s="55"/>
      <c r="J145" s="6"/>
      <c r="K145" s="135"/>
      <c r="L145" s="136"/>
      <c r="M145" s="6"/>
      <c r="N145" s="105"/>
      <c r="O145" s="137"/>
      <c r="P145" s="1"/>
      <c r="Q145" s="244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38.25" customHeight="1">
      <c r="A146" s="37"/>
      <c r="B146" s="152" t="s">
        <v>619</v>
      </c>
      <c r="C146" s="152"/>
      <c r="D146" s="152"/>
      <c r="E146" s="152"/>
      <c r="F146" s="6"/>
      <c r="G146" s="6"/>
      <c r="H146" s="131"/>
      <c r="I146" s="6"/>
      <c r="J146" s="131"/>
      <c r="K146" s="132"/>
      <c r="L146" s="6"/>
      <c r="M146" s="6"/>
      <c r="N146" s="1"/>
      <c r="O146" s="1"/>
      <c r="P146" s="1"/>
      <c r="Q146" s="244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94" t="s">
        <v>16</v>
      </c>
      <c r="B147" s="95" t="s">
        <v>566</v>
      </c>
      <c r="C147" s="95"/>
      <c r="D147" s="96" t="s">
        <v>578</v>
      </c>
      <c r="E147" s="95" t="s">
        <v>579</v>
      </c>
      <c r="F147" s="95" t="s">
        <v>580</v>
      </c>
      <c r="G147" s="95" t="s">
        <v>620</v>
      </c>
      <c r="H147" s="95" t="s">
        <v>621</v>
      </c>
      <c r="I147" s="95" t="s">
        <v>583</v>
      </c>
      <c r="J147" s="153" t="s">
        <v>584</v>
      </c>
      <c r="K147" s="95" t="s">
        <v>585</v>
      </c>
      <c r="L147" s="95" t="s">
        <v>622</v>
      </c>
      <c r="M147" s="95" t="s">
        <v>588</v>
      </c>
      <c r="N147" s="96" t="s">
        <v>589</v>
      </c>
      <c r="O147" s="1"/>
      <c r="P147" s="1"/>
      <c r="Q147" s="244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4">
        <v>1</v>
      </c>
      <c r="B148" s="155">
        <v>41579</v>
      </c>
      <c r="C148" s="155"/>
      <c r="D148" s="156" t="s">
        <v>623</v>
      </c>
      <c r="E148" s="157" t="s">
        <v>591</v>
      </c>
      <c r="F148" s="158">
        <v>82</v>
      </c>
      <c r="G148" s="157" t="s">
        <v>624</v>
      </c>
      <c r="H148" s="157">
        <v>100</v>
      </c>
      <c r="I148" s="159">
        <v>100</v>
      </c>
      <c r="J148" s="160" t="s">
        <v>625</v>
      </c>
      <c r="K148" s="161">
        <f t="shared" ref="K148:K200" si="90">H148-F148</f>
        <v>18</v>
      </c>
      <c r="L148" s="162">
        <f t="shared" ref="L148:L200" si="91">K148/F148</f>
        <v>0.21951219512195122</v>
      </c>
      <c r="M148" s="157" t="s">
        <v>594</v>
      </c>
      <c r="N148" s="163">
        <v>42657</v>
      </c>
      <c r="O148" s="1"/>
      <c r="P148" s="1"/>
      <c r="Q148" s="244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4">
        <v>2</v>
      </c>
      <c r="B149" s="155">
        <v>41794</v>
      </c>
      <c r="C149" s="155"/>
      <c r="D149" s="156" t="s">
        <v>626</v>
      </c>
      <c r="E149" s="157" t="s">
        <v>603</v>
      </c>
      <c r="F149" s="158">
        <v>257</v>
      </c>
      <c r="G149" s="157" t="s">
        <v>624</v>
      </c>
      <c r="H149" s="157">
        <v>300</v>
      </c>
      <c r="I149" s="159">
        <v>300</v>
      </c>
      <c r="J149" s="160" t="s">
        <v>625</v>
      </c>
      <c r="K149" s="161">
        <f t="shared" si="90"/>
        <v>43</v>
      </c>
      <c r="L149" s="162">
        <f t="shared" si="91"/>
        <v>0.16731517509727625</v>
      </c>
      <c r="M149" s="157" t="s">
        <v>594</v>
      </c>
      <c r="N149" s="163">
        <v>41822</v>
      </c>
      <c r="O149" s="1"/>
      <c r="P149" s="1"/>
      <c r="Q149" s="244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4">
        <v>3</v>
      </c>
      <c r="B150" s="155">
        <v>41828</v>
      </c>
      <c r="C150" s="155"/>
      <c r="D150" s="156" t="s">
        <v>627</v>
      </c>
      <c r="E150" s="157" t="s">
        <v>603</v>
      </c>
      <c r="F150" s="158">
        <v>393</v>
      </c>
      <c r="G150" s="157" t="s">
        <v>624</v>
      </c>
      <c r="H150" s="157">
        <v>468</v>
      </c>
      <c r="I150" s="159">
        <v>468</v>
      </c>
      <c r="J150" s="160" t="s">
        <v>625</v>
      </c>
      <c r="K150" s="161">
        <f t="shared" si="90"/>
        <v>75</v>
      </c>
      <c r="L150" s="162">
        <f t="shared" si="91"/>
        <v>0.19083969465648856</v>
      </c>
      <c r="M150" s="157" t="s">
        <v>594</v>
      </c>
      <c r="N150" s="163">
        <v>41863</v>
      </c>
      <c r="O150" s="1"/>
      <c r="P150" s="1"/>
      <c r="Q150" s="244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4">
        <v>4</v>
      </c>
      <c r="B151" s="155">
        <v>41857</v>
      </c>
      <c r="C151" s="155"/>
      <c r="D151" s="156" t="s">
        <v>628</v>
      </c>
      <c r="E151" s="157" t="s">
        <v>603</v>
      </c>
      <c r="F151" s="158">
        <v>205</v>
      </c>
      <c r="G151" s="157" t="s">
        <v>624</v>
      </c>
      <c r="H151" s="157">
        <v>275</v>
      </c>
      <c r="I151" s="159">
        <v>250</v>
      </c>
      <c r="J151" s="160" t="s">
        <v>625</v>
      </c>
      <c r="K151" s="161">
        <f t="shared" si="90"/>
        <v>70</v>
      </c>
      <c r="L151" s="162">
        <f t="shared" si="91"/>
        <v>0.34146341463414637</v>
      </c>
      <c r="M151" s="157" t="s">
        <v>594</v>
      </c>
      <c r="N151" s="163">
        <v>41962</v>
      </c>
      <c r="O151" s="1"/>
      <c r="P151" s="1"/>
      <c r="Q151" s="244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4">
        <v>5</v>
      </c>
      <c r="B152" s="155">
        <v>41886</v>
      </c>
      <c r="C152" s="155"/>
      <c r="D152" s="156" t="s">
        <v>629</v>
      </c>
      <c r="E152" s="157" t="s">
        <v>603</v>
      </c>
      <c r="F152" s="158">
        <v>162</v>
      </c>
      <c r="G152" s="157" t="s">
        <v>624</v>
      </c>
      <c r="H152" s="157">
        <v>190</v>
      </c>
      <c r="I152" s="159">
        <v>190</v>
      </c>
      <c r="J152" s="160" t="s">
        <v>625</v>
      </c>
      <c r="K152" s="161">
        <f t="shared" si="90"/>
        <v>28</v>
      </c>
      <c r="L152" s="162">
        <f t="shared" si="91"/>
        <v>0.1728395061728395</v>
      </c>
      <c r="M152" s="157" t="s">
        <v>594</v>
      </c>
      <c r="N152" s="163">
        <v>42006</v>
      </c>
      <c r="O152" s="1"/>
      <c r="P152" s="1"/>
      <c r="Q152" s="244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4">
        <v>6</v>
      </c>
      <c r="B153" s="155">
        <v>41886</v>
      </c>
      <c r="C153" s="155"/>
      <c r="D153" s="156" t="s">
        <v>630</v>
      </c>
      <c r="E153" s="157" t="s">
        <v>603</v>
      </c>
      <c r="F153" s="158">
        <v>75</v>
      </c>
      <c r="G153" s="157" t="s">
        <v>624</v>
      </c>
      <c r="H153" s="157">
        <v>91.5</v>
      </c>
      <c r="I153" s="159" t="s">
        <v>617</v>
      </c>
      <c r="J153" s="160" t="s">
        <v>631</v>
      </c>
      <c r="K153" s="161">
        <f t="shared" si="90"/>
        <v>16.5</v>
      </c>
      <c r="L153" s="162">
        <f t="shared" si="91"/>
        <v>0.22</v>
      </c>
      <c r="M153" s="157" t="s">
        <v>594</v>
      </c>
      <c r="N153" s="163">
        <v>41954</v>
      </c>
      <c r="O153" s="1"/>
      <c r="P153" s="1"/>
      <c r="Q153" s="244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4">
        <v>7</v>
      </c>
      <c r="B154" s="155">
        <v>41913</v>
      </c>
      <c r="C154" s="155"/>
      <c r="D154" s="156" t="s">
        <v>632</v>
      </c>
      <c r="E154" s="157" t="s">
        <v>603</v>
      </c>
      <c r="F154" s="158">
        <v>850</v>
      </c>
      <c r="G154" s="157" t="s">
        <v>624</v>
      </c>
      <c r="H154" s="157">
        <v>982.5</v>
      </c>
      <c r="I154" s="159">
        <v>1050</v>
      </c>
      <c r="J154" s="160" t="s">
        <v>633</v>
      </c>
      <c r="K154" s="161">
        <f t="shared" si="90"/>
        <v>132.5</v>
      </c>
      <c r="L154" s="162">
        <f t="shared" si="91"/>
        <v>0.15588235294117647</v>
      </c>
      <c r="M154" s="157" t="s">
        <v>594</v>
      </c>
      <c r="N154" s="163">
        <v>42039</v>
      </c>
      <c r="O154" s="1"/>
      <c r="P154" s="1"/>
      <c r="Q154" s="244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4">
        <v>8</v>
      </c>
      <c r="B155" s="155">
        <v>41913</v>
      </c>
      <c r="C155" s="155"/>
      <c r="D155" s="156" t="s">
        <v>634</v>
      </c>
      <c r="E155" s="157" t="s">
        <v>603</v>
      </c>
      <c r="F155" s="158">
        <v>475</v>
      </c>
      <c r="G155" s="157" t="s">
        <v>624</v>
      </c>
      <c r="H155" s="157">
        <v>515</v>
      </c>
      <c r="I155" s="159">
        <v>600</v>
      </c>
      <c r="J155" s="160" t="s">
        <v>635</v>
      </c>
      <c r="K155" s="161">
        <f t="shared" si="90"/>
        <v>40</v>
      </c>
      <c r="L155" s="162">
        <f t="shared" si="91"/>
        <v>8.4210526315789472E-2</v>
      </c>
      <c r="M155" s="157" t="s">
        <v>594</v>
      </c>
      <c r="N155" s="163">
        <v>41939</v>
      </c>
      <c r="O155" s="1"/>
      <c r="P155" s="1"/>
      <c r="Q155" s="244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4">
        <v>9</v>
      </c>
      <c r="B156" s="155">
        <v>41913</v>
      </c>
      <c r="C156" s="155"/>
      <c r="D156" s="156" t="s">
        <v>636</v>
      </c>
      <c r="E156" s="157" t="s">
        <v>603</v>
      </c>
      <c r="F156" s="158">
        <v>86</v>
      </c>
      <c r="G156" s="157" t="s">
        <v>624</v>
      </c>
      <c r="H156" s="157">
        <v>99</v>
      </c>
      <c r="I156" s="159">
        <v>140</v>
      </c>
      <c r="J156" s="160" t="s">
        <v>637</v>
      </c>
      <c r="K156" s="161">
        <f t="shared" si="90"/>
        <v>13</v>
      </c>
      <c r="L156" s="162">
        <f t="shared" si="91"/>
        <v>0.15116279069767441</v>
      </c>
      <c r="M156" s="157" t="s">
        <v>594</v>
      </c>
      <c r="N156" s="163">
        <v>41939</v>
      </c>
      <c r="O156" s="1"/>
      <c r="P156" s="1"/>
      <c r="Q156" s="244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4">
        <v>10</v>
      </c>
      <c r="B157" s="155">
        <v>41926</v>
      </c>
      <c r="C157" s="155"/>
      <c r="D157" s="156" t="s">
        <v>638</v>
      </c>
      <c r="E157" s="157" t="s">
        <v>603</v>
      </c>
      <c r="F157" s="158">
        <v>496.6</v>
      </c>
      <c r="G157" s="157" t="s">
        <v>624</v>
      </c>
      <c r="H157" s="157">
        <v>621</v>
      </c>
      <c r="I157" s="159">
        <v>580</v>
      </c>
      <c r="J157" s="160" t="s">
        <v>625</v>
      </c>
      <c r="K157" s="161">
        <f t="shared" si="90"/>
        <v>124.39999999999998</v>
      </c>
      <c r="L157" s="162">
        <f t="shared" si="91"/>
        <v>0.25050342327829234</v>
      </c>
      <c r="M157" s="157" t="s">
        <v>594</v>
      </c>
      <c r="N157" s="163">
        <v>42605</v>
      </c>
      <c r="O157" s="1"/>
      <c r="P157" s="1"/>
      <c r="Q157" s="244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4">
        <v>11</v>
      </c>
      <c r="B158" s="155">
        <v>41926</v>
      </c>
      <c r="C158" s="155"/>
      <c r="D158" s="156" t="s">
        <v>639</v>
      </c>
      <c r="E158" s="157" t="s">
        <v>603</v>
      </c>
      <c r="F158" s="158">
        <v>2481.9</v>
      </c>
      <c r="G158" s="157" t="s">
        <v>624</v>
      </c>
      <c r="H158" s="157">
        <v>2840</v>
      </c>
      <c r="I158" s="159">
        <v>2870</v>
      </c>
      <c r="J158" s="160" t="s">
        <v>640</v>
      </c>
      <c r="K158" s="161">
        <f t="shared" si="90"/>
        <v>358.09999999999991</v>
      </c>
      <c r="L158" s="162">
        <f t="shared" si="91"/>
        <v>0.14428462065353154</v>
      </c>
      <c r="M158" s="157" t="s">
        <v>594</v>
      </c>
      <c r="N158" s="163">
        <v>42017</v>
      </c>
      <c r="O158" s="1"/>
      <c r="P158" s="1"/>
      <c r="Q158" s="244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4">
        <v>12</v>
      </c>
      <c r="B159" s="155">
        <v>41928</v>
      </c>
      <c r="C159" s="155"/>
      <c r="D159" s="156" t="s">
        <v>641</v>
      </c>
      <c r="E159" s="157" t="s">
        <v>603</v>
      </c>
      <c r="F159" s="158">
        <v>84.5</v>
      </c>
      <c r="G159" s="157" t="s">
        <v>624</v>
      </c>
      <c r="H159" s="157">
        <v>93</v>
      </c>
      <c r="I159" s="159">
        <v>110</v>
      </c>
      <c r="J159" s="160" t="s">
        <v>642</v>
      </c>
      <c r="K159" s="161">
        <f t="shared" si="90"/>
        <v>8.5</v>
      </c>
      <c r="L159" s="162">
        <f t="shared" si="91"/>
        <v>0.10059171597633136</v>
      </c>
      <c r="M159" s="157" t="s">
        <v>594</v>
      </c>
      <c r="N159" s="163">
        <v>41939</v>
      </c>
      <c r="O159" s="1"/>
      <c r="P159" s="1"/>
      <c r="Q159" s="244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4">
        <v>13</v>
      </c>
      <c r="B160" s="155">
        <v>41928</v>
      </c>
      <c r="C160" s="155"/>
      <c r="D160" s="156" t="s">
        <v>643</v>
      </c>
      <c r="E160" s="157" t="s">
        <v>603</v>
      </c>
      <c r="F160" s="158">
        <v>401</v>
      </c>
      <c r="G160" s="157" t="s">
        <v>624</v>
      </c>
      <c r="H160" s="157">
        <v>428</v>
      </c>
      <c r="I160" s="159">
        <v>450</v>
      </c>
      <c r="J160" s="160" t="s">
        <v>644</v>
      </c>
      <c r="K160" s="161">
        <f t="shared" si="90"/>
        <v>27</v>
      </c>
      <c r="L160" s="162">
        <f t="shared" si="91"/>
        <v>6.7331670822942641E-2</v>
      </c>
      <c r="M160" s="157" t="s">
        <v>594</v>
      </c>
      <c r="N160" s="163">
        <v>42020</v>
      </c>
      <c r="O160" s="1"/>
      <c r="P160" s="1"/>
      <c r="Q160" s="244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4">
        <v>14</v>
      </c>
      <c r="B161" s="155">
        <v>41928</v>
      </c>
      <c r="C161" s="155"/>
      <c r="D161" s="156" t="s">
        <v>645</v>
      </c>
      <c r="E161" s="157" t="s">
        <v>603</v>
      </c>
      <c r="F161" s="158">
        <v>101</v>
      </c>
      <c r="G161" s="157" t="s">
        <v>624</v>
      </c>
      <c r="H161" s="157">
        <v>112</v>
      </c>
      <c r="I161" s="159">
        <v>120</v>
      </c>
      <c r="J161" s="160" t="s">
        <v>646</v>
      </c>
      <c r="K161" s="161">
        <f t="shared" si="90"/>
        <v>11</v>
      </c>
      <c r="L161" s="162">
        <f t="shared" si="91"/>
        <v>0.10891089108910891</v>
      </c>
      <c r="M161" s="157" t="s">
        <v>594</v>
      </c>
      <c r="N161" s="163">
        <v>41939</v>
      </c>
      <c r="O161" s="1"/>
      <c r="P161" s="1"/>
      <c r="Q161" s="244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4">
        <v>15</v>
      </c>
      <c r="B162" s="155">
        <v>41954</v>
      </c>
      <c r="C162" s="155"/>
      <c r="D162" s="156" t="s">
        <v>647</v>
      </c>
      <c r="E162" s="157" t="s">
        <v>603</v>
      </c>
      <c r="F162" s="158">
        <v>59</v>
      </c>
      <c r="G162" s="157" t="s">
        <v>624</v>
      </c>
      <c r="H162" s="157">
        <v>76</v>
      </c>
      <c r="I162" s="159">
        <v>76</v>
      </c>
      <c r="J162" s="160" t="s">
        <v>625</v>
      </c>
      <c r="K162" s="161">
        <f t="shared" si="90"/>
        <v>17</v>
      </c>
      <c r="L162" s="162">
        <f t="shared" si="91"/>
        <v>0.28813559322033899</v>
      </c>
      <c r="M162" s="157" t="s">
        <v>594</v>
      </c>
      <c r="N162" s="163">
        <v>43032</v>
      </c>
      <c r="O162" s="1"/>
      <c r="P162" s="1"/>
      <c r="Q162" s="244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4">
        <v>16</v>
      </c>
      <c r="B163" s="155">
        <v>41954</v>
      </c>
      <c r="C163" s="155"/>
      <c r="D163" s="156" t="s">
        <v>636</v>
      </c>
      <c r="E163" s="157" t="s">
        <v>603</v>
      </c>
      <c r="F163" s="158">
        <v>99</v>
      </c>
      <c r="G163" s="157" t="s">
        <v>624</v>
      </c>
      <c r="H163" s="157">
        <v>120</v>
      </c>
      <c r="I163" s="159">
        <v>120</v>
      </c>
      <c r="J163" s="160" t="s">
        <v>613</v>
      </c>
      <c r="K163" s="161">
        <f t="shared" si="90"/>
        <v>21</v>
      </c>
      <c r="L163" s="162">
        <f t="shared" si="91"/>
        <v>0.21212121212121213</v>
      </c>
      <c r="M163" s="157" t="s">
        <v>594</v>
      </c>
      <c r="N163" s="163">
        <v>41960</v>
      </c>
      <c r="O163" s="1"/>
      <c r="P163" s="1"/>
      <c r="Q163" s="244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4">
        <v>17</v>
      </c>
      <c r="B164" s="155">
        <v>41956</v>
      </c>
      <c r="C164" s="155"/>
      <c r="D164" s="156" t="s">
        <v>648</v>
      </c>
      <c r="E164" s="157" t="s">
        <v>603</v>
      </c>
      <c r="F164" s="158">
        <v>22</v>
      </c>
      <c r="G164" s="157" t="s">
        <v>624</v>
      </c>
      <c r="H164" s="157">
        <v>33.549999999999997</v>
      </c>
      <c r="I164" s="159">
        <v>32</v>
      </c>
      <c r="J164" s="160" t="s">
        <v>649</v>
      </c>
      <c r="K164" s="161">
        <f t="shared" si="90"/>
        <v>11.549999999999997</v>
      </c>
      <c r="L164" s="162">
        <f t="shared" si="91"/>
        <v>0.52499999999999991</v>
      </c>
      <c r="M164" s="157" t="s">
        <v>594</v>
      </c>
      <c r="N164" s="163">
        <v>42188</v>
      </c>
      <c r="O164" s="1"/>
      <c r="P164" s="1"/>
      <c r="Q164" s="244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4">
        <v>18</v>
      </c>
      <c r="B165" s="155">
        <v>41976</v>
      </c>
      <c r="C165" s="155"/>
      <c r="D165" s="156" t="s">
        <v>650</v>
      </c>
      <c r="E165" s="157" t="s">
        <v>603</v>
      </c>
      <c r="F165" s="158">
        <v>440</v>
      </c>
      <c r="G165" s="157" t="s">
        <v>624</v>
      </c>
      <c r="H165" s="157">
        <v>520</v>
      </c>
      <c r="I165" s="159">
        <v>520</v>
      </c>
      <c r="J165" s="160" t="s">
        <v>651</v>
      </c>
      <c r="K165" s="161">
        <f t="shared" si="90"/>
        <v>80</v>
      </c>
      <c r="L165" s="162">
        <f t="shared" si="91"/>
        <v>0.18181818181818182</v>
      </c>
      <c r="M165" s="157" t="s">
        <v>594</v>
      </c>
      <c r="N165" s="163">
        <v>42208</v>
      </c>
      <c r="O165" s="1"/>
      <c r="P165" s="1"/>
      <c r="Q165" s="244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4">
        <v>19</v>
      </c>
      <c r="B166" s="155">
        <v>41976</v>
      </c>
      <c r="C166" s="155"/>
      <c r="D166" s="156" t="s">
        <v>652</v>
      </c>
      <c r="E166" s="157" t="s">
        <v>603</v>
      </c>
      <c r="F166" s="158">
        <v>360</v>
      </c>
      <c r="G166" s="157" t="s">
        <v>624</v>
      </c>
      <c r="H166" s="157">
        <v>427</v>
      </c>
      <c r="I166" s="159">
        <v>425</v>
      </c>
      <c r="J166" s="160" t="s">
        <v>653</v>
      </c>
      <c r="K166" s="161">
        <f t="shared" si="90"/>
        <v>67</v>
      </c>
      <c r="L166" s="162">
        <f t="shared" si="91"/>
        <v>0.18611111111111112</v>
      </c>
      <c r="M166" s="157" t="s">
        <v>594</v>
      </c>
      <c r="N166" s="163">
        <v>42058</v>
      </c>
      <c r="O166" s="1"/>
      <c r="P166" s="1"/>
      <c r="Q166" s="244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4">
        <v>20</v>
      </c>
      <c r="B167" s="155">
        <v>42012</v>
      </c>
      <c r="C167" s="155"/>
      <c r="D167" s="156" t="s">
        <v>654</v>
      </c>
      <c r="E167" s="157" t="s">
        <v>603</v>
      </c>
      <c r="F167" s="158">
        <v>360</v>
      </c>
      <c r="G167" s="157" t="s">
        <v>624</v>
      </c>
      <c r="H167" s="157">
        <v>455</v>
      </c>
      <c r="I167" s="159">
        <v>420</v>
      </c>
      <c r="J167" s="160" t="s">
        <v>655</v>
      </c>
      <c r="K167" s="161">
        <f t="shared" si="90"/>
        <v>95</v>
      </c>
      <c r="L167" s="162">
        <f t="shared" si="91"/>
        <v>0.2638888888888889</v>
      </c>
      <c r="M167" s="157" t="s">
        <v>594</v>
      </c>
      <c r="N167" s="163">
        <v>42024</v>
      </c>
      <c r="O167" s="1"/>
      <c r="P167" s="1"/>
      <c r="Q167" s="244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4">
        <v>21</v>
      </c>
      <c r="B168" s="155">
        <v>42012</v>
      </c>
      <c r="C168" s="155"/>
      <c r="D168" s="156" t="s">
        <v>656</v>
      </c>
      <c r="E168" s="157" t="s">
        <v>603</v>
      </c>
      <c r="F168" s="158">
        <v>130</v>
      </c>
      <c r="G168" s="157"/>
      <c r="H168" s="157">
        <v>175.5</v>
      </c>
      <c r="I168" s="159">
        <v>165</v>
      </c>
      <c r="J168" s="160" t="s">
        <v>657</v>
      </c>
      <c r="K168" s="161">
        <f t="shared" si="90"/>
        <v>45.5</v>
      </c>
      <c r="L168" s="162">
        <f t="shared" si="91"/>
        <v>0.35</v>
      </c>
      <c r="M168" s="157" t="s">
        <v>594</v>
      </c>
      <c r="N168" s="163">
        <v>43088</v>
      </c>
      <c r="O168" s="1"/>
      <c r="P168" s="1"/>
      <c r="Q168" s="244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4">
        <v>22</v>
      </c>
      <c r="B169" s="155">
        <v>42040</v>
      </c>
      <c r="C169" s="155"/>
      <c r="D169" s="156" t="s">
        <v>403</v>
      </c>
      <c r="E169" s="157" t="s">
        <v>591</v>
      </c>
      <c r="F169" s="158">
        <v>98</v>
      </c>
      <c r="G169" s="157"/>
      <c r="H169" s="157">
        <v>120</v>
      </c>
      <c r="I169" s="159">
        <v>120</v>
      </c>
      <c r="J169" s="160" t="s">
        <v>625</v>
      </c>
      <c r="K169" s="161">
        <f t="shared" si="90"/>
        <v>22</v>
      </c>
      <c r="L169" s="162">
        <f t="shared" si="91"/>
        <v>0.22448979591836735</v>
      </c>
      <c r="M169" s="157" t="s">
        <v>594</v>
      </c>
      <c r="N169" s="163">
        <v>42753</v>
      </c>
      <c r="O169" s="1"/>
      <c r="P169" s="1"/>
      <c r="Q169" s="244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4">
        <v>23</v>
      </c>
      <c r="B170" s="155">
        <v>42040</v>
      </c>
      <c r="C170" s="155"/>
      <c r="D170" s="156" t="s">
        <v>658</v>
      </c>
      <c r="E170" s="157" t="s">
        <v>591</v>
      </c>
      <c r="F170" s="158">
        <v>196</v>
      </c>
      <c r="G170" s="157"/>
      <c r="H170" s="157">
        <v>262</v>
      </c>
      <c r="I170" s="159">
        <v>255</v>
      </c>
      <c r="J170" s="160" t="s">
        <v>625</v>
      </c>
      <c r="K170" s="161">
        <f t="shared" si="90"/>
        <v>66</v>
      </c>
      <c r="L170" s="162">
        <f t="shared" si="91"/>
        <v>0.33673469387755101</v>
      </c>
      <c r="M170" s="157" t="s">
        <v>594</v>
      </c>
      <c r="N170" s="163">
        <v>42599</v>
      </c>
      <c r="O170" s="1"/>
      <c r="P170" s="1"/>
      <c r="Q170" s="244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64">
        <v>24</v>
      </c>
      <c r="B171" s="165">
        <v>42067</v>
      </c>
      <c r="C171" s="165"/>
      <c r="D171" s="166" t="s">
        <v>402</v>
      </c>
      <c r="E171" s="167" t="s">
        <v>591</v>
      </c>
      <c r="F171" s="168">
        <v>235</v>
      </c>
      <c r="G171" s="168"/>
      <c r="H171" s="169">
        <v>77</v>
      </c>
      <c r="I171" s="169" t="s">
        <v>659</v>
      </c>
      <c r="J171" s="170" t="s">
        <v>660</v>
      </c>
      <c r="K171" s="171">
        <f t="shared" si="90"/>
        <v>-158</v>
      </c>
      <c r="L171" s="172">
        <f t="shared" si="91"/>
        <v>-0.67234042553191486</v>
      </c>
      <c r="M171" s="168" t="s">
        <v>604</v>
      </c>
      <c r="N171" s="165">
        <v>43522</v>
      </c>
      <c r="O171" s="1"/>
      <c r="P171" s="1"/>
      <c r="Q171" s="244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4">
        <v>25</v>
      </c>
      <c r="B172" s="155">
        <v>42067</v>
      </c>
      <c r="C172" s="155"/>
      <c r="D172" s="156" t="s">
        <v>661</v>
      </c>
      <c r="E172" s="157" t="s">
        <v>591</v>
      </c>
      <c r="F172" s="158">
        <v>185</v>
      </c>
      <c r="G172" s="157"/>
      <c r="H172" s="157">
        <v>224</v>
      </c>
      <c r="I172" s="159" t="s">
        <v>662</v>
      </c>
      <c r="J172" s="160" t="s">
        <v>625</v>
      </c>
      <c r="K172" s="161">
        <f t="shared" si="90"/>
        <v>39</v>
      </c>
      <c r="L172" s="162">
        <f t="shared" si="91"/>
        <v>0.21081081081081082</v>
      </c>
      <c r="M172" s="157" t="s">
        <v>594</v>
      </c>
      <c r="N172" s="163">
        <v>42647</v>
      </c>
      <c r="O172" s="1"/>
      <c r="P172" s="1"/>
      <c r="Q172" s="244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64">
        <v>26</v>
      </c>
      <c r="B173" s="165">
        <v>42090</v>
      </c>
      <c r="C173" s="165"/>
      <c r="D173" s="173" t="s">
        <v>663</v>
      </c>
      <c r="E173" s="168" t="s">
        <v>591</v>
      </c>
      <c r="F173" s="168">
        <v>49.5</v>
      </c>
      <c r="G173" s="169"/>
      <c r="H173" s="169">
        <v>15.85</v>
      </c>
      <c r="I173" s="169">
        <v>67</v>
      </c>
      <c r="J173" s="170" t="s">
        <v>664</v>
      </c>
      <c r="K173" s="169">
        <f t="shared" si="90"/>
        <v>-33.65</v>
      </c>
      <c r="L173" s="174">
        <f t="shared" si="91"/>
        <v>-0.67979797979797973</v>
      </c>
      <c r="M173" s="168" t="s">
        <v>604</v>
      </c>
      <c r="N173" s="175">
        <v>43627</v>
      </c>
      <c r="O173" s="1"/>
      <c r="P173" s="1"/>
      <c r="Q173" s="244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4">
        <v>27</v>
      </c>
      <c r="B174" s="155">
        <v>42093</v>
      </c>
      <c r="C174" s="155"/>
      <c r="D174" s="156" t="s">
        <v>665</v>
      </c>
      <c r="E174" s="157" t="s">
        <v>591</v>
      </c>
      <c r="F174" s="158">
        <v>183.5</v>
      </c>
      <c r="G174" s="157"/>
      <c r="H174" s="157">
        <v>219</v>
      </c>
      <c r="I174" s="159">
        <v>218</v>
      </c>
      <c r="J174" s="160" t="s">
        <v>666</v>
      </c>
      <c r="K174" s="161">
        <f t="shared" si="90"/>
        <v>35.5</v>
      </c>
      <c r="L174" s="162">
        <f t="shared" si="91"/>
        <v>0.19346049046321526</v>
      </c>
      <c r="M174" s="157" t="s">
        <v>594</v>
      </c>
      <c r="N174" s="163">
        <v>42103</v>
      </c>
      <c r="O174" s="1"/>
      <c r="P174" s="1"/>
      <c r="Q174" s="244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54">
        <v>28</v>
      </c>
      <c r="B175" s="155">
        <v>42114</v>
      </c>
      <c r="C175" s="155"/>
      <c r="D175" s="156" t="s">
        <v>667</v>
      </c>
      <c r="E175" s="157" t="s">
        <v>591</v>
      </c>
      <c r="F175" s="158">
        <f>(227+237)/2</f>
        <v>232</v>
      </c>
      <c r="G175" s="157"/>
      <c r="H175" s="157">
        <v>298</v>
      </c>
      <c r="I175" s="159">
        <v>298</v>
      </c>
      <c r="J175" s="160" t="s">
        <v>625</v>
      </c>
      <c r="K175" s="161">
        <f t="shared" si="90"/>
        <v>66</v>
      </c>
      <c r="L175" s="162">
        <f t="shared" si="91"/>
        <v>0.28448275862068967</v>
      </c>
      <c r="M175" s="157" t="s">
        <v>594</v>
      </c>
      <c r="N175" s="163">
        <v>42823</v>
      </c>
      <c r="O175" s="1"/>
      <c r="P175" s="1"/>
      <c r="Q175" s="244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4">
        <v>29</v>
      </c>
      <c r="B176" s="155">
        <v>42128</v>
      </c>
      <c r="C176" s="155"/>
      <c r="D176" s="156" t="s">
        <v>668</v>
      </c>
      <c r="E176" s="157" t="s">
        <v>603</v>
      </c>
      <c r="F176" s="158">
        <v>385</v>
      </c>
      <c r="G176" s="157"/>
      <c r="H176" s="157">
        <f>212.5+331</f>
        <v>543.5</v>
      </c>
      <c r="I176" s="159">
        <v>510</v>
      </c>
      <c r="J176" s="160" t="s">
        <v>669</v>
      </c>
      <c r="K176" s="161">
        <f t="shared" si="90"/>
        <v>158.5</v>
      </c>
      <c r="L176" s="162">
        <f t="shared" si="91"/>
        <v>0.41168831168831171</v>
      </c>
      <c r="M176" s="157" t="s">
        <v>594</v>
      </c>
      <c r="N176" s="163">
        <v>42235</v>
      </c>
      <c r="O176" s="1"/>
      <c r="P176" s="1"/>
      <c r="Q176" s="244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4">
        <v>30</v>
      </c>
      <c r="B177" s="155">
        <v>42128</v>
      </c>
      <c r="C177" s="155"/>
      <c r="D177" s="156" t="s">
        <v>670</v>
      </c>
      <c r="E177" s="157" t="s">
        <v>603</v>
      </c>
      <c r="F177" s="158">
        <v>115.5</v>
      </c>
      <c r="G177" s="157"/>
      <c r="H177" s="157">
        <v>146</v>
      </c>
      <c r="I177" s="159">
        <v>142</v>
      </c>
      <c r="J177" s="160" t="s">
        <v>671</v>
      </c>
      <c r="K177" s="161">
        <f t="shared" si="90"/>
        <v>30.5</v>
      </c>
      <c r="L177" s="162">
        <f t="shared" si="91"/>
        <v>0.26406926406926406</v>
      </c>
      <c r="M177" s="157" t="s">
        <v>594</v>
      </c>
      <c r="N177" s="163">
        <v>42202</v>
      </c>
      <c r="O177" s="1"/>
      <c r="P177" s="1"/>
      <c r="Q177" s="244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4">
        <v>31</v>
      </c>
      <c r="B178" s="155">
        <v>42151</v>
      </c>
      <c r="C178" s="155"/>
      <c r="D178" s="156" t="s">
        <v>540</v>
      </c>
      <c r="E178" s="157" t="s">
        <v>603</v>
      </c>
      <c r="F178" s="158">
        <v>237.5</v>
      </c>
      <c r="G178" s="157"/>
      <c r="H178" s="157">
        <v>279.5</v>
      </c>
      <c r="I178" s="159">
        <v>278</v>
      </c>
      <c r="J178" s="160" t="s">
        <v>625</v>
      </c>
      <c r="K178" s="161">
        <f t="shared" si="90"/>
        <v>42</v>
      </c>
      <c r="L178" s="162">
        <f t="shared" si="91"/>
        <v>0.17684210526315788</v>
      </c>
      <c r="M178" s="157" t="s">
        <v>594</v>
      </c>
      <c r="N178" s="163">
        <v>42222</v>
      </c>
      <c r="O178" s="1"/>
      <c r="P178" s="1"/>
      <c r="Q178" s="244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4">
        <v>32</v>
      </c>
      <c r="B179" s="155">
        <v>42174</v>
      </c>
      <c r="C179" s="155"/>
      <c r="D179" s="156" t="s">
        <v>643</v>
      </c>
      <c r="E179" s="157" t="s">
        <v>591</v>
      </c>
      <c r="F179" s="158">
        <v>340</v>
      </c>
      <c r="G179" s="157"/>
      <c r="H179" s="157">
        <v>448</v>
      </c>
      <c r="I179" s="159">
        <v>448</v>
      </c>
      <c r="J179" s="160" t="s">
        <v>625</v>
      </c>
      <c r="K179" s="161">
        <f t="shared" si="90"/>
        <v>108</v>
      </c>
      <c r="L179" s="162">
        <f t="shared" si="91"/>
        <v>0.31764705882352939</v>
      </c>
      <c r="M179" s="157" t="s">
        <v>594</v>
      </c>
      <c r="N179" s="163">
        <v>43018</v>
      </c>
      <c r="O179" s="1"/>
      <c r="P179" s="1"/>
      <c r="Q179" s="244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54">
        <v>33</v>
      </c>
      <c r="B180" s="155">
        <v>42191</v>
      </c>
      <c r="C180" s="155"/>
      <c r="D180" s="156" t="s">
        <v>672</v>
      </c>
      <c r="E180" s="157" t="s">
        <v>591</v>
      </c>
      <c r="F180" s="158">
        <v>390</v>
      </c>
      <c r="G180" s="157"/>
      <c r="H180" s="157">
        <v>460</v>
      </c>
      <c r="I180" s="159">
        <v>460</v>
      </c>
      <c r="J180" s="160" t="s">
        <v>625</v>
      </c>
      <c r="K180" s="161">
        <f t="shared" si="90"/>
        <v>70</v>
      </c>
      <c r="L180" s="162">
        <f t="shared" si="91"/>
        <v>0.17948717948717949</v>
      </c>
      <c r="M180" s="157" t="s">
        <v>594</v>
      </c>
      <c r="N180" s="163">
        <v>42478</v>
      </c>
      <c r="O180" s="1"/>
      <c r="P180" s="1"/>
      <c r="Q180" s="244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64">
        <v>34</v>
      </c>
      <c r="B181" s="165">
        <v>42195</v>
      </c>
      <c r="C181" s="165"/>
      <c r="D181" s="166" t="s">
        <v>673</v>
      </c>
      <c r="E181" s="167" t="s">
        <v>591</v>
      </c>
      <c r="F181" s="168">
        <v>122.5</v>
      </c>
      <c r="G181" s="168"/>
      <c r="H181" s="169">
        <v>61</v>
      </c>
      <c r="I181" s="169">
        <v>172</v>
      </c>
      <c r="J181" s="170" t="s">
        <v>674</v>
      </c>
      <c r="K181" s="171">
        <f t="shared" si="90"/>
        <v>-61.5</v>
      </c>
      <c r="L181" s="172">
        <f t="shared" si="91"/>
        <v>-0.50204081632653064</v>
      </c>
      <c r="M181" s="168" t="s">
        <v>604</v>
      </c>
      <c r="N181" s="165">
        <v>43333</v>
      </c>
      <c r="O181" s="1"/>
      <c r="P181" s="1"/>
      <c r="Q181" s="244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4">
        <v>35</v>
      </c>
      <c r="B182" s="155">
        <v>42219</v>
      </c>
      <c r="C182" s="155"/>
      <c r="D182" s="156" t="s">
        <v>675</v>
      </c>
      <c r="E182" s="157" t="s">
        <v>591</v>
      </c>
      <c r="F182" s="158">
        <v>297.5</v>
      </c>
      <c r="G182" s="157"/>
      <c r="H182" s="157">
        <v>350</v>
      </c>
      <c r="I182" s="159">
        <v>360</v>
      </c>
      <c r="J182" s="160" t="s">
        <v>676</v>
      </c>
      <c r="K182" s="161">
        <f t="shared" si="90"/>
        <v>52.5</v>
      </c>
      <c r="L182" s="162">
        <f t="shared" si="91"/>
        <v>0.17647058823529413</v>
      </c>
      <c r="M182" s="157" t="s">
        <v>594</v>
      </c>
      <c r="N182" s="163">
        <v>42232</v>
      </c>
      <c r="O182" s="1"/>
      <c r="P182" s="1"/>
      <c r="Q182" s="244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54">
        <v>36</v>
      </c>
      <c r="B183" s="155">
        <v>42219</v>
      </c>
      <c r="C183" s="155"/>
      <c r="D183" s="156" t="s">
        <v>677</v>
      </c>
      <c r="E183" s="157" t="s">
        <v>591</v>
      </c>
      <c r="F183" s="158">
        <v>115.5</v>
      </c>
      <c r="G183" s="157"/>
      <c r="H183" s="157">
        <v>149</v>
      </c>
      <c r="I183" s="159">
        <v>140</v>
      </c>
      <c r="J183" s="160" t="s">
        <v>678</v>
      </c>
      <c r="K183" s="161">
        <f t="shared" si="90"/>
        <v>33.5</v>
      </c>
      <c r="L183" s="162">
        <f t="shared" si="91"/>
        <v>0.29004329004329005</v>
      </c>
      <c r="M183" s="157" t="s">
        <v>594</v>
      </c>
      <c r="N183" s="163">
        <v>42740</v>
      </c>
      <c r="O183" s="1"/>
      <c r="P183" s="1"/>
      <c r="Q183" s="244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4">
        <v>37</v>
      </c>
      <c r="B184" s="155">
        <v>42251</v>
      </c>
      <c r="C184" s="155"/>
      <c r="D184" s="156" t="s">
        <v>540</v>
      </c>
      <c r="E184" s="157" t="s">
        <v>591</v>
      </c>
      <c r="F184" s="158">
        <v>226</v>
      </c>
      <c r="G184" s="157"/>
      <c r="H184" s="157">
        <v>292</v>
      </c>
      <c r="I184" s="159">
        <v>292</v>
      </c>
      <c r="J184" s="160" t="s">
        <v>679</v>
      </c>
      <c r="K184" s="161">
        <f t="shared" si="90"/>
        <v>66</v>
      </c>
      <c r="L184" s="162">
        <f t="shared" si="91"/>
        <v>0.29203539823008851</v>
      </c>
      <c r="M184" s="157" t="s">
        <v>594</v>
      </c>
      <c r="N184" s="163">
        <v>42286</v>
      </c>
      <c r="O184" s="1"/>
      <c r="P184" s="1"/>
      <c r="Q184" s="244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54">
        <v>38</v>
      </c>
      <c r="B185" s="155">
        <v>42254</v>
      </c>
      <c r="C185" s="155"/>
      <c r="D185" s="156" t="s">
        <v>667</v>
      </c>
      <c r="E185" s="157" t="s">
        <v>591</v>
      </c>
      <c r="F185" s="158">
        <v>232.5</v>
      </c>
      <c r="G185" s="157"/>
      <c r="H185" s="157">
        <v>312.5</v>
      </c>
      <c r="I185" s="159">
        <v>310</v>
      </c>
      <c r="J185" s="160" t="s">
        <v>625</v>
      </c>
      <c r="K185" s="161">
        <f t="shared" si="90"/>
        <v>80</v>
      </c>
      <c r="L185" s="162">
        <f t="shared" si="91"/>
        <v>0.34408602150537637</v>
      </c>
      <c r="M185" s="157" t="s">
        <v>594</v>
      </c>
      <c r="N185" s="163">
        <v>42823</v>
      </c>
      <c r="O185" s="1"/>
      <c r="P185" s="1"/>
      <c r="Q185" s="244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54">
        <v>39</v>
      </c>
      <c r="B186" s="155">
        <v>42268</v>
      </c>
      <c r="C186" s="155"/>
      <c r="D186" s="156" t="s">
        <v>680</v>
      </c>
      <c r="E186" s="157" t="s">
        <v>591</v>
      </c>
      <c r="F186" s="158">
        <v>196.5</v>
      </c>
      <c r="G186" s="157"/>
      <c r="H186" s="157">
        <v>238</v>
      </c>
      <c r="I186" s="159">
        <v>238</v>
      </c>
      <c r="J186" s="160" t="s">
        <v>679</v>
      </c>
      <c r="K186" s="161">
        <f t="shared" si="90"/>
        <v>41.5</v>
      </c>
      <c r="L186" s="162">
        <f t="shared" si="91"/>
        <v>0.21119592875318066</v>
      </c>
      <c r="M186" s="157" t="s">
        <v>594</v>
      </c>
      <c r="N186" s="163">
        <v>42291</v>
      </c>
      <c r="O186" s="1"/>
      <c r="P186" s="1"/>
      <c r="Q186" s="244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54">
        <v>40</v>
      </c>
      <c r="B187" s="155">
        <v>42271</v>
      </c>
      <c r="C187" s="155"/>
      <c r="D187" s="156" t="s">
        <v>623</v>
      </c>
      <c r="E187" s="157" t="s">
        <v>591</v>
      </c>
      <c r="F187" s="158">
        <v>65</v>
      </c>
      <c r="G187" s="157"/>
      <c r="H187" s="157">
        <v>82</v>
      </c>
      <c r="I187" s="159">
        <v>82</v>
      </c>
      <c r="J187" s="160" t="s">
        <v>679</v>
      </c>
      <c r="K187" s="161">
        <f t="shared" si="90"/>
        <v>17</v>
      </c>
      <c r="L187" s="162">
        <f t="shared" si="91"/>
        <v>0.26153846153846155</v>
      </c>
      <c r="M187" s="157" t="s">
        <v>594</v>
      </c>
      <c r="N187" s="163">
        <v>42578</v>
      </c>
      <c r="O187" s="1"/>
      <c r="P187" s="1"/>
      <c r="Q187" s="244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54">
        <v>41</v>
      </c>
      <c r="B188" s="155">
        <v>42291</v>
      </c>
      <c r="C188" s="155"/>
      <c r="D188" s="156" t="s">
        <v>681</v>
      </c>
      <c r="E188" s="157" t="s">
        <v>591</v>
      </c>
      <c r="F188" s="158">
        <v>144</v>
      </c>
      <c r="G188" s="157"/>
      <c r="H188" s="157">
        <v>182.5</v>
      </c>
      <c r="I188" s="159">
        <v>181</v>
      </c>
      <c r="J188" s="160" t="s">
        <v>679</v>
      </c>
      <c r="K188" s="161">
        <f t="shared" si="90"/>
        <v>38.5</v>
      </c>
      <c r="L188" s="162">
        <f t="shared" si="91"/>
        <v>0.2673611111111111</v>
      </c>
      <c r="M188" s="157" t="s">
        <v>594</v>
      </c>
      <c r="N188" s="163">
        <v>42817</v>
      </c>
      <c r="O188" s="1"/>
      <c r="P188" s="1"/>
      <c r="Q188" s="244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54">
        <v>42</v>
      </c>
      <c r="B189" s="155">
        <v>42291</v>
      </c>
      <c r="C189" s="155"/>
      <c r="D189" s="156" t="s">
        <v>682</v>
      </c>
      <c r="E189" s="157" t="s">
        <v>591</v>
      </c>
      <c r="F189" s="158">
        <v>264</v>
      </c>
      <c r="G189" s="157"/>
      <c r="H189" s="157">
        <v>311</v>
      </c>
      <c r="I189" s="159">
        <v>311</v>
      </c>
      <c r="J189" s="160" t="s">
        <v>679</v>
      </c>
      <c r="K189" s="161">
        <f t="shared" si="90"/>
        <v>47</v>
      </c>
      <c r="L189" s="162">
        <f t="shared" si="91"/>
        <v>0.17803030303030304</v>
      </c>
      <c r="M189" s="157" t="s">
        <v>594</v>
      </c>
      <c r="N189" s="163">
        <v>42604</v>
      </c>
      <c r="O189" s="1"/>
      <c r="P189" s="1"/>
      <c r="Q189" s="244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54">
        <v>43</v>
      </c>
      <c r="B190" s="155">
        <v>42318</v>
      </c>
      <c r="C190" s="155"/>
      <c r="D190" s="156" t="s">
        <v>683</v>
      </c>
      <c r="E190" s="157" t="s">
        <v>603</v>
      </c>
      <c r="F190" s="158">
        <v>549.5</v>
      </c>
      <c r="G190" s="157"/>
      <c r="H190" s="157">
        <v>630</v>
      </c>
      <c r="I190" s="159">
        <v>630</v>
      </c>
      <c r="J190" s="160" t="s">
        <v>679</v>
      </c>
      <c r="K190" s="161">
        <f t="shared" si="90"/>
        <v>80.5</v>
      </c>
      <c r="L190" s="162">
        <f t="shared" si="91"/>
        <v>0.1464968152866242</v>
      </c>
      <c r="M190" s="157" t="s">
        <v>594</v>
      </c>
      <c r="N190" s="163">
        <v>42419</v>
      </c>
      <c r="O190" s="1"/>
      <c r="P190" s="1"/>
      <c r="Q190" s="244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54">
        <v>44</v>
      </c>
      <c r="B191" s="155">
        <v>42342</v>
      </c>
      <c r="C191" s="155"/>
      <c r="D191" s="156" t="s">
        <v>684</v>
      </c>
      <c r="E191" s="157" t="s">
        <v>591</v>
      </c>
      <c r="F191" s="158">
        <v>1027.5</v>
      </c>
      <c r="G191" s="157"/>
      <c r="H191" s="157">
        <v>1315</v>
      </c>
      <c r="I191" s="159">
        <v>1250</v>
      </c>
      <c r="J191" s="160" t="s">
        <v>679</v>
      </c>
      <c r="K191" s="161">
        <f t="shared" si="90"/>
        <v>287.5</v>
      </c>
      <c r="L191" s="162">
        <f t="shared" si="91"/>
        <v>0.27980535279805352</v>
      </c>
      <c r="M191" s="157" t="s">
        <v>594</v>
      </c>
      <c r="N191" s="163">
        <v>43244</v>
      </c>
      <c r="O191" s="1"/>
      <c r="P191" s="1"/>
      <c r="Q191" s="244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54">
        <v>45</v>
      </c>
      <c r="B192" s="155">
        <v>42367</v>
      </c>
      <c r="C192" s="155"/>
      <c r="D192" s="156" t="s">
        <v>685</v>
      </c>
      <c r="E192" s="157" t="s">
        <v>591</v>
      </c>
      <c r="F192" s="158">
        <v>465</v>
      </c>
      <c r="G192" s="157"/>
      <c r="H192" s="157">
        <v>540</v>
      </c>
      <c r="I192" s="159">
        <v>540</v>
      </c>
      <c r="J192" s="160" t="s">
        <v>679</v>
      </c>
      <c r="K192" s="161">
        <f t="shared" si="90"/>
        <v>75</v>
      </c>
      <c r="L192" s="162">
        <f t="shared" si="91"/>
        <v>0.16129032258064516</v>
      </c>
      <c r="M192" s="157" t="s">
        <v>594</v>
      </c>
      <c r="N192" s="163">
        <v>42530</v>
      </c>
      <c r="O192" s="1"/>
      <c r="P192" s="1"/>
      <c r="Q192" s="244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54">
        <v>46</v>
      </c>
      <c r="B193" s="155">
        <v>42380</v>
      </c>
      <c r="C193" s="155"/>
      <c r="D193" s="156" t="s">
        <v>403</v>
      </c>
      <c r="E193" s="157" t="s">
        <v>603</v>
      </c>
      <c r="F193" s="158">
        <v>81</v>
      </c>
      <c r="G193" s="157"/>
      <c r="H193" s="157">
        <v>110</v>
      </c>
      <c r="I193" s="159">
        <v>110</v>
      </c>
      <c r="J193" s="160" t="s">
        <v>679</v>
      </c>
      <c r="K193" s="161">
        <f t="shared" si="90"/>
        <v>29</v>
      </c>
      <c r="L193" s="162">
        <f t="shared" si="91"/>
        <v>0.35802469135802467</v>
      </c>
      <c r="M193" s="157" t="s">
        <v>594</v>
      </c>
      <c r="N193" s="163">
        <v>42745</v>
      </c>
      <c r="O193" s="1"/>
      <c r="P193" s="1"/>
      <c r="Q193" s="244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54">
        <v>47</v>
      </c>
      <c r="B194" s="155">
        <v>42382</v>
      </c>
      <c r="C194" s="155"/>
      <c r="D194" s="156" t="s">
        <v>686</v>
      </c>
      <c r="E194" s="157" t="s">
        <v>603</v>
      </c>
      <c r="F194" s="158">
        <v>417.5</v>
      </c>
      <c r="G194" s="157"/>
      <c r="H194" s="157">
        <v>547</v>
      </c>
      <c r="I194" s="159">
        <v>535</v>
      </c>
      <c r="J194" s="160" t="s">
        <v>679</v>
      </c>
      <c r="K194" s="161">
        <f t="shared" si="90"/>
        <v>129.5</v>
      </c>
      <c r="L194" s="162">
        <f t="shared" si="91"/>
        <v>0.31017964071856285</v>
      </c>
      <c r="M194" s="157" t="s">
        <v>594</v>
      </c>
      <c r="N194" s="163">
        <v>42578</v>
      </c>
      <c r="O194" s="1"/>
      <c r="P194" s="1"/>
      <c r="Q194" s="244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54">
        <v>48</v>
      </c>
      <c r="B195" s="155">
        <v>42408</v>
      </c>
      <c r="C195" s="155"/>
      <c r="D195" s="156" t="s">
        <v>687</v>
      </c>
      <c r="E195" s="157" t="s">
        <v>591</v>
      </c>
      <c r="F195" s="158">
        <v>650</v>
      </c>
      <c r="G195" s="157"/>
      <c r="H195" s="157">
        <v>800</v>
      </c>
      <c r="I195" s="159">
        <v>800</v>
      </c>
      <c r="J195" s="160" t="s">
        <v>679</v>
      </c>
      <c r="K195" s="161">
        <f t="shared" si="90"/>
        <v>150</v>
      </c>
      <c r="L195" s="162">
        <f t="shared" si="91"/>
        <v>0.23076923076923078</v>
      </c>
      <c r="M195" s="157" t="s">
        <v>594</v>
      </c>
      <c r="N195" s="163">
        <v>43154</v>
      </c>
      <c r="O195" s="1"/>
      <c r="P195" s="1"/>
      <c r="Q195" s="244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54">
        <v>49</v>
      </c>
      <c r="B196" s="155">
        <v>42433</v>
      </c>
      <c r="C196" s="155"/>
      <c r="D196" s="156" t="s">
        <v>237</v>
      </c>
      <c r="E196" s="157" t="s">
        <v>591</v>
      </c>
      <c r="F196" s="158">
        <v>437.5</v>
      </c>
      <c r="G196" s="157"/>
      <c r="H196" s="157">
        <v>504.5</v>
      </c>
      <c r="I196" s="159">
        <v>522</v>
      </c>
      <c r="J196" s="160" t="s">
        <v>688</v>
      </c>
      <c r="K196" s="161">
        <f t="shared" si="90"/>
        <v>67</v>
      </c>
      <c r="L196" s="162">
        <f t="shared" si="91"/>
        <v>0.15314285714285714</v>
      </c>
      <c r="M196" s="157" t="s">
        <v>594</v>
      </c>
      <c r="N196" s="163">
        <v>42480</v>
      </c>
      <c r="O196" s="1"/>
      <c r="P196" s="1"/>
      <c r="Q196" s="244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54">
        <v>50</v>
      </c>
      <c r="B197" s="155">
        <v>42438</v>
      </c>
      <c r="C197" s="155"/>
      <c r="D197" s="156" t="s">
        <v>689</v>
      </c>
      <c r="E197" s="157" t="s">
        <v>591</v>
      </c>
      <c r="F197" s="158">
        <v>189.5</v>
      </c>
      <c r="G197" s="157"/>
      <c r="H197" s="157">
        <v>218</v>
      </c>
      <c r="I197" s="159">
        <v>218</v>
      </c>
      <c r="J197" s="160" t="s">
        <v>679</v>
      </c>
      <c r="K197" s="161">
        <f t="shared" si="90"/>
        <v>28.5</v>
      </c>
      <c r="L197" s="162">
        <f t="shared" si="91"/>
        <v>0.15039577836411611</v>
      </c>
      <c r="M197" s="157" t="s">
        <v>594</v>
      </c>
      <c r="N197" s="163">
        <v>43034</v>
      </c>
      <c r="O197" s="1"/>
      <c r="P197" s="1"/>
      <c r="Q197" s="244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64">
        <v>51</v>
      </c>
      <c r="B198" s="165">
        <v>42471</v>
      </c>
      <c r="C198" s="165"/>
      <c r="D198" s="173" t="s">
        <v>690</v>
      </c>
      <c r="E198" s="168" t="s">
        <v>591</v>
      </c>
      <c r="F198" s="168">
        <v>36.5</v>
      </c>
      <c r="G198" s="169"/>
      <c r="H198" s="169">
        <v>15.85</v>
      </c>
      <c r="I198" s="169">
        <v>60</v>
      </c>
      <c r="J198" s="170" t="s">
        <v>691</v>
      </c>
      <c r="K198" s="171">
        <f t="shared" si="90"/>
        <v>-20.65</v>
      </c>
      <c r="L198" s="172">
        <f t="shared" si="91"/>
        <v>-0.5657534246575342</v>
      </c>
      <c r="M198" s="168" t="s">
        <v>604</v>
      </c>
      <c r="N198" s="176">
        <v>43627</v>
      </c>
      <c r="O198" s="1"/>
      <c r="P198" s="1"/>
      <c r="Q198" s="244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54">
        <v>52</v>
      </c>
      <c r="B199" s="155">
        <v>42472</v>
      </c>
      <c r="C199" s="155"/>
      <c r="D199" s="156" t="s">
        <v>692</v>
      </c>
      <c r="E199" s="157" t="s">
        <v>591</v>
      </c>
      <c r="F199" s="158">
        <v>93</v>
      </c>
      <c r="G199" s="157"/>
      <c r="H199" s="157">
        <v>149</v>
      </c>
      <c r="I199" s="159">
        <v>140</v>
      </c>
      <c r="J199" s="160" t="s">
        <v>693</v>
      </c>
      <c r="K199" s="161">
        <f t="shared" si="90"/>
        <v>56</v>
      </c>
      <c r="L199" s="162">
        <f t="shared" si="91"/>
        <v>0.60215053763440862</v>
      </c>
      <c r="M199" s="157" t="s">
        <v>594</v>
      </c>
      <c r="N199" s="163">
        <v>42740</v>
      </c>
      <c r="O199" s="1"/>
      <c r="P199" s="1"/>
      <c r="Q199" s="244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54">
        <v>53</v>
      </c>
      <c r="B200" s="155">
        <v>42472</v>
      </c>
      <c r="C200" s="155"/>
      <c r="D200" s="156" t="s">
        <v>694</v>
      </c>
      <c r="E200" s="157" t="s">
        <v>591</v>
      </c>
      <c r="F200" s="158">
        <v>130</v>
      </c>
      <c r="G200" s="157"/>
      <c r="H200" s="157">
        <v>150</v>
      </c>
      <c r="I200" s="159" t="s">
        <v>695</v>
      </c>
      <c r="J200" s="160" t="s">
        <v>679</v>
      </c>
      <c r="K200" s="161">
        <f t="shared" si="90"/>
        <v>20</v>
      </c>
      <c r="L200" s="162">
        <f t="shared" si="91"/>
        <v>0.15384615384615385</v>
      </c>
      <c r="M200" s="157" t="s">
        <v>594</v>
      </c>
      <c r="N200" s="163">
        <v>42564</v>
      </c>
      <c r="O200" s="1"/>
      <c r="P200" s="1"/>
      <c r="Q200" s="244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54">
        <v>54</v>
      </c>
      <c r="B201" s="155">
        <v>42473</v>
      </c>
      <c r="C201" s="155"/>
      <c r="D201" s="156" t="s">
        <v>696</v>
      </c>
      <c r="E201" s="157" t="s">
        <v>591</v>
      </c>
      <c r="F201" s="158">
        <v>196</v>
      </c>
      <c r="G201" s="157"/>
      <c r="H201" s="157">
        <v>299</v>
      </c>
      <c r="I201" s="159">
        <v>299</v>
      </c>
      <c r="J201" s="160" t="s">
        <v>679</v>
      </c>
      <c r="K201" s="161">
        <v>103</v>
      </c>
      <c r="L201" s="162">
        <v>0.52551020408163296</v>
      </c>
      <c r="M201" s="157" t="s">
        <v>594</v>
      </c>
      <c r="N201" s="163">
        <v>42620</v>
      </c>
      <c r="O201" s="1"/>
      <c r="P201" s="1"/>
      <c r="Q201" s="244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54">
        <v>55</v>
      </c>
      <c r="B202" s="155">
        <v>42473</v>
      </c>
      <c r="C202" s="155"/>
      <c r="D202" s="156" t="s">
        <v>697</v>
      </c>
      <c r="E202" s="157" t="s">
        <v>591</v>
      </c>
      <c r="F202" s="158">
        <v>88</v>
      </c>
      <c r="G202" s="157"/>
      <c r="H202" s="157">
        <v>103</v>
      </c>
      <c r="I202" s="159">
        <v>103</v>
      </c>
      <c r="J202" s="160" t="s">
        <v>679</v>
      </c>
      <c r="K202" s="161">
        <v>15</v>
      </c>
      <c r="L202" s="162">
        <v>0.170454545454545</v>
      </c>
      <c r="M202" s="157" t="s">
        <v>594</v>
      </c>
      <c r="N202" s="163">
        <v>42530</v>
      </c>
      <c r="O202" s="1"/>
      <c r="P202" s="1"/>
      <c r="Q202" s="244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54">
        <v>56</v>
      </c>
      <c r="B203" s="155">
        <v>42492</v>
      </c>
      <c r="C203" s="155"/>
      <c r="D203" s="156" t="s">
        <v>698</v>
      </c>
      <c r="E203" s="157" t="s">
        <v>591</v>
      </c>
      <c r="F203" s="158">
        <v>127.5</v>
      </c>
      <c r="G203" s="157"/>
      <c r="H203" s="157">
        <v>148</v>
      </c>
      <c r="I203" s="159" t="s">
        <v>699</v>
      </c>
      <c r="J203" s="160" t="s">
        <v>679</v>
      </c>
      <c r="K203" s="161">
        <f t="shared" ref="K203:K207" si="92">H203-F203</f>
        <v>20.5</v>
      </c>
      <c r="L203" s="162">
        <f t="shared" ref="L203:L207" si="93">K203/F203</f>
        <v>0.16078431372549021</v>
      </c>
      <c r="M203" s="157" t="s">
        <v>594</v>
      </c>
      <c r="N203" s="163">
        <v>42564</v>
      </c>
      <c r="O203" s="1"/>
      <c r="P203" s="1"/>
      <c r="Q203" s="244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54">
        <v>57</v>
      </c>
      <c r="B204" s="155">
        <v>42493</v>
      </c>
      <c r="C204" s="155"/>
      <c r="D204" s="156" t="s">
        <v>700</v>
      </c>
      <c r="E204" s="157" t="s">
        <v>591</v>
      </c>
      <c r="F204" s="158">
        <v>675</v>
      </c>
      <c r="G204" s="157"/>
      <c r="H204" s="157">
        <v>815</v>
      </c>
      <c r="I204" s="159" t="s">
        <v>701</v>
      </c>
      <c r="J204" s="160" t="s">
        <v>679</v>
      </c>
      <c r="K204" s="161">
        <f t="shared" si="92"/>
        <v>140</v>
      </c>
      <c r="L204" s="162">
        <f t="shared" si="93"/>
        <v>0.2074074074074074</v>
      </c>
      <c r="M204" s="157" t="s">
        <v>594</v>
      </c>
      <c r="N204" s="163">
        <v>43154</v>
      </c>
      <c r="O204" s="1"/>
      <c r="P204" s="1"/>
      <c r="Q204" s="244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64">
        <v>58</v>
      </c>
      <c r="B205" s="165">
        <v>42522</v>
      </c>
      <c r="C205" s="165"/>
      <c r="D205" s="166" t="s">
        <v>702</v>
      </c>
      <c r="E205" s="167" t="s">
        <v>591</v>
      </c>
      <c r="F205" s="168">
        <v>500</v>
      </c>
      <c r="G205" s="168"/>
      <c r="H205" s="169">
        <v>232.5</v>
      </c>
      <c r="I205" s="169" t="s">
        <v>703</v>
      </c>
      <c r="J205" s="170" t="s">
        <v>704</v>
      </c>
      <c r="K205" s="171">
        <f t="shared" si="92"/>
        <v>-267.5</v>
      </c>
      <c r="L205" s="172">
        <f t="shared" si="93"/>
        <v>-0.53500000000000003</v>
      </c>
      <c r="M205" s="168" t="s">
        <v>604</v>
      </c>
      <c r="N205" s="165">
        <v>43735</v>
      </c>
      <c r="O205" s="1"/>
      <c r="P205" s="1"/>
      <c r="Q205" s="244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54">
        <v>59</v>
      </c>
      <c r="B206" s="155">
        <v>42527</v>
      </c>
      <c r="C206" s="155"/>
      <c r="D206" s="156" t="s">
        <v>542</v>
      </c>
      <c r="E206" s="157" t="s">
        <v>591</v>
      </c>
      <c r="F206" s="158">
        <v>110</v>
      </c>
      <c r="G206" s="157"/>
      <c r="H206" s="157">
        <v>126.5</v>
      </c>
      <c r="I206" s="159">
        <v>125</v>
      </c>
      <c r="J206" s="160" t="s">
        <v>631</v>
      </c>
      <c r="K206" s="161">
        <f t="shared" si="92"/>
        <v>16.5</v>
      </c>
      <c r="L206" s="162">
        <f t="shared" si="93"/>
        <v>0.15</v>
      </c>
      <c r="M206" s="157" t="s">
        <v>594</v>
      </c>
      <c r="N206" s="163">
        <v>42552</v>
      </c>
      <c r="O206" s="1"/>
      <c r="P206" s="1"/>
      <c r="Q206" s="244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54">
        <v>60</v>
      </c>
      <c r="B207" s="155">
        <v>42538</v>
      </c>
      <c r="C207" s="155"/>
      <c r="D207" s="156" t="s">
        <v>705</v>
      </c>
      <c r="E207" s="157" t="s">
        <v>591</v>
      </c>
      <c r="F207" s="158">
        <v>44</v>
      </c>
      <c r="G207" s="157"/>
      <c r="H207" s="157">
        <v>69.5</v>
      </c>
      <c r="I207" s="159">
        <v>69.5</v>
      </c>
      <c r="J207" s="160" t="s">
        <v>706</v>
      </c>
      <c r="K207" s="161">
        <f t="shared" si="92"/>
        <v>25.5</v>
      </c>
      <c r="L207" s="162">
        <f t="shared" si="93"/>
        <v>0.57954545454545459</v>
      </c>
      <c r="M207" s="157" t="s">
        <v>594</v>
      </c>
      <c r="N207" s="163">
        <v>42977</v>
      </c>
      <c r="O207" s="1"/>
      <c r="P207" s="1"/>
      <c r="Q207" s="244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54">
        <v>61</v>
      </c>
      <c r="B208" s="155">
        <v>42549</v>
      </c>
      <c r="C208" s="155"/>
      <c r="D208" s="156" t="s">
        <v>707</v>
      </c>
      <c r="E208" s="157" t="s">
        <v>591</v>
      </c>
      <c r="F208" s="158">
        <v>262.5</v>
      </c>
      <c r="G208" s="157"/>
      <c r="H208" s="157">
        <v>340</v>
      </c>
      <c r="I208" s="159">
        <v>333</v>
      </c>
      <c r="J208" s="160" t="s">
        <v>708</v>
      </c>
      <c r="K208" s="161">
        <v>77.5</v>
      </c>
      <c r="L208" s="162">
        <v>0.29523809523809502</v>
      </c>
      <c r="M208" s="157" t="s">
        <v>594</v>
      </c>
      <c r="N208" s="163">
        <v>43017</v>
      </c>
      <c r="O208" s="1"/>
      <c r="P208" s="1"/>
      <c r="Q208" s="244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54">
        <v>62</v>
      </c>
      <c r="B209" s="155">
        <v>42549</v>
      </c>
      <c r="C209" s="155"/>
      <c r="D209" s="156" t="s">
        <v>709</v>
      </c>
      <c r="E209" s="157" t="s">
        <v>591</v>
      </c>
      <c r="F209" s="158">
        <v>840</v>
      </c>
      <c r="G209" s="157"/>
      <c r="H209" s="157">
        <v>1230</v>
      </c>
      <c r="I209" s="159">
        <v>1230</v>
      </c>
      <c r="J209" s="160" t="s">
        <v>679</v>
      </c>
      <c r="K209" s="161">
        <v>390</v>
      </c>
      <c r="L209" s="162">
        <v>0.46428571428571402</v>
      </c>
      <c r="M209" s="157" t="s">
        <v>594</v>
      </c>
      <c r="N209" s="163">
        <v>42649</v>
      </c>
      <c r="O209" s="1"/>
      <c r="P209" s="1"/>
      <c r="Q209" s="244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77">
        <v>63</v>
      </c>
      <c r="B210" s="178">
        <v>42556</v>
      </c>
      <c r="C210" s="178"/>
      <c r="D210" s="179" t="s">
        <v>710</v>
      </c>
      <c r="E210" s="180" t="s">
        <v>591</v>
      </c>
      <c r="F210" s="180">
        <v>395</v>
      </c>
      <c r="G210" s="181"/>
      <c r="H210" s="181">
        <f>(468.5+342.5)/2</f>
        <v>405.5</v>
      </c>
      <c r="I210" s="181">
        <v>510</v>
      </c>
      <c r="J210" s="182" t="s">
        <v>711</v>
      </c>
      <c r="K210" s="183">
        <f t="shared" ref="K210:K216" si="94">H210-F210</f>
        <v>10.5</v>
      </c>
      <c r="L210" s="184">
        <f t="shared" ref="L210:L216" si="95">K210/F210</f>
        <v>2.6582278481012658E-2</v>
      </c>
      <c r="M210" s="180" t="s">
        <v>612</v>
      </c>
      <c r="N210" s="178">
        <v>43606</v>
      </c>
      <c r="O210" s="1"/>
      <c r="P210" s="1"/>
      <c r="Q210" s="244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64">
        <v>64</v>
      </c>
      <c r="B211" s="165">
        <v>42584</v>
      </c>
      <c r="C211" s="165"/>
      <c r="D211" s="166" t="s">
        <v>712</v>
      </c>
      <c r="E211" s="167" t="s">
        <v>603</v>
      </c>
      <c r="F211" s="168">
        <f>169.5-12.8</f>
        <v>156.69999999999999</v>
      </c>
      <c r="G211" s="168"/>
      <c r="H211" s="169">
        <v>77</v>
      </c>
      <c r="I211" s="169" t="s">
        <v>713</v>
      </c>
      <c r="J211" s="170" t="s">
        <v>714</v>
      </c>
      <c r="K211" s="171">
        <f t="shared" si="94"/>
        <v>-79.699999999999989</v>
      </c>
      <c r="L211" s="172">
        <f t="shared" si="95"/>
        <v>-0.50861518825781749</v>
      </c>
      <c r="M211" s="168" t="s">
        <v>604</v>
      </c>
      <c r="N211" s="165">
        <v>43522</v>
      </c>
      <c r="O211" s="1"/>
      <c r="P211" s="1"/>
      <c r="Q211" s="244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64">
        <v>65</v>
      </c>
      <c r="B212" s="165">
        <v>42586</v>
      </c>
      <c r="C212" s="165"/>
      <c r="D212" s="166" t="s">
        <v>715</v>
      </c>
      <c r="E212" s="167" t="s">
        <v>591</v>
      </c>
      <c r="F212" s="168">
        <v>400</v>
      </c>
      <c r="G212" s="168"/>
      <c r="H212" s="169">
        <v>305</v>
      </c>
      <c r="I212" s="169">
        <v>475</v>
      </c>
      <c r="J212" s="170" t="s">
        <v>716</v>
      </c>
      <c r="K212" s="171">
        <f t="shared" si="94"/>
        <v>-95</v>
      </c>
      <c r="L212" s="172">
        <f t="shared" si="95"/>
        <v>-0.23749999999999999</v>
      </c>
      <c r="M212" s="168" t="s">
        <v>604</v>
      </c>
      <c r="N212" s="165">
        <v>43606</v>
      </c>
      <c r="O212" s="1"/>
      <c r="P212" s="1"/>
      <c r="Q212" s="244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54">
        <v>66</v>
      </c>
      <c r="B213" s="155">
        <v>42593</v>
      </c>
      <c r="C213" s="155"/>
      <c r="D213" s="156" t="s">
        <v>717</v>
      </c>
      <c r="E213" s="157" t="s">
        <v>591</v>
      </c>
      <c r="F213" s="158">
        <v>86.5</v>
      </c>
      <c r="G213" s="157"/>
      <c r="H213" s="157">
        <v>130</v>
      </c>
      <c r="I213" s="159">
        <v>130</v>
      </c>
      <c r="J213" s="160" t="s">
        <v>718</v>
      </c>
      <c r="K213" s="161">
        <f t="shared" si="94"/>
        <v>43.5</v>
      </c>
      <c r="L213" s="162">
        <f t="shared" si="95"/>
        <v>0.50289017341040465</v>
      </c>
      <c r="M213" s="157" t="s">
        <v>594</v>
      </c>
      <c r="N213" s="163">
        <v>43091</v>
      </c>
      <c r="O213" s="1"/>
      <c r="P213" s="1"/>
      <c r="Q213" s="244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64">
        <v>67</v>
      </c>
      <c r="B214" s="165">
        <v>42600</v>
      </c>
      <c r="C214" s="165"/>
      <c r="D214" s="166" t="s">
        <v>122</v>
      </c>
      <c r="E214" s="167" t="s">
        <v>591</v>
      </c>
      <c r="F214" s="168">
        <v>133.5</v>
      </c>
      <c r="G214" s="168"/>
      <c r="H214" s="169">
        <v>126.5</v>
      </c>
      <c r="I214" s="169">
        <v>178</v>
      </c>
      <c r="J214" s="170" t="s">
        <v>719</v>
      </c>
      <c r="K214" s="171">
        <f t="shared" si="94"/>
        <v>-7</v>
      </c>
      <c r="L214" s="172">
        <f t="shared" si="95"/>
        <v>-5.2434456928838954E-2</v>
      </c>
      <c r="M214" s="168" t="s">
        <v>604</v>
      </c>
      <c r="N214" s="165">
        <v>42615</v>
      </c>
      <c r="O214" s="1"/>
      <c r="P214" s="1"/>
      <c r="Q214" s="244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54">
        <v>68</v>
      </c>
      <c r="B215" s="155">
        <v>42613</v>
      </c>
      <c r="C215" s="155"/>
      <c r="D215" s="156" t="s">
        <v>720</v>
      </c>
      <c r="E215" s="157" t="s">
        <v>591</v>
      </c>
      <c r="F215" s="158">
        <v>560</v>
      </c>
      <c r="G215" s="157"/>
      <c r="H215" s="157">
        <v>725</v>
      </c>
      <c r="I215" s="159">
        <v>725</v>
      </c>
      <c r="J215" s="160" t="s">
        <v>625</v>
      </c>
      <c r="K215" s="161">
        <f t="shared" si="94"/>
        <v>165</v>
      </c>
      <c r="L215" s="162">
        <f t="shared" si="95"/>
        <v>0.29464285714285715</v>
      </c>
      <c r="M215" s="157" t="s">
        <v>594</v>
      </c>
      <c r="N215" s="163">
        <v>42456</v>
      </c>
      <c r="O215" s="1"/>
      <c r="P215" s="1"/>
      <c r="Q215" s="244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54">
        <v>69</v>
      </c>
      <c r="B216" s="155">
        <v>42614</v>
      </c>
      <c r="C216" s="155"/>
      <c r="D216" s="156" t="s">
        <v>721</v>
      </c>
      <c r="E216" s="157" t="s">
        <v>591</v>
      </c>
      <c r="F216" s="158">
        <v>160.5</v>
      </c>
      <c r="G216" s="157"/>
      <c r="H216" s="157">
        <v>210</v>
      </c>
      <c r="I216" s="159">
        <v>210</v>
      </c>
      <c r="J216" s="160" t="s">
        <v>625</v>
      </c>
      <c r="K216" s="161">
        <f t="shared" si="94"/>
        <v>49.5</v>
      </c>
      <c r="L216" s="162">
        <f t="shared" si="95"/>
        <v>0.30841121495327101</v>
      </c>
      <c r="M216" s="157" t="s">
        <v>594</v>
      </c>
      <c r="N216" s="163">
        <v>42871</v>
      </c>
      <c r="O216" s="1"/>
      <c r="P216" s="1"/>
      <c r="Q216" s="244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54">
        <v>70</v>
      </c>
      <c r="B217" s="155">
        <v>42646</v>
      </c>
      <c r="C217" s="155"/>
      <c r="D217" s="156" t="s">
        <v>415</v>
      </c>
      <c r="E217" s="157" t="s">
        <v>591</v>
      </c>
      <c r="F217" s="158">
        <v>430</v>
      </c>
      <c r="G217" s="157"/>
      <c r="H217" s="157">
        <v>596</v>
      </c>
      <c r="I217" s="159">
        <v>575</v>
      </c>
      <c r="J217" s="160" t="s">
        <v>722</v>
      </c>
      <c r="K217" s="161">
        <v>166</v>
      </c>
      <c r="L217" s="162">
        <v>0.38604651162790699</v>
      </c>
      <c r="M217" s="157" t="s">
        <v>594</v>
      </c>
      <c r="N217" s="163">
        <v>42769</v>
      </c>
      <c r="O217" s="1"/>
      <c r="P217" s="1"/>
      <c r="Q217" s="244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54">
        <v>71</v>
      </c>
      <c r="B218" s="155">
        <v>42657</v>
      </c>
      <c r="C218" s="155"/>
      <c r="D218" s="156" t="s">
        <v>723</v>
      </c>
      <c r="E218" s="157" t="s">
        <v>591</v>
      </c>
      <c r="F218" s="158">
        <v>280</v>
      </c>
      <c r="G218" s="157"/>
      <c r="H218" s="157">
        <v>345</v>
      </c>
      <c r="I218" s="159">
        <v>345</v>
      </c>
      <c r="J218" s="160" t="s">
        <v>625</v>
      </c>
      <c r="K218" s="161">
        <f t="shared" ref="K218:K223" si="96">H218-F218</f>
        <v>65</v>
      </c>
      <c r="L218" s="162">
        <f t="shared" ref="L218:L219" si="97">K218/F218</f>
        <v>0.23214285714285715</v>
      </c>
      <c r="M218" s="157" t="s">
        <v>594</v>
      </c>
      <c r="N218" s="163">
        <v>42814</v>
      </c>
      <c r="O218" s="1"/>
      <c r="P218" s="1"/>
      <c r="Q218" s="244"/>
      <c r="R218" s="1"/>
      <c r="S218" s="6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54">
        <v>72</v>
      </c>
      <c r="B219" s="155">
        <v>42657</v>
      </c>
      <c r="C219" s="155"/>
      <c r="D219" s="156" t="s">
        <v>724</v>
      </c>
      <c r="E219" s="157" t="s">
        <v>591</v>
      </c>
      <c r="F219" s="158">
        <v>245</v>
      </c>
      <c r="G219" s="157"/>
      <c r="H219" s="157">
        <v>325.5</v>
      </c>
      <c r="I219" s="159">
        <v>330</v>
      </c>
      <c r="J219" s="160" t="s">
        <v>725</v>
      </c>
      <c r="K219" s="161">
        <f t="shared" si="96"/>
        <v>80.5</v>
      </c>
      <c r="L219" s="162">
        <f t="shared" si="97"/>
        <v>0.32857142857142857</v>
      </c>
      <c r="M219" s="157" t="s">
        <v>594</v>
      </c>
      <c r="N219" s="163">
        <v>42769</v>
      </c>
      <c r="O219" s="1"/>
      <c r="P219" s="1"/>
      <c r="Q219" s="244"/>
      <c r="R219" s="1"/>
      <c r="S219" s="6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54">
        <v>73</v>
      </c>
      <c r="B220" s="155">
        <v>42660</v>
      </c>
      <c r="C220" s="155"/>
      <c r="D220" s="156" t="s">
        <v>726</v>
      </c>
      <c r="E220" s="157" t="s">
        <v>591</v>
      </c>
      <c r="F220" s="158">
        <v>125</v>
      </c>
      <c r="G220" s="157"/>
      <c r="H220" s="157">
        <v>160</v>
      </c>
      <c r="I220" s="159">
        <v>160</v>
      </c>
      <c r="J220" s="160" t="s">
        <v>679</v>
      </c>
      <c r="K220" s="161">
        <f t="shared" si="96"/>
        <v>35</v>
      </c>
      <c r="L220" s="162">
        <v>0.28000000000000003</v>
      </c>
      <c r="M220" s="157" t="s">
        <v>594</v>
      </c>
      <c r="N220" s="163">
        <v>42803</v>
      </c>
      <c r="O220" s="1"/>
      <c r="P220" s="1"/>
      <c r="Q220" s="244"/>
      <c r="R220" s="1"/>
      <c r="S220" s="6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54">
        <v>74</v>
      </c>
      <c r="B221" s="155">
        <v>42660</v>
      </c>
      <c r="C221" s="155"/>
      <c r="D221" s="156" t="s">
        <v>727</v>
      </c>
      <c r="E221" s="157" t="s">
        <v>591</v>
      </c>
      <c r="F221" s="158">
        <v>114</v>
      </c>
      <c r="G221" s="157"/>
      <c r="H221" s="157">
        <v>145</v>
      </c>
      <c r="I221" s="159">
        <v>145</v>
      </c>
      <c r="J221" s="160" t="s">
        <v>679</v>
      </c>
      <c r="K221" s="161">
        <f t="shared" si="96"/>
        <v>31</v>
      </c>
      <c r="L221" s="162">
        <f t="shared" ref="L221:L223" si="98">K221/F221</f>
        <v>0.27192982456140352</v>
      </c>
      <c r="M221" s="157" t="s">
        <v>594</v>
      </c>
      <c r="N221" s="163">
        <v>42859</v>
      </c>
      <c r="O221" s="1"/>
      <c r="P221" s="1"/>
      <c r="Q221" s="244"/>
      <c r="R221" s="1"/>
      <c r="S221" s="6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54">
        <v>75</v>
      </c>
      <c r="B222" s="155">
        <v>42660</v>
      </c>
      <c r="C222" s="155"/>
      <c r="D222" s="156" t="s">
        <v>728</v>
      </c>
      <c r="E222" s="157" t="s">
        <v>591</v>
      </c>
      <c r="F222" s="158">
        <v>212</v>
      </c>
      <c r="G222" s="157"/>
      <c r="H222" s="157">
        <v>280</v>
      </c>
      <c r="I222" s="159">
        <v>276</v>
      </c>
      <c r="J222" s="160" t="s">
        <v>729</v>
      </c>
      <c r="K222" s="161">
        <f t="shared" si="96"/>
        <v>68</v>
      </c>
      <c r="L222" s="162">
        <f t="shared" si="98"/>
        <v>0.32075471698113206</v>
      </c>
      <c r="M222" s="157" t="s">
        <v>594</v>
      </c>
      <c r="N222" s="163">
        <v>42858</v>
      </c>
      <c r="O222" s="1"/>
      <c r="P222" s="1"/>
      <c r="Q222" s="244"/>
      <c r="R222" s="1"/>
      <c r="S222" s="6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54">
        <v>76</v>
      </c>
      <c r="B223" s="155">
        <v>42678</v>
      </c>
      <c r="C223" s="155"/>
      <c r="D223" s="156" t="s">
        <v>464</v>
      </c>
      <c r="E223" s="157" t="s">
        <v>591</v>
      </c>
      <c r="F223" s="158">
        <v>155</v>
      </c>
      <c r="G223" s="157"/>
      <c r="H223" s="157">
        <v>210</v>
      </c>
      <c r="I223" s="159">
        <v>210</v>
      </c>
      <c r="J223" s="160" t="s">
        <v>730</v>
      </c>
      <c r="K223" s="161">
        <f t="shared" si="96"/>
        <v>55</v>
      </c>
      <c r="L223" s="162">
        <f t="shared" si="98"/>
        <v>0.35483870967741937</v>
      </c>
      <c r="M223" s="157" t="s">
        <v>594</v>
      </c>
      <c r="N223" s="163">
        <v>42944</v>
      </c>
      <c r="O223" s="1"/>
      <c r="P223" s="1"/>
      <c r="Q223" s="244"/>
      <c r="R223" s="1"/>
      <c r="S223" s="6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64">
        <v>77</v>
      </c>
      <c r="B224" s="165">
        <v>42710</v>
      </c>
      <c r="C224" s="165"/>
      <c r="D224" s="166" t="s">
        <v>731</v>
      </c>
      <c r="E224" s="167" t="s">
        <v>591</v>
      </c>
      <c r="F224" s="168">
        <v>150.5</v>
      </c>
      <c r="G224" s="168"/>
      <c r="H224" s="169">
        <v>72.5</v>
      </c>
      <c r="I224" s="169">
        <v>174</v>
      </c>
      <c r="J224" s="170" t="s">
        <v>732</v>
      </c>
      <c r="K224" s="171">
        <v>-78</v>
      </c>
      <c r="L224" s="172">
        <v>-0.51827242524916906</v>
      </c>
      <c r="M224" s="168" t="s">
        <v>604</v>
      </c>
      <c r="N224" s="165">
        <v>43333</v>
      </c>
      <c r="O224" s="1"/>
      <c r="P224" s="1"/>
      <c r="Q224" s="244"/>
      <c r="R224" s="1"/>
      <c r="S224" s="6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54">
        <v>78</v>
      </c>
      <c r="B225" s="155">
        <v>42712</v>
      </c>
      <c r="C225" s="155"/>
      <c r="D225" s="156" t="s">
        <v>733</v>
      </c>
      <c r="E225" s="157" t="s">
        <v>591</v>
      </c>
      <c r="F225" s="158">
        <v>380</v>
      </c>
      <c r="G225" s="157"/>
      <c r="H225" s="157">
        <v>478</v>
      </c>
      <c r="I225" s="159">
        <v>468</v>
      </c>
      <c r="J225" s="160" t="s">
        <v>679</v>
      </c>
      <c r="K225" s="161">
        <f t="shared" ref="K225:K227" si="99">H225-F225</f>
        <v>98</v>
      </c>
      <c r="L225" s="162">
        <f t="shared" ref="L225:L227" si="100">K225/F225</f>
        <v>0.25789473684210529</v>
      </c>
      <c r="M225" s="157" t="s">
        <v>594</v>
      </c>
      <c r="N225" s="163">
        <v>43025</v>
      </c>
      <c r="O225" s="1"/>
      <c r="P225" s="1"/>
      <c r="Q225" s="244"/>
      <c r="R225" s="1"/>
      <c r="S225" s="6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54">
        <v>79</v>
      </c>
      <c r="B226" s="155">
        <v>42734</v>
      </c>
      <c r="C226" s="155"/>
      <c r="D226" s="156" t="s">
        <v>121</v>
      </c>
      <c r="E226" s="157" t="s">
        <v>591</v>
      </c>
      <c r="F226" s="158">
        <v>305</v>
      </c>
      <c r="G226" s="157"/>
      <c r="H226" s="157">
        <v>375</v>
      </c>
      <c r="I226" s="159">
        <v>375</v>
      </c>
      <c r="J226" s="160" t="s">
        <v>679</v>
      </c>
      <c r="K226" s="161">
        <f t="shared" si="99"/>
        <v>70</v>
      </c>
      <c r="L226" s="162">
        <f t="shared" si="100"/>
        <v>0.22950819672131148</v>
      </c>
      <c r="M226" s="157" t="s">
        <v>594</v>
      </c>
      <c r="N226" s="163">
        <v>42768</v>
      </c>
      <c r="O226" s="1"/>
      <c r="P226" s="1"/>
      <c r="Q226" s="244"/>
      <c r="R226" s="1"/>
      <c r="S226" s="6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54">
        <v>80</v>
      </c>
      <c r="B227" s="155">
        <v>42739</v>
      </c>
      <c r="C227" s="155"/>
      <c r="D227" s="156" t="s">
        <v>104</v>
      </c>
      <c r="E227" s="157" t="s">
        <v>591</v>
      </c>
      <c r="F227" s="158">
        <v>99.5</v>
      </c>
      <c r="G227" s="157"/>
      <c r="H227" s="157">
        <v>158</v>
      </c>
      <c r="I227" s="159">
        <v>158</v>
      </c>
      <c r="J227" s="160" t="s">
        <v>679</v>
      </c>
      <c r="K227" s="161">
        <f t="shared" si="99"/>
        <v>58.5</v>
      </c>
      <c r="L227" s="162">
        <f t="shared" si="100"/>
        <v>0.5879396984924623</v>
      </c>
      <c r="M227" s="157" t="s">
        <v>594</v>
      </c>
      <c r="N227" s="163">
        <v>42898</v>
      </c>
      <c r="O227" s="1"/>
      <c r="P227" s="1"/>
      <c r="Q227" s="244"/>
      <c r="R227" s="1"/>
      <c r="S227" s="6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54">
        <v>81</v>
      </c>
      <c r="B228" s="155">
        <v>42739</v>
      </c>
      <c r="C228" s="155"/>
      <c r="D228" s="156" t="s">
        <v>104</v>
      </c>
      <c r="E228" s="157" t="s">
        <v>591</v>
      </c>
      <c r="F228" s="158">
        <v>99.5</v>
      </c>
      <c r="G228" s="157"/>
      <c r="H228" s="157">
        <v>158</v>
      </c>
      <c r="I228" s="159">
        <v>158</v>
      </c>
      <c r="J228" s="160" t="s">
        <v>679</v>
      </c>
      <c r="K228" s="161">
        <v>58.5</v>
      </c>
      <c r="L228" s="162">
        <v>0.58793969849246197</v>
      </c>
      <c r="M228" s="157" t="s">
        <v>594</v>
      </c>
      <c r="N228" s="163">
        <v>42898</v>
      </c>
      <c r="O228" s="1"/>
      <c r="P228" s="1"/>
      <c r="Q228" s="244"/>
      <c r="R228" s="1"/>
      <c r="S228" s="6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54">
        <v>82</v>
      </c>
      <c r="B229" s="155">
        <v>42786</v>
      </c>
      <c r="C229" s="155"/>
      <c r="D229" s="156" t="s">
        <v>210</v>
      </c>
      <c r="E229" s="157" t="s">
        <v>591</v>
      </c>
      <c r="F229" s="158">
        <v>140.5</v>
      </c>
      <c r="G229" s="157"/>
      <c r="H229" s="157">
        <v>220</v>
      </c>
      <c r="I229" s="159">
        <v>220</v>
      </c>
      <c r="J229" s="160" t="s">
        <v>679</v>
      </c>
      <c r="K229" s="161">
        <f>H229-F229</f>
        <v>79.5</v>
      </c>
      <c r="L229" s="162">
        <f>K229/F229</f>
        <v>0.5658362989323843</v>
      </c>
      <c r="M229" s="157" t="s">
        <v>594</v>
      </c>
      <c r="N229" s="163">
        <v>42864</v>
      </c>
      <c r="O229" s="1"/>
      <c r="P229" s="1"/>
      <c r="Q229" s="244"/>
      <c r="R229" s="1"/>
      <c r="S229" s="6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54">
        <v>83</v>
      </c>
      <c r="B230" s="155">
        <v>42786</v>
      </c>
      <c r="C230" s="155"/>
      <c r="D230" s="156" t="s">
        <v>734</v>
      </c>
      <c r="E230" s="157" t="s">
        <v>591</v>
      </c>
      <c r="F230" s="158">
        <v>202.5</v>
      </c>
      <c r="G230" s="157"/>
      <c r="H230" s="157">
        <v>234</v>
      </c>
      <c r="I230" s="159">
        <v>234</v>
      </c>
      <c r="J230" s="160" t="s">
        <v>679</v>
      </c>
      <c r="K230" s="161">
        <v>31.5</v>
      </c>
      <c r="L230" s="162">
        <v>0.155555555555556</v>
      </c>
      <c r="M230" s="157" t="s">
        <v>594</v>
      </c>
      <c r="N230" s="163">
        <v>42836</v>
      </c>
      <c r="O230" s="1"/>
      <c r="P230" s="1"/>
      <c r="Q230" s="244"/>
      <c r="R230" s="1"/>
      <c r="S230" s="6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54">
        <v>84</v>
      </c>
      <c r="B231" s="155">
        <v>42818</v>
      </c>
      <c r="C231" s="155"/>
      <c r="D231" s="156" t="s">
        <v>735</v>
      </c>
      <c r="E231" s="157" t="s">
        <v>591</v>
      </c>
      <c r="F231" s="158">
        <v>300.5</v>
      </c>
      <c r="G231" s="157"/>
      <c r="H231" s="157">
        <v>417.5</v>
      </c>
      <c r="I231" s="159">
        <v>420</v>
      </c>
      <c r="J231" s="160" t="s">
        <v>736</v>
      </c>
      <c r="K231" s="161">
        <f>H231-F231</f>
        <v>117</v>
      </c>
      <c r="L231" s="162">
        <f>K231/F231</f>
        <v>0.38935108153078202</v>
      </c>
      <c r="M231" s="157" t="s">
        <v>594</v>
      </c>
      <c r="N231" s="163">
        <v>43070</v>
      </c>
      <c r="O231" s="1"/>
      <c r="P231" s="1"/>
      <c r="Q231" s="244"/>
      <c r="R231" s="1"/>
      <c r="S231" s="6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54">
        <v>85</v>
      </c>
      <c r="B232" s="155">
        <v>42818</v>
      </c>
      <c r="C232" s="155"/>
      <c r="D232" s="156" t="s">
        <v>709</v>
      </c>
      <c r="E232" s="157" t="s">
        <v>591</v>
      </c>
      <c r="F232" s="158">
        <v>850</v>
      </c>
      <c r="G232" s="157"/>
      <c r="H232" s="157">
        <v>1042.5</v>
      </c>
      <c r="I232" s="159">
        <v>1023</v>
      </c>
      <c r="J232" s="160" t="s">
        <v>737</v>
      </c>
      <c r="K232" s="161">
        <v>192.5</v>
      </c>
      <c r="L232" s="162">
        <v>0.22647058823529401</v>
      </c>
      <c r="M232" s="157" t="s">
        <v>594</v>
      </c>
      <c r="N232" s="163">
        <v>42830</v>
      </c>
      <c r="O232" s="1"/>
      <c r="P232" s="1"/>
      <c r="Q232" s="244"/>
      <c r="R232" s="1"/>
      <c r="S232" s="6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54">
        <v>86</v>
      </c>
      <c r="B233" s="155">
        <v>42830</v>
      </c>
      <c r="C233" s="155"/>
      <c r="D233" s="156" t="s">
        <v>495</v>
      </c>
      <c r="E233" s="157" t="s">
        <v>591</v>
      </c>
      <c r="F233" s="158">
        <v>785</v>
      </c>
      <c r="G233" s="157"/>
      <c r="H233" s="157">
        <v>930</v>
      </c>
      <c r="I233" s="159">
        <v>920</v>
      </c>
      <c r="J233" s="160" t="s">
        <v>738</v>
      </c>
      <c r="K233" s="161">
        <f>H233-F233</f>
        <v>145</v>
      </c>
      <c r="L233" s="162">
        <f>K233/F233</f>
        <v>0.18471337579617833</v>
      </c>
      <c r="M233" s="157" t="s">
        <v>594</v>
      </c>
      <c r="N233" s="163">
        <v>42976</v>
      </c>
      <c r="O233" s="1"/>
      <c r="P233" s="1"/>
      <c r="Q233" s="244"/>
      <c r="R233" s="1"/>
      <c r="S233" s="6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64">
        <v>87</v>
      </c>
      <c r="B234" s="165">
        <v>42831</v>
      </c>
      <c r="C234" s="165"/>
      <c r="D234" s="166" t="s">
        <v>739</v>
      </c>
      <c r="E234" s="167" t="s">
        <v>591</v>
      </c>
      <c r="F234" s="168">
        <v>40</v>
      </c>
      <c r="G234" s="168"/>
      <c r="H234" s="169">
        <v>13.1</v>
      </c>
      <c r="I234" s="169">
        <v>60</v>
      </c>
      <c r="J234" s="170" t="s">
        <v>740</v>
      </c>
      <c r="K234" s="171">
        <v>-26.9</v>
      </c>
      <c r="L234" s="172">
        <v>-0.67249999999999999</v>
      </c>
      <c r="M234" s="168" t="s">
        <v>604</v>
      </c>
      <c r="N234" s="165">
        <v>43138</v>
      </c>
      <c r="O234" s="1"/>
      <c r="P234" s="1"/>
      <c r="Q234" s="244"/>
      <c r="R234" s="1"/>
      <c r="S234" s="6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54">
        <v>88</v>
      </c>
      <c r="B235" s="155">
        <v>42837</v>
      </c>
      <c r="C235" s="155"/>
      <c r="D235" s="156" t="s">
        <v>102</v>
      </c>
      <c r="E235" s="157" t="s">
        <v>591</v>
      </c>
      <c r="F235" s="158">
        <v>289.5</v>
      </c>
      <c r="G235" s="157"/>
      <c r="H235" s="157">
        <v>354</v>
      </c>
      <c r="I235" s="159">
        <v>360</v>
      </c>
      <c r="J235" s="160" t="s">
        <v>741</v>
      </c>
      <c r="K235" s="161">
        <f t="shared" ref="K235:K243" si="101">H235-F235</f>
        <v>64.5</v>
      </c>
      <c r="L235" s="162">
        <f t="shared" ref="L235:L243" si="102">K235/F235</f>
        <v>0.22279792746113988</v>
      </c>
      <c r="M235" s="157" t="s">
        <v>594</v>
      </c>
      <c r="N235" s="163">
        <v>43040</v>
      </c>
      <c r="O235" s="1"/>
      <c r="P235" s="1"/>
      <c r="Q235" s="244"/>
      <c r="R235" s="1"/>
      <c r="S235" s="6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54">
        <v>89</v>
      </c>
      <c r="B236" s="155">
        <v>42845</v>
      </c>
      <c r="C236" s="155"/>
      <c r="D236" s="156" t="s">
        <v>435</v>
      </c>
      <c r="E236" s="157" t="s">
        <v>591</v>
      </c>
      <c r="F236" s="158">
        <v>700</v>
      </c>
      <c r="G236" s="157"/>
      <c r="H236" s="157">
        <v>840</v>
      </c>
      <c r="I236" s="159">
        <v>840</v>
      </c>
      <c r="J236" s="160" t="s">
        <v>742</v>
      </c>
      <c r="K236" s="161">
        <f t="shared" si="101"/>
        <v>140</v>
      </c>
      <c r="L236" s="162">
        <f t="shared" si="102"/>
        <v>0.2</v>
      </c>
      <c r="M236" s="157" t="s">
        <v>594</v>
      </c>
      <c r="N236" s="163">
        <v>42893</v>
      </c>
      <c r="O236" s="1"/>
      <c r="P236" s="1"/>
      <c r="Q236" s="244"/>
      <c r="R236" s="1"/>
      <c r="S236" s="6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54">
        <v>90</v>
      </c>
      <c r="B237" s="155">
        <v>42887</v>
      </c>
      <c r="C237" s="155"/>
      <c r="D237" s="156" t="s">
        <v>743</v>
      </c>
      <c r="E237" s="157" t="s">
        <v>591</v>
      </c>
      <c r="F237" s="158">
        <v>130</v>
      </c>
      <c r="G237" s="157"/>
      <c r="H237" s="157">
        <v>144.25</v>
      </c>
      <c r="I237" s="159">
        <v>170</v>
      </c>
      <c r="J237" s="160" t="s">
        <v>744</v>
      </c>
      <c r="K237" s="161">
        <f t="shared" si="101"/>
        <v>14.25</v>
      </c>
      <c r="L237" s="162">
        <f t="shared" si="102"/>
        <v>0.10961538461538461</v>
      </c>
      <c r="M237" s="157" t="s">
        <v>594</v>
      </c>
      <c r="N237" s="163">
        <v>43675</v>
      </c>
      <c r="O237" s="1"/>
      <c r="P237" s="1"/>
      <c r="Q237" s="244"/>
      <c r="R237" s="1"/>
      <c r="S237" s="6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54">
        <v>91</v>
      </c>
      <c r="B238" s="155">
        <v>42901</v>
      </c>
      <c r="C238" s="155"/>
      <c r="D238" s="156" t="s">
        <v>745</v>
      </c>
      <c r="E238" s="157" t="s">
        <v>591</v>
      </c>
      <c r="F238" s="158">
        <v>214.5</v>
      </c>
      <c r="G238" s="157"/>
      <c r="H238" s="157">
        <v>262</v>
      </c>
      <c r="I238" s="159">
        <v>262</v>
      </c>
      <c r="J238" s="160" t="s">
        <v>614</v>
      </c>
      <c r="K238" s="161">
        <f t="shared" si="101"/>
        <v>47.5</v>
      </c>
      <c r="L238" s="162">
        <f t="shared" si="102"/>
        <v>0.22144522144522144</v>
      </c>
      <c r="M238" s="157" t="s">
        <v>594</v>
      </c>
      <c r="N238" s="163">
        <v>42977</v>
      </c>
      <c r="O238" s="1"/>
      <c r="P238" s="1"/>
      <c r="Q238" s="244"/>
      <c r="R238" s="1"/>
      <c r="S238" s="6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85">
        <v>92</v>
      </c>
      <c r="B239" s="186">
        <v>42933</v>
      </c>
      <c r="C239" s="186"/>
      <c r="D239" s="187" t="s">
        <v>746</v>
      </c>
      <c r="E239" s="188" t="s">
        <v>591</v>
      </c>
      <c r="F239" s="189">
        <v>370</v>
      </c>
      <c r="G239" s="188"/>
      <c r="H239" s="188">
        <v>447.5</v>
      </c>
      <c r="I239" s="190">
        <v>450</v>
      </c>
      <c r="J239" s="191" t="s">
        <v>679</v>
      </c>
      <c r="K239" s="161">
        <f t="shared" si="101"/>
        <v>77.5</v>
      </c>
      <c r="L239" s="192">
        <f t="shared" si="102"/>
        <v>0.20945945945945946</v>
      </c>
      <c r="M239" s="188" t="s">
        <v>594</v>
      </c>
      <c r="N239" s="193">
        <v>43035</v>
      </c>
      <c r="O239" s="1"/>
      <c r="P239" s="1"/>
      <c r="Q239" s="244"/>
      <c r="R239" s="1"/>
      <c r="S239" s="6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85">
        <v>93</v>
      </c>
      <c r="B240" s="186">
        <v>42943</v>
      </c>
      <c r="C240" s="186"/>
      <c r="D240" s="187" t="s">
        <v>208</v>
      </c>
      <c r="E240" s="188" t="s">
        <v>591</v>
      </c>
      <c r="F240" s="189">
        <v>657.5</v>
      </c>
      <c r="G240" s="188"/>
      <c r="H240" s="188">
        <v>825</v>
      </c>
      <c r="I240" s="190">
        <v>820</v>
      </c>
      <c r="J240" s="191" t="s">
        <v>679</v>
      </c>
      <c r="K240" s="161">
        <f t="shared" si="101"/>
        <v>167.5</v>
      </c>
      <c r="L240" s="192">
        <f t="shared" si="102"/>
        <v>0.25475285171102663</v>
      </c>
      <c r="M240" s="188" t="s">
        <v>594</v>
      </c>
      <c r="N240" s="193">
        <v>43090</v>
      </c>
      <c r="O240" s="1"/>
      <c r="P240" s="1"/>
      <c r="Q240" s="244"/>
      <c r="R240" s="1"/>
      <c r="S240" s="6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54">
        <v>94</v>
      </c>
      <c r="B241" s="155">
        <v>42964</v>
      </c>
      <c r="C241" s="155"/>
      <c r="D241" s="156" t="s">
        <v>383</v>
      </c>
      <c r="E241" s="157" t="s">
        <v>591</v>
      </c>
      <c r="F241" s="158">
        <v>605</v>
      </c>
      <c r="G241" s="157"/>
      <c r="H241" s="157">
        <v>750</v>
      </c>
      <c r="I241" s="159">
        <v>750</v>
      </c>
      <c r="J241" s="160" t="s">
        <v>738</v>
      </c>
      <c r="K241" s="161">
        <f t="shared" si="101"/>
        <v>145</v>
      </c>
      <c r="L241" s="162">
        <f t="shared" si="102"/>
        <v>0.23966942148760331</v>
      </c>
      <c r="M241" s="157" t="s">
        <v>594</v>
      </c>
      <c r="N241" s="163">
        <v>43027</v>
      </c>
      <c r="O241" s="1"/>
      <c r="P241" s="1"/>
      <c r="Q241" s="244"/>
      <c r="R241" s="1"/>
      <c r="S241" s="6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64">
        <v>95</v>
      </c>
      <c r="B242" s="165">
        <v>42979</v>
      </c>
      <c r="C242" s="165"/>
      <c r="D242" s="173" t="s">
        <v>747</v>
      </c>
      <c r="E242" s="168" t="s">
        <v>591</v>
      </c>
      <c r="F242" s="168">
        <v>255</v>
      </c>
      <c r="G242" s="169"/>
      <c r="H242" s="169">
        <v>217.25</v>
      </c>
      <c r="I242" s="169">
        <v>320</v>
      </c>
      <c r="J242" s="170" t="s">
        <v>748</v>
      </c>
      <c r="K242" s="171">
        <f t="shared" si="101"/>
        <v>-37.75</v>
      </c>
      <c r="L242" s="174">
        <f t="shared" si="102"/>
        <v>-0.14803921568627451</v>
      </c>
      <c r="M242" s="168" t="s">
        <v>604</v>
      </c>
      <c r="N242" s="165">
        <v>43661</v>
      </c>
      <c r="O242" s="1"/>
      <c r="P242" s="1"/>
      <c r="Q242" s="244"/>
      <c r="R242" s="1"/>
      <c r="S242" s="6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54">
        <v>96</v>
      </c>
      <c r="B243" s="155">
        <v>42997</v>
      </c>
      <c r="C243" s="155"/>
      <c r="D243" s="156" t="s">
        <v>749</v>
      </c>
      <c r="E243" s="157" t="s">
        <v>591</v>
      </c>
      <c r="F243" s="158">
        <v>215</v>
      </c>
      <c r="G243" s="157"/>
      <c r="H243" s="157">
        <v>258</v>
      </c>
      <c r="I243" s="159">
        <v>258</v>
      </c>
      <c r="J243" s="160" t="s">
        <v>679</v>
      </c>
      <c r="K243" s="161">
        <f t="shared" si="101"/>
        <v>43</v>
      </c>
      <c r="L243" s="162">
        <f t="shared" si="102"/>
        <v>0.2</v>
      </c>
      <c r="M243" s="157" t="s">
        <v>594</v>
      </c>
      <c r="N243" s="163">
        <v>43040</v>
      </c>
      <c r="O243" s="1"/>
      <c r="P243" s="1"/>
      <c r="Q243" s="244"/>
      <c r="R243" s="1"/>
      <c r="S243" s="6"/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54">
        <v>97</v>
      </c>
      <c r="B244" s="155">
        <v>42997</v>
      </c>
      <c r="C244" s="155"/>
      <c r="D244" s="156" t="s">
        <v>749</v>
      </c>
      <c r="E244" s="157" t="s">
        <v>591</v>
      </c>
      <c r="F244" s="158">
        <v>215</v>
      </c>
      <c r="G244" s="157"/>
      <c r="H244" s="157">
        <v>258</v>
      </c>
      <c r="I244" s="159">
        <v>258</v>
      </c>
      <c r="J244" s="191" t="s">
        <v>679</v>
      </c>
      <c r="K244" s="161">
        <v>43</v>
      </c>
      <c r="L244" s="162">
        <v>0.2</v>
      </c>
      <c r="M244" s="157" t="s">
        <v>594</v>
      </c>
      <c r="N244" s="163">
        <v>43040</v>
      </c>
      <c r="O244" s="1"/>
      <c r="P244" s="1"/>
      <c r="Q244" s="244"/>
      <c r="R244" s="1"/>
      <c r="S244" s="6"/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85">
        <v>98</v>
      </c>
      <c r="B245" s="186">
        <v>42998</v>
      </c>
      <c r="C245" s="186"/>
      <c r="D245" s="187" t="s">
        <v>750</v>
      </c>
      <c r="E245" s="188" t="s">
        <v>591</v>
      </c>
      <c r="F245" s="158">
        <v>75</v>
      </c>
      <c r="G245" s="188"/>
      <c r="H245" s="188">
        <v>90</v>
      </c>
      <c r="I245" s="190">
        <v>90</v>
      </c>
      <c r="J245" s="160" t="s">
        <v>751</v>
      </c>
      <c r="K245" s="161">
        <f t="shared" ref="K245:K250" si="103">H245-F245</f>
        <v>15</v>
      </c>
      <c r="L245" s="162">
        <f t="shared" ref="L245:L250" si="104">K245/F245</f>
        <v>0.2</v>
      </c>
      <c r="M245" s="157" t="s">
        <v>594</v>
      </c>
      <c r="N245" s="163">
        <v>43019</v>
      </c>
      <c r="O245" s="1"/>
      <c r="P245" s="1"/>
      <c r="Q245" s="244"/>
      <c r="R245" s="1"/>
      <c r="S245" s="6"/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85">
        <v>99</v>
      </c>
      <c r="B246" s="186">
        <v>43011</v>
      </c>
      <c r="C246" s="186"/>
      <c r="D246" s="187" t="s">
        <v>752</v>
      </c>
      <c r="E246" s="188" t="s">
        <v>591</v>
      </c>
      <c r="F246" s="189">
        <v>315</v>
      </c>
      <c r="G246" s="188"/>
      <c r="H246" s="188">
        <v>392</v>
      </c>
      <c r="I246" s="190">
        <v>384</v>
      </c>
      <c r="J246" s="191" t="s">
        <v>753</v>
      </c>
      <c r="K246" s="161">
        <f t="shared" si="103"/>
        <v>77</v>
      </c>
      <c r="L246" s="192">
        <f t="shared" si="104"/>
        <v>0.24444444444444444</v>
      </c>
      <c r="M246" s="188" t="s">
        <v>594</v>
      </c>
      <c r="N246" s="193">
        <v>43017</v>
      </c>
      <c r="O246" s="1"/>
      <c r="P246" s="1"/>
      <c r="Q246" s="244"/>
      <c r="R246" s="1"/>
      <c r="S246" s="6"/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85">
        <v>100</v>
      </c>
      <c r="B247" s="186">
        <v>43013</v>
      </c>
      <c r="C247" s="186"/>
      <c r="D247" s="187" t="s">
        <v>468</v>
      </c>
      <c r="E247" s="188" t="s">
        <v>591</v>
      </c>
      <c r="F247" s="189">
        <v>145</v>
      </c>
      <c r="G247" s="188"/>
      <c r="H247" s="188">
        <v>179</v>
      </c>
      <c r="I247" s="190">
        <v>180</v>
      </c>
      <c r="J247" s="191" t="s">
        <v>754</v>
      </c>
      <c r="K247" s="161">
        <f t="shared" si="103"/>
        <v>34</v>
      </c>
      <c r="L247" s="192">
        <f t="shared" si="104"/>
        <v>0.23448275862068965</v>
      </c>
      <c r="M247" s="188" t="s">
        <v>594</v>
      </c>
      <c r="N247" s="193">
        <v>43025</v>
      </c>
      <c r="O247" s="1"/>
      <c r="P247" s="1"/>
      <c r="Q247" s="244"/>
      <c r="R247" s="1"/>
      <c r="S247" s="6"/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85">
        <v>101</v>
      </c>
      <c r="B248" s="186">
        <v>43014</v>
      </c>
      <c r="C248" s="186"/>
      <c r="D248" s="187" t="s">
        <v>358</v>
      </c>
      <c r="E248" s="188" t="s">
        <v>591</v>
      </c>
      <c r="F248" s="189">
        <v>256</v>
      </c>
      <c r="G248" s="188"/>
      <c r="H248" s="188">
        <v>323</v>
      </c>
      <c r="I248" s="190">
        <v>320</v>
      </c>
      <c r="J248" s="191" t="s">
        <v>679</v>
      </c>
      <c r="K248" s="161">
        <f t="shared" si="103"/>
        <v>67</v>
      </c>
      <c r="L248" s="192">
        <f t="shared" si="104"/>
        <v>0.26171875</v>
      </c>
      <c r="M248" s="188" t="s">
        <v>594</v>
      </c>
      <c r="N248" s="193">
        <v>43067</v>
      </c>
      <c r="O248" s="1"/>
      <c r="P248" s="1"/>
      <c r="Q248" s="244"/>
      <c r="R248" s="1"/>
      <c r="S248" s="6"/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85">
        <v>102</v>
      </c>
      <c r="B249" s="186">
        <v>43017</v>
      </c>
      <c r="C249" s="186"/>
      <c r="D249" s="187" t="s">
        <v>372</v>
      </c>
      <c r="E249" s="188" t="s">
        <v>591</v>
      </c>
      <c r="F249" s="189">
        <v>137.5</v>
      </c>
      <c r="G249" s="188"/>
      <c r="H249" s="188">
        <v>184</v>
      </c>
      <c r="I249" s="190">
        <v>183</v>
      </c>
      <c r="J249" s="191" t="s">
        <v>755</v>
      </c>
      <c r="K249" s="161">
        <f t="shared" si="103"/>
        <v>46.5</v>
      </c>
      <c r="L249" s="192">
        <f t="shared" si="104"/>
        <v>0.33818181818181819</v>
      </c>
      <c r="M249" s="188" t="s">
        <v>594</v>
      </c>
      <c r="N249" s="193">
        <v>43108</v>
      </c>
      <c r="O249" s="1"/>
      <c r="P249" s="1"/>
      <c r="Q249" s="244"/>
      <c r="R249" s="1"/>
      <c r="S249" s="6"/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85">
        <v>103</v>
      </c>
      <c r="B250" s="186">
        <v>43018</v>
      </c>
      <c r="C250" s="186"/>
      <c r="D250" s="187" t="s">
        <v>756</v>
      </c>
      <c r="E250" s="188" t="s">
        <v>591</v>
      </c>
      <c r="F250" s="189">
        <v>125.5</v>
      </c>
      <c r="G250" s="188"/>
      <c r="H250" s="188">
        <v>158</v>
      </c>
      <c r="I250" s="190">
        <v>155</v>
      </c>
      <c r="J250" s="191" t="s">
        <v>757</v>
      </c>
      <c r="K250" s="161">
        <f t="shared" si="103"/>
        <v>32.5</v>
      </c>
      <c r="L250" s="192">
        <f t="shared" si="104"/>
        <v>0.25896414342629481</v>
      </c>
      <c r="M250" s="188" t="s">
        <v>594</v>
      </c>
      <c r="N250" s="193">
        <v>43067</v>
      </c>
      <c r="O250" s="1"/>
      <c r="P250" s="1"/>
      <c r="Q250" s="244"/>
      <c r="R250" s="1"/>
      <c r="S250" s="6"/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85">
        <v>104</v>
      </c>
      <c r="B251" s="186">
        <v>43018</v>
      </c>
      <c r="C251" s="186"/>
      <c r="D251" s="187" t="s">
        <v>758</v>
      </c>
      <c r="E251" s="188" t="s">
        <v>591</v>
      </c>
      <c r="F251" s="189">
        <v>895</v>
      </c>
      <c r="G251" s="188"/>
      <c r="H251" s="188">
        <v>1122.5</v>
      </c>
      <c r="I251" s="190">
        <v>1078</v>
      </c>
      <c r="J251" s="191" t="s">
        <v>759</v>
      </c>
      <c r="K251" s="161">
        <v>227.5</v>
      </c>
      <c r="L251" s="192">
        <v>0.25418994413407803</v>
      </c>
      <c r="M251" s="188" t="s">
        <v>594</v>
      </c>
      <c r="N251" s="193">
        <v>43117</v>
      </c>
      <c r="O251" s="1"/>
      <c r="P251" s="1"/>
      <c r="Q251" s="244"/>
      <c r="R251" s="1"/>
      <c r="S251" s="6"/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85">
        <v>105</v>
      </c>
      <c r="B252" s="186">
        <v>43020</v>
      </c>
      <c r="C252" s="186"/>
      <c r="D252" s="187" t="s">
        <v>367</v>
      </c>
      <c r="E252" s="188" t="s">
        <v>591</v>
      </c>
      <c r="F252" s="189">
        <v>525</v>
      </c>
      <c r="G252" s="188"/>
      <c r="H252" s="188">
        <v>629</v>
      </c>
      <c r="I252" s="190">
        <v>629</v>
      </c>
      <c r="J252" s="191" t="s">
        <v>679</v>
      </c>
      <c r="K252" s="161">
        <v>104</v>
      </c>
      <c r="L252" s="192">
        <v>0.19809523809523799</v>
      </c>
      <c r="M252" s="188" t="s">
        <v>594</v>
      </c>
      <c r="N252" s="193">
        <v>43119</v>
      </c>
      <c r="O252" s="1"/>
      <c r="P252" s="1"/>
      <c r="Q252" s="244"/>
      <c r="R252" s="1"/>
      <c r="S252" s="6"/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85">
        <v>106</v>
      </c>
      <c r="B253" s="186">
        <v>43046</v>
      </c>
      <c r="C253" s="186"/>
      <c r="D253" s="187" t="s">
        <v>408</v>
      </c>
      <c r="E253" s="188" t="s">
        <v>591</v>
      </c>
      <c r="F253" s="189">
        <v>740</v>
      </c>
      <c r="G253" s="188"/>
      <c r="H253" s="188">
        <v>892.5</v>
      </c>
      <c r="I253" s="190">
        <v>900</v>
      </c>
      <c r="J253" s="191" t="s">
        <v>760</v>
      </c>
      <c r="K253" s="161">
        <f t="shared" ref="K253:K255" si="105">H253-F253</f>
        <v>152.5</v>
      </c>
      <c r="L253" s="192">
        <f t="shared" ref="L253:L255" si="106">K253/F253</f>
        <v>0.20608108108108109</v>
      </c>
      <c r="M253" s="188" t="s">
        <v>594</v>
      </c>
      <c r="N253" s="193">
        <v>43052</v>
      </c>
      <c r="O253" s="1"/>
      <c r="P253" s="1"/>
      <c r="Q253" s="244"/>
      <c r="R253" s="1"/>
      <c r="S253" s="6"/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54">
        <v>107</v>
      </c>
      <c r="B254" s="155">
        <v>43073</v>
      </c>
      <c r="C254" s="155"/>
      <c r="D254" s="156" t="s">
        <v>761</v>
      </c>
      <c r="E254" s="157" t="s">
        <v>591</v>
      </c>
      <c r="F254" s="158">
        <v>118.5</v>
      </c>
      <c r="G254" s="157"/>
      <c r="H254" s="157">
        <v>143.5</v>
      </c>
      <c r="I254" s="159">
        <v>145</v>
      </c>
      <c r="J254" s="160" t="s">
        <v>762</v>
      </c>
      <c r="K254" s="161">
        <f t="shared" si="105"/>
        <v>25</v>
      </c>
      <c r="L254" s="162">
        <f t="shared" si="106"/>
        <v>0.2109704641350211</v>
      </c>
      <c r="M254" s="157" t="s">
        <v>594</v>
      </c>
      <c r="N254" s="163">
        <v>43097</v>
      </c>
      <c r="O254" s="1"/>
      <c r="P254" s="1"/>
      <c r="Q254" s="244"/>
      <c r="R254" s="1"/>
      <c r="S254" s="6"/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64">
        <v>108</v>
      </c>
      <c r="B255" s="165">
        <v>43090</v>
      </c>
      <c r="C255" s="165"/>
      <c r="D255" s="166" t="s">
        <v>440</v>
      </c>
      <c r="E255" s="167" t="s">
        <v>591</v>
      </c>
      <c r="F255" s="168">
        <v>715</v>
      </c>
      <c r="G255" s="168"/>
      <c r="H255" s="169">
        <v>500</v>
      </c>
      <c r="I255" s="169">
        <v>872</v>
      </c>
      <c r="J255" s="170" t="s">
        <v>763</v>
      </c>
      <c r="K255" s="171">
        <f t="shared" si="105"/>
        <v>-215</v>
      </c>
      <c r="L255" s="172">
        <f t="shared" si="106"/>
        <v>-0.30069930069930068</v>
      </c>
      <c r="M255" s="168" t="s">
        <v>604</v>
      </c>
      <c r="N255" s="165">
        <v>43670</v>
      </c>
      <c r="O255" s="1"/>
      <c r="P255" s="1"/>
      <c r="Q255" s="244"/>
      <c r="R255" s="1"/>
      <c r="S255" s="6"/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54">
        <v>109</v>
      </c>
      <c r="B256" s="155">
        <v>43098</v>
      </c>
      <c r="C256" s="155"/>
      <c r="D256" s="156" t="s">
        <v>752</v>
      </c>
      <c r="E256" s="157" t="s">
        <v>591</v>
      </c>
      <c r="F256" s="158">
        <v>435</v>
      </c>
      <c r="G256" s="157"/>
      <c r="H256" s="157">
        <v>542.5</v>
      </c>
      <c r="I256" s="159">
        <v>539</v>
      </c>
      <c r="J256" s="160" t="s">
        <v>679</v>
      </c>
      <c r="K256" s="161">
        <v>107.5</v>
      </c>
      <c r="L256" s="162">
        <v>0.247126436781609</v>
      </c>
      <c r="M256" s="157" t="s">
        <v>594</v>
      </c>
      <c r="N256" s="163">
        <v>43206</v>
      </c>
      <c r="O256" s="1"/>
      <c r="P256" s="1"/>
      <c r="Q256" s="244"/>
      <c r="R256" s="1"/>
      <c r="S256" s="6"/>
      <c r="T256" s="1"/>
      <c r="U256" s="1"/>
      <c r="V256" s="1"/>
      <c r="W256" s="1"/>
      <c r="X256" s="1"/>
      <c r="Y256" s="1"/>
      <c r="Z256" s="1"/>
      <c r="AA256" s="1"/>
    </row>
    <row r="257" spans="1:27" ht="12.75" customHeight="1">
      <c r="A257" s="154">
        <v>110</v>
      </c>
      <c r="B257" s="155">
        <v>43098</v>
      </c>
      <c r="C257" s="155"/>
      <c r="D257" s="156" t="s">
        <v>560</v>
      </c>
      <c r="E257" s="157" t="s">
        <v>591</v>
      </c>
      <c r="F257" s="158">
        <v>885</v>
      </c>
      <c r="G257" s="157"/>
      <c r="H257" s="157">
        <v>1090</v>
      </c>
      <c r="I257" s="159">
        <v>1084</v>
      </c>
      <c r="J257" s="160" t="s">
        <v>679</v>
      </c>
      <c r="K257" s="161">
        <v>205</v>
      </c>
      <c r="L257" s="162">
        <v>0.23163841807909599</v>
      </c>
      <c r="M257" s="157" t="s">
        <v>594</v>
      </c>
      <c r="N257" s="163">
        <v>43213</v>
      </c>
      <c r="O257" s="1"/>
      <c r="P257" s="1"/>
      <c r="Q257" s="244"/>
      <c r="R257" s="1"/>
      <c r="S257" s="6"/>
      <c r="T257" s="1"/>
      <c r="U257" s="1"/>
      <c r="V257" s="1"/>
      <c r="W257" s="1"/>
      <c r="X257" s="1"/>
      <c r="Y257" s="1"/>
      <c r="Z257" s="1"/>
      <c r="AA257" s="1"/>
    </row>
    <row r="258" spans="1:27" ht="12.75" customHeight="1">
      <c r="A258" s="194">
        <v>111</v>
      </c>
      <c r="B258" s="195">
        <v>43192</v>
      </c>
      <c r="C258" s="195"/>
      <c r="D258" s="173" t="s">
        <v>764</v>
      </c>
      <c r="E258" s="168" t="s">
        <v>591</v>
      </c>
      <c r="F258" s="196">
        <v>478.5</v>
      </c>
      <c r="G258" s="168"/>
      <c r="H258" s="168">
        <v>442</v>
      </c>
      <c r="I258" s="169">
        <v>613</v>
      </c>
      <c r="J258" s="170" t="s">
        <v>765</v>
      </c>
      <c r="K258" s="171">
        <f t="shared" ref="K258:K261" si="107">H258-F258</f>
        <v>-36.5</v>
      </c>
      <c r="L258" s="172">
        <f t="shared" ref="L258:L261" si="108">K258/F258</f>
        <v>-7.6280041797283177E-2</v>
      </c>
      <c r="M258" s="168" t="s">
        <v>604</v>
      </c>
      <c r="N258" s="165">
        <v>43762</v>
      </c>
      <c r="O258" s="1"/>
      <c r="P258" s="1"/>
      <c r="Q258" s="244"/>
      <c r="R258" s="1"/>
      <c r="S258" s="6"/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164">
        <v>112</v>
      </c>
      <c r="B259" s="165">
        <v>43194</v>
      </c>
      <c r="C259" s="165"/>
      <c r="D259" s="166" t="s">
        <v>766</v>
      </c>
      <c r="E259" s="167" t="s">
        <v>591</v>
      </c>
      <c r="F259" s="168">
        <f>141.5-7.3</f>
        <v>134.19999999999999</v>
      </c>
      <c r="G259" s="168"/>
      <c r="H259" s="169">
        <v>77</v>
      </c>
      <c r="I259" s="169">
        <v>180</v>
      </c>
      <c r="J259" s="170" t="s">
        <v>767</v>
      </c>
      <c r="K259" s="171">
        <f t="shared" si="107"/>
        <v>-57.199999999999989</v>
      </c>
      <c r="L259" s="172">
        <f t="shared" si="108"/>
        <v>-0.42622950819672129</v>
      </c>
      <c r="M259" s="168" t="s">
        <v>604</v>
      </c>
      <c r="N259" s="165">
        <v>43522</v>
      </c>
      <c r="O259" s="1"/>
      <c r="P259" s="1"/>
      <c r="Q259" s="244"/>
      <c r="R259" s="1"/>
      <c r="S259" s="6"/>
      <c r="T259" s="1"/>
      <c r="U259" s="1"/>
      <c r="V259" s="1"/>
      <c r="W259" s="1"/>
      <c r="X259" s="1"/>
      <c r="Y259" s="1"/>
      <c r="Z259" s="1"/>
      <c r="AA259" s="1"/>
    </row>
    <row r="260" spans="1:27" ht="12.75" customHeight="1">
      <c r="A260" s="164">
        <v>113</v>
      </c>
      <c r="B260" s="165">
        <v>43209</v>
      </c>
      <c r="C260" s="165"/>
      <c r="D260" s="166" t="s">
        <v>768</v>
      </c>
      <c r="E260" s="167" t="s">
        <v>591</v>
      </c>
      <c r="F260" s="168">
        <v>430</v>
      </c>
      <c r="G260" s="168"/>
      <c r="H260" s="169">
        <v>220</v>
      </c>
      <c r="I260" s="169">
        <v>537</v>
      </c>
      <c r="J260" s="170" t="s">
        <v>769</v>
      </c>
      <c r="K260" s="171">
        <f t="shared" si="107"/>
        <v>-210</v>
      </c>
      <c r="L260" s="172">
        <f t="shared" si="108"/>
        <v>-0.48837209302325579</v>
      </c>
      <c r="M260" s="168" t="s">
        <v>604</v>
      </c>
      <c r="N260" s="165">
        <v>43252</v>
      </c>
      <c r="O260" s="1"/>
      <c r="P260" s="1"/>
      <c r="Q260" s="244"/>
      <c r="R260" s="1"/>
      <c r="S260" s="6"/>
      <c r="T260" s="1"/>
      <c r="U260" s="1"/>
      <c r="V260" s="1"/>
      <c r="W260" s="1"/>
      <c r="X260" s="1"/>
      <c r="Y260" s="1"/>
      <c r="Z260" s="1"/>
      <c r="AA260" s="1"/>
    </row>
    <row r="261" spans="1:27" ht="12.75" customHeight="1">
      <c r="A261" s="185">
        <v>114</v>
      </c>
      <c r="B261" s="186">
        <v>43220</v>
      </c>
      <c r="C261" s="186"/>
      <c r="D261" s="187" t="s">
        <v>770</v>
      </c>
      <c r="E261" s="188" t="s">
        <v>591</v>
      </c>
      <c r="F261" s="188">
        <v>153.5</v>
      </c>
      <c r="G261" s="188"/>
      <c r="H261" s="188">
        <v>196</v>
      </c>
      <c r="I261" s="190">
        <v>196</v>
      </c>
      <c r="J261" s="160" t="s">
        <v>771</v>
      </c>
      <c r="K261" s="161">
        <f t="shared" si="107"/>
        <v>42.5</v>
      </c>
      <c r="L261" s="162">
        <f t="shared" si="108"/>
        <v>0.27687296416938112</v>
      </c>
      <c r="M261" s="157" t="s">
        <v>594</v>
      </c>
      <c r="N261" s="163">
        <v>43605</v>
      </c>
      <c r="O261" s="1"/>
      <c r="P261" s="1"/>
      <c r="Q261" s="244"/>
      <c r="R261" s="1"/>
      <c r="S261" s="6"/>
      <c r="T261" s="1"/>
      <c r="U261" s="1"/>
      <c r="V261" s="1"/>
      <c r="W261" s="1"/>
      <c r="X261" s="1"/>
      <c r="Y261" s="1"/>
      <c r="Z261" s="1"/>
      <c r="AA261" s="1"/>
    </row>
    <row r="262" spans="1:27" ht="12.75" customHeight="1">
      <c r="A262" s="164">
        <v>115</v>
      </c>
      <c r="B262" s="165">
        <v>43306</v>
      </c>
      <c r="C262" s="165"/>
      <c r="D262" s="166" t="s">
        <v>739</v>
      </c>
      <c r="E262" s="167" t="s">
        <v>591</v>
      </c>
      <c r="F262" s="168">
        <v>27.5</v>
      </c>
      <c r="G262" s="168"/>
      <c r="H262" s="169">
        <v>13.1</v>
      </c>
      <c r="I262" s="169">
        <v>60</v>
      </c>
      <c r="J262" s="170" t="s">
        <v>772</v>
      </c>
      <c r="K262" s="171">
        <v>-14.4</v>
      </c>
      <c r="L262" s="172">
        <v>-0.52363636363636401</v>
      </c>
      <c r="M262" s="168" t="s">
        <v>604</v>
      </c>
      <c r="N262" s="165">
        <v>43138</v>
      </c>
      <c r="O262" s="1"/>
      <c r="P262" s="1"/>
      <c r="Q262" s="244"/>
      <c r="R262" s="1"/>
      <c r="S262" s="6"/>
      <c r="T262" s="1"/>
      <c r="U262" s="1"/>
      <c r="V262" s="1"/>
      <c r="W262" s="1"/>
      <c r="X262" s="1"/>
      <c r="Y262" s="1"/>
      <c r="Z262" s="1"/>
      <c r="AA262" s="1"/>
    </row>
    <row r="263" spans="1:27" ht="12.75" customHeight="1">
      <c r="A263" s="194">
        <v>116</v>
      </c>
      <c r="B263" s="195">
        <v>43318</v>
      </c>
      <c r="C263" s="195"/>
      <c r="D263" s="173" t="s">
        <v>773</v>
      </c>
      <c r="E263" s="168" t="s">
        <v>591</v>
      </c>
      <c r="F263" s="168">
        <v>148.5</v>
      </c>
      <c r="G263" s="168"/>
      <c r="H263" s="168">
        <v>102</v>
      </c>
      <c r="I263" s="169">
        <v>182</v>
      </c>
      <c r="J263" s="170" t="s">
        <v>774</v>
      </c>
      <c r="K263" s="171">
        <f>H263-F263</f>
        <v>-46.5</v>
      </c>
      <c r="L263" s="172">
        <f>K263/F263</f>
        <v>-0.31313131313131315</v>
      </c>
      <c r="M263" s="168" t="s">
        <v>604</v>
      </c>
      <c r="N263" s="165">
        <v>43661</v>
      </c>
      <c r="O263" s="1"/>
      <c r="P263" s="1"/>
      <c r="Q263" s="244"/>
      <c r="R263" s="1"/>
      <c r="S263" s="6"/>
      <c r="T263" s="1"/>
      <c r="U263" s="1"/>
      <c r="V263" s="1"/>
      <c r="W263" s="1"/>
      <c r="X263" s="1"/>
      <c r="Y263" s="1"/>
      <c r="Z263" s="1"/>
      <c r="AA263" s="1"/>
    </row>
    <row r="264" spans="1:27" ht="12.75" customHeight="1">
      <c r="A264" s="154">
        <v>117</v>
      </c>
      <c r="B264" s="155">
        <v>43335</v>
      </c>
      <c r="C264" s="155"/>
      <c r="D264" s="156" t="s">
        <v>775</v>
      </c>
      <c r="E264" s="157" t="s">
        <v>591</v>
      </c>
      <c r="F264" s="188">
        <v>285</v>
      </c>
      <c r="G264" s="157"/>
      <c r="H264" s="157">
        <v>355</v>
      </c>
      <c r="I264" s="159">
        <v>364</v>
      </c>
      <c r="J264" s="160" t="s">
        <v>776</v>
      </c>
      <c r="K264" s="161">
        <v>70</v>
      </c>
      <c r="L264" s="162">
        <v>0.24561403508771901</v>
      </c>
      <c r="M264" s="157" t="s">
        <v>594</v>
      </c>
      <c r="N264" s="163">
        <v>43455</v>
      </c>
      <c r="O264" s="1"/>
      <c r="P264" s="1"/>
      <c r="Q264" s="244"/>
      <c r="R264" s="1"/>
      <c r="S264" s="6"/>
      <c r="T264" s="1"/>
      <c r="U264" s="1"/>
      <c r="V264" s="1"/>
      <c r="W264" s="1"/>
      <c r="X264" s="1"/>
      <c r="Y264" s="1"/>
      <c r="Z264" s="1"/>
      <c r="AA264" s="1"/>
    </row>
    <row r="265" spans="1:27" ht="12.75" customHeight="1">
      <c r="A265" s="154">
        <v>118</v>
      </c>
      <c r="B265" s="155">
        <v>43341</v>
      </c>
      <c r="C265" s="155"/>
      <c r="D265" s="156" t="s">
        <v>398</v>
      </c>
      <c r="E265" s="157" t="s">
        <v>591</v>
      </c>
      <c r="F265" s="188">
        <v>525</v>
      </c>
      <c r="G265" s="157"/>
      <c r="H265" s="157">
        <v>585</v>
      </c>
      <c r="I265" s="159">
        <v>635</v>
      </c>
      <c r="J265" s="160" t="s">
        <v>777</v>
      </c>
      <c r="K265" s="161">
        <f t="shared" ref="K265:K316" si="109">H265-F265</f>
        <v>60</v>
      </c>
      <c r="L265" s="162">
        <f t="shared" ref="L265:L316" si="110">K265/F265</f>
        <v>0.11428571428571428</v>
      </c>
      <c r="M265" s="157" t="s">
        <v>594</v>
      </c>
      <c r="N265" s="163">
        <v>43662</v>
      </c>
      <c r="O265" s="1"/>
      <c r="P265" s="1"/>
      <c r="Q265" s="244"/>
      <c r="R265" s="1"/>
      <c r="S265" s="6"/>
      <c r="T265" s="1"/>
      <c r="U265" s="1"/>
      <c r="V265" s="1"/>
      <c r="W265" s="1"/>
      <c r="X265" s="1"/>
      <c r="Y265" s="1"/>
      <c r="Z265" s="1"/>
      <c r="AA265" s="1"/>
    </row>
    <row r="266" spans="1:27" ht="12.75" customHeight="1">
      <c r="A266" s="154">
        <v>119</v>
      </c>
      <c r="B266" s="155">
        <v>43395</v>
      </c>
      <c r="C266" s="155"/>
      <c r="D266" s="156" t="s">
        <v>383</v>
      </c>
      <c r="E266" s="157" t="s">
        <v>591</v>
      </c>
      <c r="F266" s="188">
        <v>475</v>
      </c>
      <c r="G266" s="157"/>
      <c r="H266" s="157">
        <v>574</v>
      </c>
      <c r="I266" s="159">
        <v>570</v>
      </c>
      <c r="J266" s="160" t="s">
        <v>679</v>
      </c>
      <c r="K266" s="161">
        <f t="shared" si="109"/>
        <v>99</v>
      </c>
      <c r="L266" s="162">
        <f t="shared" si="110"/>
        <v>0.20842105263157895</v>
      </c>
      <c r="M266" s="157" t="s">
        <v>594</v>
      </c>
      <c r="N266" s="163">
        <v>43403</v>
      </c>
      <c r="O266" s="1"/>
      <c r="P266" s="1"/>
      <c r="Q266" s="244"/>
      <c r="R266" s="1"/>
      <c r="S266" s="6"/>
      <c r="T266" s="1"/>
      <c r="U266" s="1"/>
      <c r="V266" s="1"/>
      <c r="W266" s="1"/>
      <c r="X266" s="1"/>
      <c r="Y266" s="1"/>
      <c r="Z266" s="1"/>
      <c r="AA266" s="1"/>
    </row>
    <row r="267" spans="1:27" ht="12.75" customHeight="1">
      <c r="A267" s="185">
        <v>120</v>
      </c>
      <c r="B267" s="186">
        <v>43397</v>
      </c>
      <c r="C267" s="186"/>
      <c r="D267" s="187" t="s">
        <v>778</v>
      </c>
      <c r="E267" s="188" t="s">
        <v>591</v>
      </c>
      <c r="F267" s="188">
        <v>707.5</v>
      </c>
      <c r="G267" s="188"/>
      <c r="H267" s="188">
        <v>872</v>
      </c>
      <c r="I267" s="190">
        <v>872</v>
      </c>
      <c r="J267" s="191" t="s">
        <v>679</v>
      </c>
      <c r="K267" s="161">
        <f t="shared" si="109"/>
        <v>164.5</v>
      </c>
      <c r="L267" s="192">
        <f t="shared" si="110"/>
        <v>0.23250883392226149</v>
      </c>
      <c r="M267" s="188" t="s">
        <v>594</v>
      </c>
      <c r="N267" s="193">
        <v>43482</v>
      </c>
      <c r="O267" s="1"/>
      <c r="P267" s="1"/>
      <c r="Q267" s="244"/>
      <c r="R267" s="1"/>
      <c r="S267" s="6"/>
      <c r="T267" s="1"/>
      <c r="U267" s="1"/>
      <c r="V267" s="1"/>
      <c r="W267" s="1"/>
      <c r="X267" s="1"/>
      <c r="Y267" s="1"/>
      <c r="Z267" s="1"/>
      <c r="AA267" s="1"/>
    </row>
    <row r="268" spans="1:27" ht="12.75" customHeight="1">
      <c r="A268" s="185">
        <v>121</v>
      </c>
      <c r="B268" s="186">
        <v>43398</v>
      </c>
      <c r="C268" s="186"/>
      <c r="D268" s="187" t="s">
        <v>779</v>
      </c>
      <c r="E268" s="188" t="s">
        <v>591</v>
      </c>
      <c r="F268" s="188">
        <v>162</v>
      </c>
      <c r="G268" s="188"/>
      <c r="H268" s="188">
        <v>204</v>
      </c>
      <c r="I268" s="190">
        <v>209</v>
      </c>
      <c r="J268" s="191" t="s">
        <v>780</v>
      </c>
      <c r="K268" s="161">
        <f t="shared" si="109"/>
        <v>42</v>
      </c>
      <c r="L268" s="192">
        <f t="shared" si="110"/>
        <v>0.25925925925925924</v>
      </c>
      <c r="M268" s="188" t="s">
        <v>594</v>
      </c>
      <c r="N268" s="193">
        <v>43539</v>
      </c>
      <c r="O268" s="1"/>
      <c r="P268" s="1"/>
      <c r="Q268" s="244"/>
      <c r="R268" s="1"/>
      <c r="S268" s="6"/>
      <c r="T268" s="1"/>
      <c r="U268" s="1"/>
      <c r="V268" s="1"/>
      <c r="W268" s="1"/>
      <c r="X268" s="1"/>
      <c r="Y268" s="1"/>
      <c r="Z268" s="1"/>
      <c r="AA268" s="1"/>
    </row>
    <row r="269" spans="1:27" ht="12.75" customHeight="1">
      <c r="A269" s="185">
        <v>122</v>
      </c>
      <c r="B269" s="186">
        <v>43399</v>
      </c>
      <c r="C269" s="186"/>
      <c r="D269" s="187" t="s">
        <v>488</v>
      </c>
      <c r="E269" s="188" t="s">
        <v>591</v>
      </c>
      <c r="F269" s="188">
        <v>240</v>
      </c>
      <c r="G269" s="188"/>
      <c r="H269" s="188">
        <v>297</v>
      </c>
      <c r="I269" s="190">
        <v>297</v>
      </c>
      <c r="J269" s="191" t="s">
        <v>679</v>
      </c>
      <c r="K269" s="197">
        <f t="shared" si="109"/>
        <v>57</v>
      </c>
      <c r="L269" s="192">
        <f t="shared" si="110"/>
        <v>0.23749999999999999</v>
      </c>
      <c r="M269" s="188" t="s">
        <v>594</v>
      </c>
      <c r="N269" s="193">
        <v>43417</v>
      </c>
      <c r="O269" s="1"/>
      <c r="P269" s="1"/>
      <c r="Q269" s="244"/>
      <c r="R269" s="1"/>
      <c r="S269" s="6"/>
      <c r="T269" s="1"/>
      <c r="U269" s="1"/>
      <c r="V269" s="1"/>
      <c r="W269" s="1"/>
      <c r="X269" s="1"/>
      <c r="Y269" s="1"/>
      <c r="Z269" s="1"/>
      <c r="AA269" s="1"/>
    </row>
    <row r="270" spans="1:27" ht="12.75" customHeight="1">
      <c r="A270" s="154">
        <v>123</v>
      </c>
      <c r="B270" s="155">
        <v>43439</v>
      </c>
      <c r="C270" s="155"/>
      <c r="D270" s="156" t="s">
        <v>781</v>
      </c>
      <c r="E270" s="157" t="s">
        <v>591</v>
      </c>
      <c r="F270" s="157">
        <v>202.5</v>
      </c>
      <c r="G270" s="157"/>
      <c r="H270" s="157">
        <v>255</v>
      </c>
      <c r="I270" s="159">
        <v>252</v>
      </c>
      <c r="J270" s="160" t="s">
        <v>679</v>
      </c>
      <c r="K270" s="161">
        <f t="shared" si="109"/>
        <v>52.5</v>
      </c>
      <c r="L270" s="162">
        <f t="shared" si="110"/>
        <v>0.25925925925925924</v>
      </c>
      <c r="M270" s="157" t="s">
        <v>594</v>
      </c>
      <c r="N270" s="163">
        <v>43542</v>
      </c>
      <c r="O270" s="1"/>
      <c r="P270" s="1"/>
      <c r="Q270" s="244"/>
      <c r="R270" s="1"/>
      <c r="S270" s="6" t="s">
        <v>782</v>
      </c>
      <c r="T270" s="1"/>
      <c r="U270" s="1"/>
      <c r="V270" s="1"/>
      <c r="W270" s="1"/>
      <c r="X270" s="1"/>
      <c r="Y270" s="1"/>
      <c r="Z270" s="1"/>
      <c r="AA270" s="1"/>
    </row>
    <row r="271" spans="1:27" ht="12.75" customHeight="1">
      <c r="A271" s="185">
        <v>124</v>
      </c>
      <c r="B271" s="186">
        <v>43465</v>
      </c>
      <c r="C271" s="155"/>
      <c r="D271" s="187" t="s">
        <v>159</v>
      </c>
      <c r="E271" s="188" t="s">
        <v>591</v>
      </c>
      <c r="F271" s="188">
        <v>710</v>
      </c>
      <c r="G271" s="188"/>
      <c r="H271" s="188">
        <v>866</v>
      </c>
      <c r="I271" s="190">
        <v>866</v>
      </c>
      <c r="J271" s="191" t="s">
        <v>679</v>
      </c>
      <c r="K271" s="161">
        <f t="shared" si="109"/>
        <v>156</v>
      </c>
      <c r="L271" s="162">
        <f t="shared" si="110"/>
        <v>0.21971830985915494</v>
      </c>
      <c r="M271" s="157" t="s">
        <v>594</v>
      </c>
      <c r="N271" s="163">
        <v>43553</v>
      </c>
      <c r="O271" s="1"/>
      <c r="P271" s="1"/>
      <c r="Q271" s="244"/>
      <c r="R271" s="1"/>
      <c r="S271" s="6" t="s">
        <v>782</v>
      </c>
      <c r="T271" s="1"/>
      <c r="U271" s="1"/>
      <c r="V271" s="1"/>
      <c r="W271" s="1"/>
      <c r="X271" s="1"/>
      <c r="Y271" s="1"/>
      <c r="Z271" s="1"/>
      <c r="AA271" s="1"/>
    </row>
    <row r="272" spans="1:27" ht="12.75" customHeight="1">
      <c r="A272" s="185">
        <v>125</v>
      </c>
      <c r="B272" s="186">
        <v>43522</v>
      </c>
      <c r="C272" s="186"/>
      <c r="D272" s="187" t="s">
        <v>174</v>
      </c>
      <c r="E272" s="188" t="s">
        <v>591</v>
      </c>
      <c r="F272" s="188">
        <v>337.25</v>
      </c>
      <c r="G272" s="188"/>
      <c r="H272" s="188">
        <v>398.5</v>
      </c>
      <c r="I272" s="190">
        <v>411</v>
      </c>
      <c r="J272" s="160" t="s">
        <v>783</v>
      </c>
      <c r="K272" s="161">
        <f t="shared" si="109"/>
        <v>61.25</v>
      </c>
      <c r="L272" s="162">
        <f t="shared" si="110"/>
        <v>0.1816160118606375</v>
      </c>
      <c r="M272" s="157" t="s">
        <v>594</v>
      </c>
      <c r="N272" s="163">
        <v>43760</v>
      </c>
      <c r="O272" s="1"/>
      <c r="P272" s="1"/>
      <c r="Q272" s="244"/>
      <c r="R272" s="1"/>
      <c r="S272" s="6" t="s">
        <v>782</v>
      </c>
      <c r="T272" s="1"/>
      <c r="U272" s="1"/>
      <c r="V272" s="1"/>
      <c r="W272" s="1"/>
      <c r="X272" s="1"/>
      <c r="Y272" s="1"/>
      <c r="Z272" s="1"/>
      <c r="AA272" s="1"/>
    </row>
    <row r="273" spans="1:27" ht="12.75" customHeight="1">
      <c r="A273" s="198">
        <v>126</v>
      </c>
      <c r="B273" s="199">
        <v>43559</v>
      </c>
      <c r="C273" s="199"/>
      <c r="D273" s="200" t="s">
        <v>784</v>
      </c>
      <c r="E273" s="201" t="s">
        <v>591</v>
      </c>
      <c r="F273" s="201">
        <v>130</v>
      </c>
      <c r="G273" s="201"/>
      <c r="H273" s="201">
        <v>65</v>
      </c>
      <c r="I273" s="202">
        <v>158</v>
      </c>
      <c r="J273" s="170" t="s">
        <v>785</v>
      </c>
      <c r="K273" s="171">
        <f t="shared" si="109"/>
        <v>-65</v>
      </c>
      <c r="L273" s="172">
        <f t="shared" si="110"/>
        <v>-0.5</v>
      </c>
      <c r="M273" s="168" t="s">
        <v>604</v>
      </c>
      <c r="N273" s="165">
        <v>43726</v>
      </c>
      <c r="O273" s="1"/>
      <c r="P273" s="1"/>
      <c r="Q273" s="244"/>
      <c r="R273" s="1"/>
      <c r="S273" s="6" t="s">
        <v>786</v>
      </c>
      <c r="T273" s="1"/>
      <c r="U273" s="1"/>
      <c r="V273" s="1"/>
      <c r="W273" s="1"/>
      <c r="X273" s="1"/>
      <c r="Y273" s="1"/>
      <c r="Z273" s="1"/>
      <c r="AA273" s="1"/>
    </row>
    <row r="274" spans="1:27" ht="12.75" customHeight="1">
      <c r="A274" s="185">
        <v>127</v>
      </c>
      <c r="B274" s="186">
        <v>43017</v>
      </c>
      <c r="C274" s="186"/>
      <c r="D274" s="187" t="s">
        <v>210</v>
      </c>
      <c r="E274" s="188" t="s">
        <v>591</v>
      </c>
      <c r="F274" s="188">
        <v>141.5</v>
      </c>
      <c r="G274" s="188"/>
      <c r="H274" s="188">
        <v>183.5</v>
      </c>
      <c r="I274" s="190">
        <v>210</v>
      </c>
      <c r="J274" s="160" t="s">
        <v>780</v>
      </c>
      <c r="K274" s="161">
        <f t="shared" si="109"/>
        <v>42</v>
      </c>
      <c r="L274" s="162">
        <f t="shared" si="110"/>
        <v>0.29681978798586572</v>
      </c>
      <c r="M274" s="157" t="s">
        <v>594</v>
      </c>
      <c r="N274" s="163">
        <v>43042</v>
      </c>
      <c r="O274" s="1"/>
      <c r="P274" s="1"/>
      <c r="Q274" s="244"/>
      <c r="R274" s="1"/>
      <c r="S274" s="6" t="s">
        <v>786</v>
      </c>
      <c r="T274" s="1"/>
      <c r="U274" s="1"/>
      <c r="V274" s="1"/>
      <c r="W274" s="1"/>
      <c r="X274" s="1"/>
      <c r="Y274" s="1"/>
      <c r="Z274" s="1"/>
      <c r="AA274" s="1"/>
    </row>
    <row r="275" spans="1:27" ht="12.75" customHeight="1">
      <c r="A275" s="198">
        <v>128</v>
      </c>
      <c r="B275" s="199">
        <v>43074</v>
      </c>
      <c r="C275" s="199"/>
      <c r="D275" s="200" t="s">
        <v>787</v>
      </c>
      <c r="E275" s="201" t="s">
        <v>591</v>
      </c>
      <c r="F275" s="196">
        <v>172</v>
      </c>
      <c r="G275" s="201"/>
      <c r="H275" s="201">
        <v>155.25</v>
      </c>
      <c r="I275" s="202">
        <v>230</v>
      </c>
      <c r="J275" s="170" t="s">
        <v>788</v>
      </c>
      <c r="K275" s="171">
        <f t="shared" si="109"/>
        <v>-16.75</v>
      </c>
      <c r="L275" s="172">
        <f t="shared" si="110"/>
        <v>-9.7383720930232565E-2</v>
      </c>
      <c r="M275" s="168" t="s">
        <v>604</v>
      </c>
      <c r="N275" s="165">
        <v>43787</v>
      </c>
      <c r="O275" s="1"/>
      <c r="P275" s="1"/>
      <c r="Q275" s="244"/>
      <c r="R275" s="1"/>
      <c r="S275" s="6" t="s">
        <v>786</v>
      </c>
      <c r="T275" s="1"/>
      <c r="U275" s="1"/>
      <c r="V275" s="1"/>
      <c r="W275" s="1"/>
      <c r="X275" s="1"/>
      <c r="Y275" s="1"/>
      <c r="Z275" s="1"/>
      <c r="AA275" s="1"/>
    </row>
    <row r="276" spans="1:27" ht="12.75" customHeight="1">
      <c r="A276" s="185">
        <v>129</v>
      </c>
      <c r="B276" s="186">
        <v>43398</v>
      </c>
      <c r="C276" s="186"/>
      <c r="D276" s="187" t="s">
        <v>120</v>
      </c>
      <c r="E276" s="188" t="s">
        <v>591</v>
      </c>
      <c r="F276" s="188">
        <v>698.5</v>
      </c>
      <c r="G276" s="188"/>
      <c r="H276" s="188">
        <v>890</v>
      </c>
      <c r="I276" s="190">
        <v>890</v>
      </c>
      <c r="J276" s="160" t="s">
        <v>789</v>
      </c>
      <c r="K276" s="161">
        <f t="shared" si="109"/>
        <v>191.5</v>
      </c>
      <c r="L276" s="162">
        <f t="shared" si="110"/>
        <v>0.27415891195418757</v>
      </c>
      <c r="M276" s="157" t="s">
        <v>594</v>
      </c>
      <c r="N276" s="163">
        <v>44328</v>
      </c>
      <c r="O276" s="1"/>
      <c r="P276" s="1"/>
      <c r="Q276" s="244"/>
      <c r="R276" s="1"/>
      <c r="S276" s="6" t="s">
        <v>782</v>
      </c>
      <c r="T276" s="1"/>
      <c r="U276" s="1"/>
      <c r="V276" s="1"/>
      <c r="W276" s="1"/>
      <c r="X276" s="1"/>
      <c r="Y276" s="1"/>
      <c r="Z276" s="1"/>
      <c r="AA276" s="1"/>
    </row>
    <row r="277" spans="1:27" ht="12.75" customHeight="1">
      <c r="A277" s="185">
        <v>130</v>
      </c>
      <c r="B277" s="186">
        <v>42877</v>
      </c>
      <c r="C277" s="186"/>
      <c r="D277" s="187" t="s">
        <v>790</v>
      </c>
      <c r="E277" s="188" t="s">
        <v>591</v>
      </c>
      <c r="F277" s="188">
        <v>127.6</v>
      </c>
      <c r="G277" s="188"/>
      <c r="H277" s="188">
        <v>138</v>
      </c>
      <c r="I277" s="190">
        <v>190</v>
      </c>
      <c r="J277" s="160" t="s">
        <v>791</v>
      </c>
      <c r="K277" s="161">
        <f t="shared" si="109"/>
        <v>10.400000000000006</v>
      </c>
      <c r="L277" s="162">
        <f t="shared" si="110"/>
        <v>8.1504702194357417E-2</v>
      </c>
      <c r="M277" s="157" t="s">
        <v>594</v>
      </c>
      <c r="N277" s="163">
        <v>43774</v>
      </c>
      <c r="O277" s="1"/>
      <c r="P277" s="1"/>
      <c r="Q277" s="244"/>
      <c r="R277" s="1"/>
      <c r="S277" s="6" t="s">
        <v>786</v>
      </c>
      <c r="T277" s="1"/>
      <c r="U277" s="1"/>
      <c r="V277" s="1"/>
      <c r="W277" s="1"/>
      <c r="X277" s="1"/>
      <c r="Y277" s="1"/>
      <c r="Z277" s="1"/>
      <c r="AA277" s="1"/>
    </row>
    <row r="278" spans="1:27" ht="12.75" customHeight="1">
      <c r="A278" s="185">
        <v>131</v>
      </c>
      <c r="B278" s="186">
        <v>43158</v>
      </c>
      <c r="C278" s="186"/>
      <c r="D278" s="187" t="s">
        <v>792</v>
      </c>
      <c r="E278" s="188" t="s">
        <v>591</v>
      </c>
      <c r="F278" s="188">
        <v>317</v>
      </c>
      <c r="G278" s="188"/>
      <c r="H278" s="188">
        <v>382.5</v>
      </c>
      <c r="I278" s="190">
        <v>398</v>
      </c>
      <c r="J278" s="160" t="s">
        <v>793</v>
      </c>
      <c r="K278" s="161">
        <f t="shared" si="109"/>
        <v>65.5</v>
      </c>
      <c r="L278" s="162">
        <f t="shared" si="110"/>
        <v>0.20662460567823343</v>
      </c>
      <c r="M278" s="157" t="s">
        <v>594</v>
      </c>
      <c r="N278" s="163">
        <v>44238</v>
      </c>
      <c r="O278" s="1"/>
      <c r="P278" s="1"/>
      <c r="Q278" s="244"/>
      <c r="R278" s="1"/>
      <c r="S278" s="6" t="s">
        <v>786</v>
      </c>
      <c r="T278" s="1"/>
      <c r="U278" s="1"/>
      <c r="V278" s="1"/>
      <c r="W278" s="1"/>
      <c r="X278" s="1"/>
      <c r="Y278" s="1"/>
      <c r="Z278" s="1"/>
      <c r="AA278" s="1"/>
    </row>
    <row r="279" spans="1:27" ht="12.75" customHeight="1">
      <c r="A279" s="198">
        <v>132</v>
      </c>
      <c r="B279" s="199">
        <v>43164</v>
      </c>
      <c r="C279" s="199"/>
      <c r="D279" s="200" t="s">
        <v>166</v>
      </c>
      <c r="E279" s="201" t="s">
        <v>591</v>
      </c>
      <c r="F279" s="196">
        <f>510-14.4</f>
        <v>495.6</v>
      </c>
      <c r="G279" s="201"/>
      <c r="H279" s="201">
        <v>350</v>
      </c>
      <c r="I279" s="202">
        <v>672</v>
      </c>
      <c r="J279" s="170" t="s">
        <v>794</v>
      </c>
      <c r="K279" s="171">
        <f t="shared" si="109"/>
        <v>-145.60000000000002</v>
      </c>
      <c r="L279" s="172">
        <f t="shared" si="110"/>
        <v>-0.29378531073446329</v>
      </c>
      <c r="M279" s="168" t="s">
        <v>604</v>
      </c>
      <c r="N279" s="165">
        <v>43887</v>
      </c>
      <c r="O279" s="1"/>
      <c r="P279" s="1"/>
      <c r="Q279" s="244"/>
      <c r="R279" s="1"/>
      <c r="S279" s="6" t="s">
        <v>782</v>
      </c>
      <c r="T279" s="1"/>
      <c r="U279" s="1"/>
      <c r="V279" s="1"/>
      <c r="W279" s="1"/>
      <c r="X279" s="1"/>
      <c r="Y279" s="1"/>
      <c r="Z279" s="1"/>
      <c r="AA279" s="1"/>
    </row>
    <row r="280" spans="1:27" ht="12.75" customHeight="1">
      <c r="A280" s="198">
        <v>133</v>
      </c>
      <c r="B280" s="199">
        <v>43237</v>
      </c>
      <c r="C280" s="199"/>
      <c r="D280" s="200" t="s">
        <v>795</v>
      </c>
      <c r="E280" s="201" t="s">
        <v>591</v>
      </c>
      <c r="F280" s="196">
        <v>230.3</v>
      </c>
      <c r="G280" s="201"/>
      <c r="H280" s="201">
        <v>102.5</v>
      </c>
      <c r="I280" s="202">
        <v>348</v>
      </c>
      <c r="J280" s="170" t="s">
        <v>796</v>
      </c>
      <c r="K280" s="171">
        <f t="shared" si="109"/>
        <v>-127.80000000000001</v>
      </c>
      <c r="L280" s="172">
        <f t="shared" si="110"/>
        <v>-0.55492835432045162</v>
      </c>
      <c r="M280" s="168" t="s">
        <v>604</v>
      </c>
      <c r="N280" s="165">
        <v>43896</v>
      </c>
      <c r="O280" s="1"/>
      <c r="P280" s="1"/>
      <c r="Q280" s="244"/>
      <c r="R280" s="1"/>
      <c r="S280" s="6" t="s">
        <v>782</v>
      </c>
      <c r="T280" s="1"/>
      <c r="U280" s="1"/>
      <c r="V280" s="1"/>
      <c r="W280" s="1"/>
      <c r="X280" s="1"/>
      <c r="Y280" s="1"/>
      <c r="Z280" s="1"/>
      <c r="AA280" s="1"/>
    </row>
    <row r="281" spans="1:27" ht="12.75" customHeight="1">
      <c r="A281" s="185">
        <v>134</v>
      </c>
      <c r="B281" s="186">
        <v>43258</v>
      </c>
      <c r="C281" s="186"/>
      <c r="D281" s="187" t="s">
        <v>444</v>
      </c>
      <c r="E281" s="188" t="s">
        <v>591</v>
      </c>
      <c r="F281" s="188">
        <f>342.5-5.1</f>
        <v>337.4</v>
      </c>
      <c r="G281" s="188"/>
      <c r="H281" s="188">
        <v>412.5</v>
      </c>
      <c r="I281" s="190">
        <v>439</v>
      </c>
      <c r="J281" s="160" t="s">
        <v>797</v>
      </c>
      <c r="K281" s="161">
        <f t="shared" si="109"/>
        <v>75.100000000000023</v>
      </c>
      <c r="L281" s="162">
        <f t="shared" si="110"/>
        <v>0.22258446947243635</v>
      </c>
      <c r="M281" s="157" t="s">
        <v>594</v>
      </c>
      <c r="N281" s="163">
        <v>44230</v>
      </c>
      <c r="O281" s="1"/>
      <c r="P281" s="1"/>
      <c r="Q281" s="244"/>
      <c r="R281" s="1"/>
      <c r="S281" s="6" t="s">
        <v>786</v>
      </c>
      <c r="T281" s="1"/>
      <c r="U281" s="1"/>
      <c r="V281" s="1"/>
      <c r="W281" s="1"/>
      <c r="X281" s="1"/>
      <c r="Y281" s="1"/>
      <c r="Z281" s="1"/>
      <c r="AA281" s="1"/>
    </row>
    <row r="282" spans="1:27" ht="12.75" customHeight="1">
      <c r="A282" s="179">
        <v>135</v>
      </c>
      <c r="B282" s="178">
        <v>43285</v>
      </c>
      <c r="C282" s="178"/>
      <c r="D282" s="179" t="s">
        <v>58</v>
      </c>
      <c r="E282" s="180" t="s">
        <v>591</v>
      </c>
      <c r="F282" s="180">
        <f>127.5-5.53</f>
        <v>121.97</v>
      </c>
      <c r="G282" s="181"/>
      <c r="H282" s="181">
        <v>122.5</v>
      </c>
      <c r="I282" s="181">
        <v>170</v>
      </c>
      <c r="J282" s="182" t="s">
        <v>798</v>
      </c>
      <c r="K282" s="183">
        <f t="shared" si="109"/>
        <v>0.53000000000000114</v>
      </c>
      <c r="L282" s="184">
        <f t="shared" si="110"/>
        <v>4.3453308190538747E-3</v>
      </c>
      <c r="M282" s="180" t="s">
        <v>612</v>
      </c>
      <c r="N282" s="178">
        <v>44431</v>
      </c>
      <c r="O282" s="1"/>
      <c r="P282" s="1"/>
      <c r="Q282" s="244"/>
      <c r="R282" s="1"/>
      <c r="S282" s="6" t="s">
        <v>782</v>
      </c>
      <c r="T282" s="1"/>
      <c r="U282" s="1"/>
      <c r="V282" s="1"/>
      <c r="W282" s="1"/>
      <c r="X282" s="1"/>
      <c r="Y282" s="1"/>
      <c r="Z282" s="1"/>
      <c r="AA282" s="1"/>
    </row>
    <row r="283" spans="1:27" ht="12.75" customHeight="1">
      <c r="A283" s="198">
        <v>136</v>
      </c>
      <c r="B283" s="199">
        <v>43294</v>
      </c>
      <c r="C283" s="199"/>
      <c r="D283" s="200" t="s">
        <v>799</v>
      </c>
      <c r="E283" s="201" t="s">
        <v>591</v>
      </c>
      <c r="F283" s="196">
        <v>46.5</v>
      </c>
      <c r="G283" s="201"/>
      <c r="H283" s="201">
        <v>17</v>
      </c>
      <c r="I283" s="202">
        <v>59</v>
      </c>
      <c r="J283" s="170" t="s">
        <v>800</v>
      </c>
      <c r="K283" s="171">
        <f t="shared" si="109"/>
        <v>-29.5</v>
      </c>
      <c r="L283" s="172">
        <f t="shared" si="110"/>
        <v>-0.63440860215053763</v>
      </c>
      <c r="M283" s="168" t="s">
        <v>604</v>
      </c>
      <c r="N283" s="165">
        <v>43887</v>
      </c>
      <c r="O283" s="1"/>
      <c r="P283" s="1"/>
      <c r="Q283" s="244"/>
      <c r="R283" s="1"/>
      <c r="S283" s="6" t="s">
        <v>782</v>
      </c>
      <c r="T283" s="1"/>
      <c r="U283" s="1"/>
      <c r="V283" s="1"/>
      <c r="W283" s="1"/>
      <c r="X283" s="1"/>
      <c r="Y283" s="1"/>
      <c r="Z283" s="1"/>
      <c r="AA283" s="1"/>
    </row>
    <row r="284" spans="1:27" ht="12.75" customHeight="1">
      <c r="A284" s="185">
        <v>137</v>
      </c>
      <c r="B284" s="186">
        <v>43396</v>
      </c>
      <c r="C284" s="186"/>
      <c r="D284" s="187" t="s">
        <v>427</v>
      </c>
      <c r="E284" s="188" t="s">
        <v>591</v>
      </c>
      <c r="F284" s="188">
        <v>156.5</v>
      </c>
      <c r="G284" s="188"/>
      <c r="H284" s="188">
        <v>207.5</v>
      </c>
      <c r="I284" s="190">
        <v>191</v>
      </c>
      <c r="J284" s="160" t="s">
        <v>679</v>
      </c>
      <c r="K284" s="161">
        <f t="shared" si="109"/>
        <v>51</v>
      </c>
      <c r="L284" s="162">
        <f t="shared" si="110"/>
        <v>0.32587859424920129</v>
      </c>
      <c r="M284" s="157" t="s">
        <v>594</v>
      </c>
      <c r="N284" s="163">
        <v>44369</v>
      </c>
      <c r="O284" s="1"/>
      <c r="P284" s="1"/>
      <c r="Q284" s="244"/>
      <c r="R284" s="1"/>
      <c r="S284" s="6" t="s">
        <v>782</v>
      </c>
      <c r="T284" s="1"/>
      <c r="U284" s="1"/>
      <c r="V284" s="1"/>
      <c r="W284" s="1"/>
      <c r="X284" s="1"/>
      <c r="Y284" s="1"/>
      <c r="Z284" s="1"/>
      <c r="AA284" s="1"/>
    </row>
    <row r="285" spans="1:27" ht="12.75" customHeight="1">
      <c r="A285" s="185">
        <v>138</v>
      </c>
      <c r="B285" s="186">
        <v>43439</v>
      </c>
      <c r="C285" s="186"/>
      <c r="D285" s="187" t="s">
        <v>346</v>
      </c>
      <c r="E285" s="188" t="s">
        <v>591</v>
      </c>
      <c r="F285" s="188">
        <v>259.5</v>
      </c>
      <c r="G285" s="188"/>
      <c r="H285" s="188">
        <v>320</v>
      </c>
      <c r="I285" s="190">
        <v>320</v>
      </c>
      <c r="J285" s="160" t="s">
        <v>679</v>
      </c>
      <c r="K285" s="161">
        <f t="shared" si="109"/>
        <v>60.5</v>
      </c>
      <c r="L285" s="162">
        <f t="shared" si="110"/>
        <v>0.23314065510597304</v>
      </c>
      <c r="M285" s="157" t="s">
        <v>594</v>
      </c>
      <c r="N285" s="163">
        <v>44323</v>
      </c>
      <c r="O285" s="1"/>
      <c r="P285" s="1"/>
      <c r="Q285" s="244"/>
      <c r="R285" s="1"/>
      <c r="S285" s="6" t="s">
        <v>782</v>
      </c>
      <c r="T285" s="1"/>
      <c r="U285" s="1"/>
      <c r="V285" s="1"/>
      <c r="W285" s="1"/>
      <c r="X285" s="1"/>
      <c r="Y285" s="1"/>
      <c r="Z285" s="1"/>
      <c r="AA285" s="1"/>
    </row>
    <row r="286" spans="1:27" ht="12.75" customHeight="1">
      <c r="A286" s="198">
        <v>139</v>
      </c>
      <c r="B286" s="199">
        <v>43439</v>
      </c>
      <c r="C286" s="199"/>
      <c r="D286" s="200" t="s">
        <v>801</v>
      </c>
      <c r="E286" s="201" t="s">
        <v>591</v>
      </c>
      <c r="F286" s="201">
        <v>715</v>
      </c>
      <c r="G286" s="201"/>
      <c r="H286" s="201">
        <v>445</v>
      </c>
      <c r="I286" s="202">
        <v>840</v>
      </c>
      <c r="J286" s="170" t="s">
        <v>802</v>
      </c>
      <c r="K286" s="171">
        <f t="shared" si="109"/>
        <v>-270</v>
      </c>
      <c r="L286" s="172">
        <f t="shared" si="110"/>
        <v>-0.3776223776223776</v>
      </c>
      <c r="M286" s="168" t="s">
        <v>604</v>
      </c>
      <c r="N286" s="165">
        <v>43800</v>
      </c>
      <c r="O286" s="1"/>
      <c r="P286" s="1"/>
      <c r="Q286" s="244"/>
      <c r="R286" s="1"/>
      <c r="S286" s="6" t="s">
        <v>782</v>
      </c>
      <c r="T286" s="1"/>
      <c r="U286" s="1"/>
      <c r="V286" s="1"/>
      <c r="W286" s="1"/>
      <c r="X286" s="1"/>
      <c r="Y286" s="1"/>
      <c r="Z286" s="1"/>
      <c r="AA286" s="1"/>
    </row>
    <row r="287" spans="1:27" ht="12.75" customHeight="1">
      <c r="A287" s="185">
        <v>140</v>
      </c>
      <c r="B287" s="186">
        <v>43469</v>
      </c>
      <c r="C287" s="186"/>
      <c r="D287" s="187" t="s">
        <v>180</v>
      </c>
      <c r="E287" s="188" t="s">
        <v>591</v>
      </c>
      <c r="F287" s="188">
        <v>875</v>
      </c>
      <c r="G287" s="188"/>
      <c r="H287" s="188">
        <v>1165</v>
      </c>
      <c r="I287" s="190">
        <v>1185</v>
      </c>
      <c r="J287" s="160" t="s">
        <v>803</v>
      </c>
      <c r="K287" s="161">
        <f t="shared" si="109"/>
        <v>290</v>
      </c>
      <c r="L287" s="162">
        <f t="shared" si="110"/>
        <v>0.33142857142857141</v>
      </c>
      <c r="M287" s="157" t="s">
        <v>594</v>
      </c>
      <c r="N287" s="163">
        <v>43847</v>
      </c>
      <c r="O287" s="1"/>
      <c r="P287" s="1"/>
      <c r="Q287" s="244"/>
      <c r="R287" s="1"/>
      <c r="S287" s="6" t="s">
        <v>782</v>
      </c>
      <c r="T287" s="1"/>
      <c r="U287" s="1"/>
      <c r="V287" s="1"/>
      <c r="W287" s="1"/>
      <c r="X287" s="1"/>
      <c r="Y287" s="1"/>
      <c r="Z287" s="1"/>
      <c r="AA287" s="1"/>
    </row>
    <row r="288" spans="1:27" ht="12.75" customHeight="1">
      <c r="A288" s="185">
        <v>141</v>
      </c>
      <c r="B288" s="186">
        <v>43559</v>
      </c>
      <c r="C288" s="186"/>
      <c r="D288" s="187" t="s">
        <v>364</v>
      </c>
      <c r="E288" s="188" t="s">
        <v>591</v>
      </c>
      <c r="F288" s="188">
        <f>387-14.63</f>
        <v>372.37</v>
      </c>
      <c r="G288" s="188"/>
      <c r="H288" s="188">
        <v>490</v>
      </c>
      <c r="I288" s="190">
        <v>490</v>
      </c>
      <c r="J288" s="160" t="s">
        <v>679</v>
      </c>
      <c r="K288" s="161">
        <f t="shared" si="109"/>
        <v>117.63</v>
      </c>
      <c r="L288" s="162">
        <f t="shared" si="110"/>
        <v>0.31589548030185027</v>
      </c>
      <c r="M288" s="157" t="s">
        <v>594</v>
      </c>
      <c r="N288" s="163">
        <v>43850</v>
      </c>
      <c r="O288" s="1"/>
      <c r="P288" s="1"/>
      <c r="Q288" s="244"/>
      <c r="R288" s="1"/>
      <c r="S288" s="6" t="s">
        <v>782</v>
      </c>
      <c r="T288" s="1"/>
      <c r="U288" s="1"/>
      <c r="V288" s="1"/>
      <c r="W288" s="1"/>
      <c r="X288" s="1"/>
      <c r="Y288" s="1"/>
      <c r="Z288" s="1"/>
      <c r="AA288" s="1"/>
    </row>
    <row r="289" spans="1:27" ht="12.75" customHeight="1">
      <c r="A289" s="198">
        <v>142</v>
      </c>
      <c r="B289" s="199">
        <v>43578</v>
      </c>
      <c r="C289" s="199"/>
      <c r="D289" s="200" t="s">
        <v>804</v>
      </c>
      <c r="E289" s="201" t="s">
        <v>603</v>
      </c>
      <c r="F289" s="201">
        <v>220</v>
      </c>
      <c r="G289" s="201"/>
      <c r="H289" s="201">
        <v>127.5</v>
      </c>
      <c r="I289" s="202">
        <v>284</v>
      </c>
      <c r="J289" s="170" t="s">
        <v>805</v>
      </c>
      <c r="K289" s="171">
        <f t="shared" si="109"/>
        <v>-92.5</v>
      </c>
      <c r="L289" s="172">
        <f t="shared" si="110"/>
        <v>-0.42045454545454547</v>
      </c>
      <c r="M289" s="168" t="s">
        <v>604</v>
      </c>
      <c r="N289" s="165">
        <v>43896</v>
      </c>
      <c r="O289" s="1"/>
      <c r="P289" s="1"/>
      <c r="Q289" s="244"/>
      <c r="R289" s="1"/>
      <c r="S289" s="6" t="s">
        <v>782</v>
      </c>
      <c r="T289" s="1"/>
      <c r="U289" s="1"/>
      <c r="V289" s="1"/>
      <c r="W289" s="1"/>
      <c r="X289" s="1"/>
      <c r="Y289" s="1"/>
      <c r="Z289" s="1"/>
      <c r="AA289" s="1"/>
    </row>
    <row r="290" spans="1:27" ht="12.75" customHeight="1">
      <c r="A290" s="185">
        <v>143</v>
      </c>
      <c r="B290" s="186">
        <v>43622</v>
      </c>
      <c r="C290" s="186"/>
      <c r="D290" s="187" t="s">
        <v>489</v>
      </c>
      <c r="E290" s="188" t="s">
        <v>603</v>
      </c>
      <c r="F290" s="188">
        <v>332.8</v>
      </c>
      <c r="G290" s="188"/>
      <c r="H290" s="188">
        <v>405</v>
      </c>
      <c r="I290" s="190">
        <v>419</v>
      </c>
      <c r="J290" s="160" t="s">
        <v>806</v>
      </c>
      <c r="K290" s="161">
        <f t="shared" si="109"/>
        <v>72.199999999999989</v>
      </c>
      <c r="L290" s="162">
        <f t="shared" si="110"/>
        <v>0.21694711538461534</v>
      </c>
      <c r="M290" s="157" t="s">
        <v>594</v>
      </c>
      <c r="N290" s="163">
        <v>43860</v>
      </c>
      <c r="O290" s="1"/>
      <c r="P290" s="1"/>
      <c r="Q290" s="244"/>
      <c r="R290" s="1"/>
      <c r="S290" s="6" t="s">
        <v>786</v>
      </c>
      <c r="T290" s="1"/>
      <c r="U290" s="1"/>
      <c r="V290" s="1"/>
      <c r="W290" s="1"/>
      <c r="X290" s="1"/>
      <c r="Y290" s="1"/>
      <c r="Z290" s="1"/>
      <c r="AA290" s="1"/>
    </row>
    <row r="291" spans="1:27" ht="12.75" customHeight="1">
      <c r="A291" s="179">
        <v>144</v>
      </c>
      <c r="B291" s="178">
        <v>43641</v>
      </c>
      <c r="C291" s="178"/>
      <c r="D291" s="179" t="s">
        <v>172</v>
      </c>
      <c r="E291" s="180" t="s">
        <v>591</v>
      </c>
      <c r="F291" s="180">
        <v>386</v>
      </c>
      <c r="G291" s="181"/>
      <c r="H291" s="181">
        <v>395</v>
      </c>
      <c r="I291" s="181">
        <v>452</v>
      </c>
      <c r="J291" s="182" t="s">
        <v>807</v>
      </c>
      <c r="K291" s="183">
        <f t="shared" si="109"/>
        <v>9</v>
      </c>
      <c r="L291" s="184">
        <f t="shared" si="110"/>
        <v>2.3316062176165803E-2</v>
      </c>
      <c r="M291" s="180" t="s">
        <v>612</v>
      </c>
      <c r="N291" s="178">
        <v>43868</v>
      </c>
      <c r="O291" s="1"/>
      <c r="P291" s="1"/>
      <c r="Q291" s="244"/>
      <c r="R291" s="1"/>
      <c r="S291" s="6" t="s">
        <v>786</v>
      </c>
      <c r="T291" s="1"/>
      <c r="U291" s="1"/>
      <c r="V291" s="1"/>
      <c r="W291" s="1"/>
      <c r="X291" s="1"/>
      <c r="Y291" s="1"/>
      <c r="Z291" s="1"/>
      <c r="AA291" s="1"/>
    </row>
    <row r="292" spans="1:27" ht="12.75" customHeight="1">
      <c r="A292" s="179">
        <v>145</v>
      </c>
      <c r="B292" s="178">
        <v>43707</v>
      </c>
      <c r="C292" s="178"/>
      <c r="D292" s="179" t="s">
        <v>146</v>
      </c>
      <c r="E292" s="180" t="s">
        <v>591</v>
      </c>
      <c r="F292" s="180">
        <v>137.5</v>
      </c>
      <c r="G292" s="181"/>
      <c r="H292" s="181">
        <v>138.5</v>
      </c>
      <c r="I292" s="181">
        <v>190</v>
      </c>
      <c r="J292" s="182" t="s">
        <v>808</v>
      </c>
      <c r="K292" s="183">
        <f t="shared" si="109"/>
        <v>1</v>
      </c>
      <c r="L292" s="184">
        <f t="shared" si="110"/>
        <v>7.2727272727272727E-3</v>
      </c>
      <c r="M292" s="180" t="s">
        <v>612</v>
      </c>
      <c r="N292" s="178">
        <v>44432</v>
      </c>
      <c r="O292" s="1"/>
      <c r="P292" s="1"/>
      <c r="Q292" s="244"/>
      <c r="R292" s="1"/>
      <c r="S292" s="6" t="s">
        <v>782</v>
      </c>
      <c r="T292" s="1"/>
      <c r="U292" s="1"/>
      <c r="V292" s="1"/>
      <c r="W292" s="1"/>
      <c r="X292" s="1"/>
      <c r="Y292" s="1"/>
      <c r="Z292" s="1"/>
      <c r="AA292" s="1"/>
    </row>
    <row r="293" spans="1:27" ht="12.75" customHeight="1">
      <c r="A293" s="185">
        <v>146</v>
      </c>
      <c r="B293" s="186">
        <v>43731</v>
      </c>
      <c r="C293" s="186"/>
      <c r="D293" s="187" t="s">
        <v>437</v>
      </c>
      <c r="E293" s="188" t="s">
        <v>591</v>
      </c>
      <c r="F293" s="188">
        <v>235</v>
      </c>
      <c r="G293" s="188"/>
      <c r="H293" s="188">
        <v>295</v>
      </c>
      <c r="I293" s="190">
        <v>296</v>
      </c>
      <c r="J293" s="160" t="s">
        <v>809</v>
      </c>
      <c r="K293" s="161">
        <f t="shared" si="109"/>
        <v>60</v>
      </c>
      <c r="L293" s="162">
        <f t="shared" si="110"/>
        <v>0.25531914893617019</v>
      </c>
      <c r="M293" s="157" t="s">
        <v>594</v>
      </c>
      <c r="N293" s="163">
        <v>43844</v>
      </c>
      <c r="O293" s="1"/>
      <c r="P293" s="1"/>
      <c r="Q293" s="244"/>
      <c r="R293" s="1"/>
      <c r="S293" s="6" t="s">
        <v>786</v>
      </c>
      <c r="T293" s="1"/>
      <c r="U293" s="1"/>
      <c r="V293" s="1"/>
      <c r="W293" s="1"/>
      <c r="X293" s="1"/>
      <c r="Y293" s="1"/>
      <c r="Z293" s="1"/>
      <c r="AA293" s="1"/>
    </row>
    <row r="294" spans="1:27" ht="12.75" customHeight="1">
      <c r="A294" s="185">
        <v>147</v>
      </c>
      <c r="B294" s="186">
        <v>43752</v>
      </c>
      <c r="C294" s="186"/>
      <c r="D294" s="187" t="s">
        <v>810</v>
      </c>
      <c r="E294" s="188" t="s">
        <v>591</v>
      </c>
      <c r="F294" s="188">
        <v>277.5</v>
      </c>
      <c r="G294" s="188"/>
      <c r="H294" s="188">
        <v>333</v>
      </c>
      <c r="I294" s="190">
        <v>333</v>
      </c>
      <c r="J294" s="160" t="s">
        <v>811</v>
      </c>
      <c r="K294" s="161">
        <f t="shared" si="109"/>
        <v>55.5</v>
      </c>
      <c r="L294" s="162">
        <f t="shared" si="110"/>
        <v>0.2</v>
      </c>
      <c r="M294" s="157" t="s">
        <v>594</v>
      </c>
      <c r="N294" s="163">
        <v>43846</v>
      </c>
      <c r="O294" s="1"/>
      <c r="P294" s="1"/>
      <c r="Q294" s="244"/>
      <c r="R294" s="1"/>
      <c r="S294" s="6" t="s">
        <v>782</v>
      </c>
      <c r="T294" s="1"/>
      <c r="U294" s="1"/>
      <c r="V294" s="1"/>
      <c r="W294" s="1"/>
      <c r="X294" s="1"/>
      <c r="Y294" s="1"/>
      <c r="Z294" s="1"/>
      <c r="AA294" s="1"/>
    </row>
    <row r="295" spans="1:27" ht="12.75" customHeight="1">
      <c r="A295" s="185">
        <v>148</v>
      </c>
      <c r="B295" s="186">
        <v>43752</v>
      </c>
      <c r="C295" s="186"/>
      <c r="D295" s="187" t="s">
        <v>812</v>
      </c>
      <c r="E295" s="188" t="s">
        <v>591</v>
      </c>
      <c r="F295" s="188">
        <v>930</v>
      </c>
      <c r="G295" s="188"/>
      <c r="H295" s="188">
        <v>1165</v>
      </c>
      <c r="I295" s="190">
        <v>1200</v>
      </c>
      <c r="J295" s="160" t="s">
        <v>813</v>
      </c>
      <c r="K295" s="161">
        <f t="shared" si="109"/>
        <v>235</v>
      </c>
      <c r="L295" s="162">
        <f t="shared" si="110"/>
        <v>0.25268817204301075</v>
      </c>
      <c r="M295" s="157" t="s">
        <v>594</v>
      </c>
      <c r="N295" s="163">
        <v>43847</v>
      </c>
      <c r="O295" s="1"/>
      <c r="P295" s="1"/>
      <c r="Q295" s="244"/>
      <c r="R295" s="1"/>
      <c r="S295" s="6" t="s">
        <v>786</v>
      </c>
      <c r="T295" s="1"/>
      <c r="U295" s="1"/>
      <c r="V295" s="1"/>
      <c r="W295" s="1"/>
      <c r="X295" s="1"/>
      <c r="Y295" s="1"/>
      <c r="Z295" s="1"/>
      <c r="AA295" s="1"/>
    </row>
    <row r="296" spans="1:27" ht="12.75" customHeight="1">
      <c r="A296" s="185">
        <v>149</v>
      </c>
      <c r="B296" s="186">
        <v>43753</v>
      </c>
      <c r="C296" s="186"/>
      <c r="D296" s="187" t="s">
        <v>814</v>
      </c>
      <c r="E296" s="188" t="s">
        <v>591</v>
      </c>
      <c r="F296" s="158">
        <v>111</v>
      </c>
      <c r="G296" s="188"/>
      <c r="H296" s="188">
        <v>141</v>
      </c>
      <c r="I296" s="190">
        <v>141</v>
      </c>
      <c r="J296" s="160" t="s">
        <v>815</v>
      </c>
      <c r="K296" s="161">
        <f t="shared" si="109"/>
        <v>30</v>
      </c>
      <c r="L296" s="162">
        <f t="shared" si="110"/>
        <v>0.27027027027027029</v>
      </c>
      <c r="M296" s="157" t="s">
        <v>594</v>
      </c>
      <c r="N296" s="163">
        <v>44328</v>
      </c>
      <c r="O296" s="1"/>
      <c r="P296" s="1"/>
      <c r="Q296" s="244"/>
      <c r="R296" s="1"/>
      <c r="S296" s="6" t="s">
        <v>786</v>
      </c>
      <c r="T296" s="1"/>
      <c r="U296" s="1"/>
      <c r="V296" s="1"/>
      <c r="W296" s="1"/>
      <c r="X296" s="1"/>
      <c r="Y296" s="1"/>
      <c r="Z296" s="1"/>
      <c r="AA296" s="1"/>
    </row>
    <row r="297" spans="1:27" ht="12.75" customHeight="1">
      <c r="A297" s="185">
        <v>150</v>
      </c>
      <c r="B297" s="186">
        <v>43753</v>
      </c>
      <c r="C297" s="186"/>
      <c r="D297" s="187" t="s">
        <v>816</v>
      </c>
      <c r="E297" s="188" t="s">
        <v>591</v>
      </c>
      <c r="F297" s="158">
        <v>296</v>
      </c>
      <c r="G297" s="188"/>
      <c r="H297" s="188">
        <v>370</v>
      </c>
      <c r="I297" s="190">
        <v>370</v>
      </c>
      <c r="J297" s="160" t="s">
        <v>679</v>
      </c>
      <c r="K297" s="161">
        <f t="shared" si="109"/>
        <v>74</v>
      </c>
      <c r="L297" s="162">
        <f t="shared" si="110"/>
        <v>0.25</v>
      </c>
      <c r="M297" s="157" t="s">
        <v>594</v>
      </c>
      <c r="N297" s="163">
        <v>43853</v>
      </c>
      <c r="O297" s="1"/>
      <c r="P297" s="1"/>
      <c r="Q297" s="244"/>
      <c r="R297" s="1"/>
      <c r="S297" s="6" t="s">
        <v>786</v>
      </c>
      <c r="T297" s="1"/>
      <c r="U297" s="1"/>
      <c r="V297" s="1"/>
      <c r="W297" s="1"/>
      <c r="X297" s="1"/>
      <c r="Y297" s="1"/>
      <c r="Z297" s="1"/>
      <c r="AA297" s="1"/>
    </row>
    <row r="298" spans="1:27" ht="12.75" customHeight="1">
      <c r="A298" s="185">
        <v>151</v>
      </c>
      <c r="B298" s="186">
        <v>43754</v>
      </c>
      <c r="C298" s="186"/>
      <c r="D298" s="187" t="s">
        <v>817</v>
      </c>
      <c r="E298" s="188" t="s">
        <v>591</v>
      </c>
      <c r="F298" s="158">
        <v>300</v>
      </c>
      <c r="G298" s="188"/>
      <c r="H298" s="188">
        <v>382.5</v>
      </c>
      <c r="I298" s="190">
        <v>344</v>
      </c>
      <c r="J298" s="160" t="s">
        <v>818</v>
      </c>
      <c r="K298" s="161">
        <f t="shared" si="109"/>
        <v>82.5</v>
      </c>
      <c r="L298" s="162">
        <f t="shared" si="110"/>
        <v>0.27500000000000002</v>
      </c>
      <c r="M298" s="157" t="s">
        <v>594</v>
      </c>
      <c r="N298" s="163">
        <v>44238</v>
      </c>
      <c r="O298" s="1"/>
      <c r="P298" s="1"/>
      <c r="Q298" s="244"/>
      <c r="R298" s="1"/>
      <c r="S298" s="6" t="s">
        <v>786</v>
      </c>
      <c r="T298" s="1"/>
      <c r="U298" s="1"/>
      <c r="V298" s="1"/>
      <c r="W298" s="1"/>
      <c r="X298" s="1"/>
      <c r="Y298" s="1"/>
      <c r="Z298" s="1"/>
      <c r="AA298" s="1"/>
    </row>
    <row r="299" spans="1:27" ht="12.75" customHeight="1">
      <c r="A299" s="185">
        <v>152</v>
      </c>
      <c r="B299" s="186">
        <v>43832</v>
      </c>
      <c r="C299" s="186"/>
      <c r="D299" s="187" t="s">
        <v>819</v>
      </c>
      <c r="E299" s="188" t="s">
        <v>591</v>
      </c>
      <c r="F299" s="158">
        <v>495</v>
      </c>
      <c r="G299" s="188"/>
      <c r="H299" s="188">
        <v>595</v>
      </c>
      <c r="I299" s="190">
        <v>590</v>
      </c>
      <c r="J299" s="160" t="s">
        <v>615</v>
      </c>
      <c r="K299" s="161">
        <f t="shared" si="109"/>
        <v>100</v>
      </c>
      <c r="L299" s="162">
        <f t="shared" si="110"/>
        <v>0.20202020202020202</v>
      </c>
      <c r="M299" s="157" t="s">
        <v>594</v>
      </c>
      <c r="N299" s="163">
        <v>44589</v>
      </c>
      <c r="O299" s="1"/>
      <c r="P299" s="1"/>
      <c r="Q299" s="244"/>
      <c r="R299" s="1"/>
      <c r="S299" s="6" t="s">
        <v>786</v>
      </c>
      <c r="T299" s="1"/>
      <c r="U299" s="1"/>
      <c r="V299" s="1"/>
      <c r="W299" s="1"/>
      <c r="X299" s="1"/>
      <c r="Y299" s="1"/>
      <c r="Z299" s="1"/>
      <c r="AA299" s="1"/>
    </row>
    <row r="300" spans="1:27" ht="12.75" customHeight="1">
      <c r="A300" s="185">
        <v>153</v>
      </c>
      <c r="B300" s="186">
        <v>43966</v>
      </c>
      <c r="C300" s="186"/>
      <c r="D300" s="187" t="s">
        <v>76</v>
      </c>
      <c r="E300" s="188" t="s">
        <v>591</v>
      </c>
      <c r="F300" s="158">
        <v>67.5</v>
      </c>
      <c r="G300" s="188"/>
      <c r="H300" s="188">
        <v>86</v>
      </c>
      <c r="I300" s="190">
        <v>86</v>
      </c>
      <c r="J300" s="160" t="s">
        <v>820</v>
      </c>
      <c r="K300" s="161">
        <f t="shared" si="109"/>
        <v>18.5</v>
      </c>
      <c r="L300" s="162">
        <f t="shared" si="110"/>
        <v>0.27407407407407408</v>
      </c>
      <c r="M300" s="157" t="s">
        <v>594</v>
      </c>
      <c r="N300" s="163">
        <v>44008</v>
      </c>
      <c r="O300" s="1"/>
      <c r="P300" s="1"/>
      <c r="Q300" s="244"/>
      <c r="R300" s="1"/>
      <c r="S300" s="6" t="s">
        <v>786</v>
      </c>
      <c r="T300" s="1"/>
      <c r="U300" s="1"/>
      <c r="V300" s="1"/>
      <c r="W300" s="1"/>
      <c r="X300" s="1"/>
      <c r="Y300" s="1"/>
      <c r="Z300" s="1"/>
      <c r="AA300" s="1"/>
    </row>
    <row r="301" spans="1:27" ht="12.75" customHeight="1">
      <c r="A301" s="185">
        <v>154</v>
      </c>
      <c r="B301" s="186">
        <v>44035</v>
      </c>
      <c r="C301" s="186"/>
      <c r="D301" s="187" t="s">
        <v>488</v>
      </c>
      <c r="E301" s="188" t="s">
        <v>591</v>
      </c>
      <c r="F301" s="158">
        <v>231</v>
      </c>
      <c r="G301" s="188"/>
      <c r="H301" s="188">
        <v>281</v>
      </c>
      <c r="I301" s="190">
        <v>281</v>
      </c>
      <c r="J301" s="160" t="s">
        <v>679</v>
      </c>
      <c r="K301" s="161">
        <f t="shared" si="109"/>
        <v>50</v>
      </c>
      <c r="L301" s="162">
        <f t="shared" si="110"/>
        <v>0.21645021645021645</v>
      </c>
      <c r="M301" s="157" t="s">
        <v>594</v>
      </c>
      <c r="N301" s="163">
        <v>44358</v>
      </c>
      <c r="O301" s="1"/>
      <c r="P301" s="1"/>
      <c r="Q301" s="244"/>
      <c r="R301" s="1"/>
      <c r="S301" s="6" t="s">
        <v>786</v>
      </c>
      <c r="T301" s="1"/>
      <c r="U301" s="1"/>
      <c r="V301" s="1"/>
      <c r="W301" s="1"/>
      <c r="X301" s="1"/>
      <c r="Y301" s="1"/>
      <c r="Z301" s="1"/>
      <c r="AA301" s="1"/>
    </row>
    <row r="302" spans="1:27" ht="12.75" customHeight="1">
      <c r="A302" s="185">
        <v>155</v>
      </c>
      <c r="B302" s="186">
        <v>44092</v>
      </c>
      <c r="C302" s="186"/>
      <c r="D302" s="187" t="s">
        <v>144</v>
      </c>
      <c r="E302" s="188" t="s">
        <v>591</v>
      </c>
      <c r="F302" s="188">
        <v>206</v>
      </c>
      <c r="G302" s="188"/>
      <c r="H302" s="188">
        <v>248</v>
      </c>
      <c r="I302" s="190">
        <v>248</v>
      </c>
      <c r="J302" s="160" t="s">
        <v>679</v>
      </c>
      <c r="K302" s="161">
        <f t="shared" si="109"/>
        <v>42</v>
      </c>
      <c r="L302" s="162">
        <f t="shared" si="110"/>
        <v>0.20388349514563106</v>
      </c>
      <c r="M302" s="157" t="s">
        <v>594</v>
      </c>
      <c r="N302" s="163">
        <v>44214</v>
      </c>
      <c r="O302" s="1"/>
      <c r="P302" s="1"/>
      <c r="Q302" s="244"/>
      <c r="R302" s="1"/>
      <c r="S302" s="6" t="s">
        <v>786</v>
      </c>
      <c r="T302" s="1"/>
      <c r="U302" s="1"/>
      <c r="V302" s="1"/>
      <c r="W302" s="1"/>
      <c r="X302" s="1"/>
      <c r="Y302" s="1"/>
      <c r="Z302" s="1"/>
      <c r="AA302" s="1"/>
    </row>
    <row r="303" spans="1:27" ht="12.75" customHeight="1">
      <c r="A303" s="185">
        <v>156</v>
      </c>
      <c r="B303" s="186">
        <v>44140</v>
      </c>
      <c r="C303" s="186"/>
      <c r="D303" s="187" t="s">
        <v>144</v>
      </c>
      <c r="E303" s="188" t="s">
        <v>591</v>
      </c>
      <c r="F303" s="188">
        <v>182.5</v>
      </c>
      <c r="G303" s="188"/>
      <c r="H303" s="188">
        <v>248</v>
      </c>
      <c r="I303" s="190">
        <v>248</v>
      </c>
      <c r="J303" s="160" t="s">
        <v>679</v>
      </c>
      <c r="K303" s="161">
        <f t="shared" si="109"/>
        <v>65.5</v>
      </c>
      <c r="L303" s="162">
        <f t="shared" si="110"/>
        <v>0.35890410958904112</v>
      </c>
      <c r="M303" s="157" t="s">
        <v>594</v>
      </c>
      <c r="N303" s="163">
        <v>44214</v>
      </c>
      <c r="O303" s="1"/>
      <c r="P303" s="1"/>
      <c r="Q303" s="244"/>
      <c r="R303" s="1"/>
      <c r="S303" s="6" t="s">
        <v>786</v>
      </c>
      <c r="T303" s="1"/>
      <c r="U303" s="1"/>
      <c r="V303" s="1"/>
      <c r="W303" s="1"/>
      <c r="X303" s="1"/>
      <c r="Y303" s="1"/>
      <c r="Z303" s="1"/>
      <c r="AA303" s="1"/>
    </row>
    <row r="304" spans="1:27" ht="12.75" customHeight="1">
      <c r="A304" s="185">
        <v>157</v>
      </c>
      <c r="B304" s="186">
        <v>44140</v>
      </c>
      <c r="C304" s="186"/>
      <c r="D304" s="187" t="s">
        <v>346</v>
      </c>
      <c r="E304" s="188" t="s">
        <v>591</v>
      </c>
      <c r="F304" s="188">
        <v>247.5</v>
      </c>
      <c r="G304" s="188"/>
      <c r="H304" s="188">
        <v>320</v>
      </c>
      <c r="I304" s="190">
        <v>320</v>
      </c>
      <c r="J304" s="160" t="s">
        <v>679</v>
      </c>
      <c r="K304" s="161">
        <f t="shared" si="109"/>
        <v>72.5</v>
      </c>
      <c r="L304" s="162">
        <f t="shared" si="110"/>
        <v>0.29292929292929293</v>
      </c>
      <c r="M304" s="157" t="s">
        <v>594</v>
      </c>
      <c r="N304" s="163">
        <v>44323</v>
      </c>
      <c r="O304" s="1"/>
      <c r="P304" s="1"/>
      <c r="Q304" s="244"/>
      <c r="R304" s="1"/>
      <c r="S304" s="6" t="s">
        <v>786</v>
      </c>
      <c r="T304" s="1"/>
      <c r="U304" s="1"/>
      <c r="V304" s="1"/>
      <c r="W304" s="1"/>
      <c r="X304" s="1"/>
      <c r="Y304" s="1"/>
      <c r="Z304" s="1"/>
      <c r="AA304" s="1"/>
    </row>
    <row r="305" spans="1:27" ht="12.75" customHeight="1">
      <c r="A305" s="185">
        <v>158</v>
      </c>
      <c r="B305" s="186">
        <v>44140</v>
      </c>
      <c r="C305" s="186"/>
      <c r="D305" s="187" t="s">
        <v>203</v>
      </c>
      <c r="E305" s="188" t="s">
        <v>591</v>
      </c>
      <c r="F305" s="158">
        <v>925</v>
      </c>
      <c r="G305" s="188"/>
      <c r="H305" s="188">
        <v>1095</v>
      </c>
      <c r="I305" s="190">
        <v>1093</v>
      </c>
      <c r="J305" s="160" t="s">
        <v>821</v>
      </c>
      <c r="K305" s="161">
        <f t="shared" si="109"/>
        <v>170</v>
      </c>
      <c r="L305" s="162">
        <f t="shared" si="110"/>
        <v>0.18378378378378379</v>
      </c>
      <c r="M305" s="157" t="s">
        <v>594</v>
      </c>
      <c r="N305" s="163">
        <v>44201</v>
      </c>
      <c r="O305" s="1"/>
      <c r="P305" s="1"/>
      <c r="Q305" s="244"/>
      <c r="R305" s="1"/>
      <c r="S305" s="6" t="s">
        <v>786</v>
      </c>
      <c r="T305" s="1"/>
      <c r="U305" s="1"/>
      <c r="V305" s="1"/>
      <c r="W305" s="1"/>
      <c r="X305" s="1"/>
      <c r="Y305" s="1"/>
      <c r="Z305" s="1"/>
      <c r="AA305" s="1"/>
    </row>
    <row r="306" spans="1:27" ht="12.75" customHeight="1">
      <c r="A306" s="185">
        <v>159</v>
      </c>
      <c r="B306" s="186">
        <v>44140</v>
      </c>
      <c r="C306" s="186"/>
      <c r="D306" s="187" t="s">
        <v>364</v>
      </c>
      <c r="E306" s="188" t="s">
        <v>591</v>
      </c>
      <c r="F306" s="158">
        <v>332.5</v>
      </c>
      <c r="G306" s="188"/>
      <c r="H306" s="188">
        <v>393</v>
      </c>
      <c r="I306" s="190">
        <v>406</v>
      </c>
      <c r="J306" s="160" t="s">
        <v>822</v>
      </c>
      <c r="K306" s="161">
        <f t="shared" si="109"/>
        <v>60.5</v>
      </c>
      <c r="L306" s="162">
        <f t="shared" si="110"/>
        <v>0.18195488721804512</v>
      </c>
      <c r="M306" s="157" t="s">
        <v>594</v>
      </c>
      <c r="N306" s="163">
        <v>44256</v>
      </c>
      <c r="O306" s="1"/>
      <c r="P306" s="1"/>
      <c r="Q306" s="244"/>
      <c r="R306" s="1"/>
      <c r="S306" s="6" t="s">
        <v>786</v>
      </c>
      <c r="T306" s="1"/>
      <c r="U306" s="1"/>
      <c r="V306" s="1"/>
      <c r="W306" s="1"/>
      <c r="X306" s="1"/>
      <c r="Y306" s="1"/>
      <c r="Z306" s="1"/>
      <c r="AA306" s="1"/>
    </row>
    <row r="307" spans="1:27" ht="12.75" customHeight="1">
      <c r="A307" s="185">
        <v>160</v>
      </c>
      <c r="B307" s="186">
        <v>44141</v>
      </c>
      <c r="C307" s="186"/>
      <c r="D307" s="187" t="s">
        <v>488</v>
      </c>
      <c r="E307" s="188" t="s">
        <v>591</v>
      </c>
      <c r="F307" s="158">
        <v>231</v>
      </c>
      <c r="G307" s="188"/>
      <c r="H307" s="188">
        <v>281</v>
      </c>
      <c r="I307" s="190">
        <v>281</v>
      </c>
      <c r="J307" s="160" t="s">
        <v>679</v>
      </c>
      <c r="K307" s="161">
        <f t="shared" si="109"/>
        <v>50</v>
      </c>
      <c r="L307" s="162">
        <f t="shared" si="110"/>
        <v>0.21645021645021645</v>
      </c>
      <c r="M307" s="157" t="s">
        <v>594</v>
      </c>
      <c r="N307" s="163">
        <v>44358</v>
      </c>
      <c r="O307" s="1"/>
      <c r="P307" s="1"/>
      <c r="Q307" s="244"/>
      <c r="R307" s="1"/>
      <c r="S307" s="6" t="s">
        <v>786</v>
      </c>
      <c r="T307" s="1"/>
      <c r="U307" s="1"/>
      <c r="V307" s="1"/>
      <c r="W307" s="1"/>
      <c r="X307" s="1"/>
      <c r="Y307" s="1"/>
      <c r="Z307" s="1"/>
      <c r="AA307" s="1"/>
    </row>
    <row r="308" spans="1:27" ht="12.75" customHeight="1">
      <c r="A308" s="185">
        <v>161</v>
      </c>
      <c r="B308" s="186">
        <v>44187</v>
      </c>
      <c r="C308" s="186"/>
      <c r="D308" s="187" t="s">
        <v>823</v>
      </c>
      <c r="E308" s="188" t="s">
        <v>591</v>
      </c>
      <c r="F308" s="158">
        <v>190</v>
      </c>
      <c r="G308" s="188"/>
      <c r="H308" s="188">
        <v>239</v>
      </c>
      <c r="I308" s="190">
        <v>239</v>
      </c>
      <c r="J308" s="160" t="s">
        <v>824</v>
      </c>
      <c r="K308" s="161">
        <f t="shared" si="109"/>
        <v>49</v>
      </c>
      <c r="L308" s="162">
        <f t="shared" si="110"/>
        <v>0.25789473684210529</v>
      </c>
      <c r="M308" s="157" t="s">
        <v>594</v>
      </c>
      <c r="N308" s="163">
        <v>44844</v>
      </c>
      <c r="O308" s="1"/>
      <c r="P308" s="1"/>
      <c r="Q308" s="244"/>
      <c r="R308" s="1"/>
      <c r="S308" s="6" t="s">
        <v>786</v>
      </c>
    </row>
    <row r="309" spans="1:27" ht="12.75" customHeight="1">
      <c r="A309" s="185">
        <v>162</v>
      </c>
      <c r="B309" s="186">
        <v>44258</v>
      </c>
      <c r="C309" s="186"/>
      <c r="D309" s="187" t="s">
        <v>819</v>
      </c>
      <c r="E309" s="188" t="s">
        <v>591</v>
      </c>
      <c r="F309" s="158">
        <v>495</v>
      </c>
      <c r="G309" s="188"/>
      <c r="H309" s="188">
        <v>595</v>
      </c>
      <c r="I309" s="190">
        <v>590</v>
      </c>
      <c r="J309" s="160" t="s">
        <v>615</v>
      </c>
      <c r="K309" s="161">
        <f t="shared" si="109"/>
        <v>100</v>
      </c>
      <c r="L309" s="162">
        <f t="shared" si="110"/>
        <v>0.20202020202020202</v>
      </c>
      <c r="M309" s="157" t="s">
        <v>594</v>
      </c>
      <c r="N309" s="163">
        <v>44589</v>
      </c>
      <c r="O309" s="1"/>
      <c r="P309" s="1"/>
      <c r="Q309" s="244"/>
      <c r="S309" s="6" t="s">
        <v>786</v>
      </c>
    </row>
    <row r="310" spans="1:27" ht="12.75" customHeight="1">
      <c r="A310" s="185">
        <v>163</v>
      </c>
      <c r="B310" s="186">
        <v>44274</v>
      </c>
      <c r="C310" s="186"/>
      <c r="D310" s="187" t="s">
        <v>364</v>
      </c>
      <c r="E310" s="188" t="s">
        <v>591</v>
      </c>
      <c r="F310" s="158">
        <v>355</v>
      </c>
      <c r="G310" s="188"/>
      <c r="H310" s="188">
        <v>422.5</v>
      </c>
      <c r="I310" s="190">
        <v>420</v>
      </c>
      <c r="J310" s="160" t="s">
        <v>825</v>
      </c>
      <c r="K310" s="161">
        <f t="shared" si="109"/>
        <v>67.5</v>
      </c>
      <c r="L310" s="162">
        <f t="shared" si="110"/>
        <v>0.19014084507042253</v>
      </c>
      <c r="M310" s="157" t="s">
        <v>594</v>
      </c>
      <c r="N310" s="163">
        <v>44361</v>
      </c>
      <c r="O310" s="1"/>
      <c r="S310" s="203" t="s">
        <v>786</v>
      </c>
      <c r="T310" s="1"/>
      <c r="U310" s="1"/>
      <c r="V310" s="1"/>
      <c r="W310" s="1"/>
      <c r="X310" s="1"/>
      <c r="Y310" s="1"/>
      <c r="Z310" s="1"/>
      <c r="AA310" s="1"/>
    </row>
    <row r="311" spans="1:27" ht="12.75" customHeight="1">
      <c r="A311" s="185">
        <v>164</v>
      </c>
      <c r="B311" s="186">
        <v>44295</v>
      </c>
      <c r="C311" s="186"/>
      <c r="D311" s="187" t="s">
        <v>326</v>
      </c>
      <c r="E311" s="188" t="s">
        <v>591</v>
      </c>
      <c r="F311" s="158">
        <v>555</v>
      </c>
      <c r="G311" s="188"/>
      <c r="H311" s="188">
        <v>663</v>
      </c>
      <c r="I311" s="190">
        <v>663</v>
      </c>
      <c r="J311" s="160" t="s">
        <v>826</v>
      </c>
      <c r="K311" s="161">
        <f t="shared" si="109"/>
        <v>108</v>
      </c>
      <c r="L311" s="162">
        <f t="shared" si="110"/>
        <v>0.19459459459459461</v>
      </c>
      <c r="M311" s="157" t="s">
        <v>594</v>
      </c>
      <c r="N311" s="163">
        <v>44321</v>
      </c>
      <c r="O311" s="1"/>
      <c r="P311" s="1"/>
      <c r="Q311" s="244"/>
      <c r="R311" s="1"/>
      <c r="S311" s="203" t="s">
        <v>786</v>
      </c>
    </row>
    <row r="312" spans="1:27" ht="12.75" customHeight="1">
      <c r="A312" s="185">
        <v>165</v>
      </c>
      <c r="B312" s="186">
        <v>44308</v>
      </c>
      <c r="C312" s="186"/>
      <c r="D312" s="187" t="s">
        <v>790</v>
      </c>
      <c r="E312" s="188" t="s">
        <v>591</v>
      </c>
      <c r="F312" s="158">
        <v>126.5</v>
      </c>
      <c r="G312" s="188"/>
      <c r="H312" s="188">
        <v>155</v>
      </c>
      <c r="I312" s="190">
        <v>155</v>
      </c>
      <c r="J312" s="160" t="s">
        <v>679</v>
      </c>
      <c r="K312" s="161">
        <f t="shared" si="109"/>
        <v>28.5</v>
      </c>
      <c r="L312" s="162">
        <f t="shared" si="110"/>
        <v>0.22529644268774704</v>
      </c>
      <c r="M312" s="157" t="s">
        <v>594</v>
      </c>
      <c r="N312" s="163">
        <v>44362</v>
      </c>
      <c r="O312" s="1"/>
      <c r="S312" s="203" t="s">
        <v>786</v>
      </c>
    </row>
    <row r="313" spans="1:27" ht="12.75" customHeight="1">
      <c r="A313" s="164">
        <v>166</v>
      </c>
      <c r="B313" s="195">
        <v>44368</v>
      </c>
      <c r="C313" s="195"/>
      <c r="D313" s="166" t="s">
        <v>827</v>
      </c>
      <c r="E313" s="168" t="s">
        <v>591</v>
      </c>
      <c r="F313" s="196">
        <v>287.5</v>
      </c>
      <c r="G313" s="168"/>
      <c r="H313" s="168">
        <v>245</v>
      </c>
      <c r="I313" s="169">
        <v>344</v>
      </c>
      <c r="J313" s="170" t="s">
        <v>828</v>
      </c>
      <c r="K313" s="171">
        <f t="shared" si="109"/>
        <v>-42.5</v>
      </c>
      <c r="L313" s="172">
        <f t="shared" si="110"/>
        <v>-0.14782608695652175</v>
      </c>
      <c r="M313" s="168" t="s">
        <v>604</v>
      </c>
      <c r="N313" s="165">
        <v>44508</v>
      </c>
      <c r="O313" s="1"/>
      <c r="S313" s="203" t="s">
        <v>786</v>
      </c>
    </row>
    <row r="314" spans="1:27" ht="12.75" customHeight="1">
      <c r="A314" s="185">
        <v>167</v>
      </c>
      <c r="B314" s="186">
        <v>44368</v>
      </c>
      <c r="C314" s="186"/>
      <c r="D314" s="187" t="s">
        <v>488</v>
      </c>
      <c r="E314" s="188" t="s">
        <v>591</v>
      </c>
      <c r="F314" s="158">
        <v>241</v>
      </c>
      <c r="G314" s="188"/>
      <c r="H314" s="188">
        <v>298</v>
      </c>
      <c r="I314" s="190">
        <v>320</v>
      </c>
      <c r="J314" s="160" t="s">
        <v>679</v>
      </c>
      <c r="K314" s="161">
        <f t="shared" si="109"/>
        <v>57</v>
      </c>
      <c r="L314" s="162">
        <f t="shared" si="110"/>
        <v>0.23651452282157676</v>
      </c>
      <c r="M314" s="157" t="s">
        <v>594</v>
      </c>
      <c r="N314" s="163">
        <v>44802</v>
      </c>
      <c r="O314" s="37"/>
      <c r="S314" s="203" t="s">
        <v>786</v>
      </c>
    </row>
    <row r="315" spans="1:27" ht="12.75" customHeight="1">
      <c r="A315" s="185">
        <v>168</v>
      </c>
      <c r="B315" s="186">
        <v>44406</v>
      </c>
      <c r="C315" s="186"/>
      <c r="D315" s="187" t="s">
        <v>790</v>
      </c>
      <c r="E315" s="188" t="s">
        <v>591</v>
      </c>
      <c r="F315" s="158">
        <v>162.5</v>
      </c>
      <c r="G315" s="188"/>
      <c r="H315" s="188">
        <v>200</v>
      </c>
      <c r="I315" s="190">
        <v>200</v>
      </c>
      <c r="J315" s="160" t="s">
        <v>679</v>
      </c>
      <c r="K315" s="161">
        <f t="shared" si="109"/>
        <v>37.5</v>
      </c>
      <c r="L315" s="162">
        <f t="shared" si="110"/>
        <v>0.23076923076923078</v>
      </c>
      <c r="M315" s="157" t="s">
        <v>594</v>
      </c>
      <c r="N315" s="163">
        <v>44802</v>
      </c>
      <c r="O315" s="1"/>
      <c r="S315" s="203" t="s">
        <v>786</v>
      </c>
    </row>
    <row r="316" spans="1:27" ht="12.75" customHeight="1">
      <c r="A316" s="185">
        <v>169</v>
      </c>
      <c r="B316" s="186">
        <v>44462</v>
      </c>
      <c r="C316" s="186"/>
      <c r="D316" s="187" t="s">
        <v>445</v>
      </c>
      <c r="E316" s="188" t="s">
        <v>591</v>
      </c>
      <c r="F316" s="158">
        <v>1235</v>
      </c>
      <c r="G316" s="188"/>
      <c r="H316" s="188">
        <v>1505</v>
      </c>
      <c r="I316" s="190">
        <v>1500</v>
      </c>
      <c r="J316" s="160" t="s">
        <v>679</v>
      </c>
      <c r="K316" s="161">
        <f t="shared" si="109"/>
        <v>270</v>
      </c>
      <c r="L316" s="162">
        <f t="shared" si="110"/>
        <v>0.21862348178137653</v>
      </c>
      <c r="M316" s="157" t="s">
        <v>594</v>
      </c>
      <c r="N316" s="163">
        <v>44564</v>
      </c>
      <c r="O316" s="1"/>
      <c r="S316" s="203" t="s">
        <v>786</v>
      </c>
    </row>
    <row r="317" spans="1:27" ht="12.75" customHeight="1">
      <c r="A317" s="204">
        <v>170</v>
      </c>
      <c r="B317" s="205">
        <v>44480</v>
      </c>
      <c r="C317" s="205"/>
      <c r="D317" s="206" t="s">
        <v>829</v>
      </c>
      <c r="E317" s="207" t="s">
        <v>591</v>
      </c>
      <c r="F317" s="55">
        <v>58.75</v>
      </c>
      <c r="G317" s="207"/>
      <c r="H317" s="208"/>
      <c r="I317" s="51"/>
      <c r="J317" s="209" t="s">
        <v>592</v>
      </c>
      <c r="K317" s="204"/>
      <c r="L317" s="205"/>
      <c r="M317" s="205"/>
      <c r="N317" s="206"/>
      <c r="O317" s="37"/>
      <c r="S317" s="203" t="s">
        <v>786</v>
      </c>
    </row>
    <row r="318" spans="1:27" ht="12.75" customHeight="1">
      <c r="A318" s="210">
        <v>171</v>
      </c>
      <c r="B318" s="211">
        <v>44481</v>
      </c>
      <c r="C318" s="211"/>
      <c r="D318" s="212" t="s">
        <v>278</v>
      </c>
      <c r="E318" s="51" t="s">
        <v>591</v>
      </c>
      <c r="F318" s="213" t="s">
        <v>830</v>
      </c>
      <c r="G318" s="51"/>
      <c r="H318" s="51"/>
      <c r="I318" s="51">
        <v>380</v>
      </c>
      <c r="J318" s="214" t="s">
        <v>592</v>
      </c>
      <c r="K318" s="210"/>
      <c r="L318" s="211"/>
      <c r="M318" s="211"/>
      <c r="N318" s="212"/>
      <c r="O318" s="37"/>
      <c r="S318" s="203" t="s">
        <v>786</v>
      </c>
    </row>
    <row r="319" spans="1:27" ht="12.75" customHeight="1">
      <c r="A319" s="185">
        <v>172</v>
      </c>
      <c r="B319" s="186">
        <v>44481</v>
      </c>
      <c r="C319" s="186"/>
      <c r="D319" s="187" t="s">
        <v>831</v>
      </c>
      <c r="E319" s="188" t="s">
        <v>591</v>
      </c>
      <c r="F319" s="158">
        <v>45.5</v>
      </c>
      <c r="G319" s="188"/>
      <c r="H319" s="188">
        <v>56.5</v>
      </c>
      <c r="I319" s="190">
        <v>56</v>
      </c>
      <c r="J319" s="160" t="s">
        <v>679</v>
      </c>
      <c r="K319" s="161">
        <f t="shared" ref="K319:K320" si="111">H319-F319</f>
        <v>11</v>
      </c>
      <c r="L319" s="162">
        <f t="shared" ref="L319:L320" si="112">K319/F319</f>
        <v>0.24175824175824176</v>
      </c>
      <c r="M319" s="157" t="s">
        <v>594</v>
      </c>
      <c r="N319" s="163">
        <v>44881</v>
      </c>
      <c r="O319" s="37"/>
      <c r="S319" s="203"/>
    </row>
    <row r="320" spans="1:27" ht="12.75" customHeight="1">
      <c r="A320" s="185">
        <v>173</v>
      </c>
      <c r="B320" s="186">
        <v>44551</v>
      </c>
      <c r="C320" s="186"/>
      <c r="D320" s="187" t="s">
        <v>131</v>
      </c>
      <c r="E320" s="188" t="s">
        <v>591</v>
      </c>
      <c r="F320" s="158">
        <v>2300</v>
      </c>
      <c r="G320" s="188"/>
      <c r="H320" s="188">
        <f>(2820+2200)/2</f>
        <v>2510</v>
      </c>
      <c r="I320" s="190">
        <v>3000</v>
      </c>
      <c r="J320" s="160" t="s">
        <v>832</v>
      </c>
      <c r="K320" s="161">
        <f t="shared" si="111"/>
        <v>210</v>
      </c>
      <c r="L320" s="162">
        <f t="shared" si="112"/>
        <v>9.1304347826086957E-2</v>
      </c>
      <c r="M320" s="157" t="s">
        <v>594</v>
      </c>
      <c r="N320" s="163">
        <v>44649</v>
      </c>
      <c r="O320" s="1"/>
      <c r="S320" s="203"/>
    </row>
    <row r="321" spans="1:39" ht="12.75" customHeight="1">
      <c r="A321" s="185">
        <v>174</v>
      </c>
      <c r="B321" s="186">
        <v>44606</v>
      </c>
      <c r="C321" s="186"/>
      <c r="D321" s="187" t="s">
        <v>435</v>
      </c>
      <c r="E321" s="188" t="s">
        <v>591</v>
      </c>
      <c r="F321" s="158">
        <v>635</v>
      </c>
      <c r="G321" s="188"/>
      <c r="H321" s="188">
        <v>700</v>
      </c>
      <c r="I321" s="190">
        <v>764</v>
      </c>
      <c r="J321" s="160" t="s">
        <v>866</v>
      </c>
      <c r="K321" s="161">
        <f t="shared" ref="K321" si="113">H321-F321</f>
        <v>65</v>
      </c>
      <c r="L321" s="162">
        <f t="shared" ref="L321" si="114">K321/F321</f>
        <v>0.10236220472440945</v>
      </c>
      <c r="M321" s="157" t="s">
        <v>594</v>
      </c>
      <c r="N321" s="163">
        <v>45159</v>
      </c>
      <c r="O321" s="37"/>
      <c r="S321" s="203"/>
    </row>
    <row r="322" spans="1:39" ht="12.75" customHeight="1">
      <c r="A322" s="185">
        <v>175</v>
      </c>
      <c r="B322" s="186">
        <v>44613</v>
      </c>
      <c r="C322" s="186"/>
      <c r="D322" s="187" t="s">
        <v>445</v>
      </c>
      <c r="E322" s="188" t="s">
        <v>591</v>
      </c>
      <c r="F322" s="158">
        <v>1255</v>
      </c>
      <c r="G322" s="188"/>
      <c r="H322" s="188">
        <v>1515</v>
      </c>
      <c r="I322" s="190">
        <v>1510</v>
      </c>
      <c r="J322" s="160" t="s">
        <v>679</v>
      </c>
      <c r="K322" s="161">
        <f>H322-F322</f>
        <v>260</v>
      </c>
      <c r="L322" s="162">
        <f>K322/F322</f>
        <v>0.20717131474103587</v>
      </c>
      <c r="M322" s="157" t="s">
        <v>594</v>
      </c>
      <c r="N322" s="163">
        <v>44834</v>
      </c>
      <c r="O322" s="37"/>
      <c r="S322" s="203"/>
    </row>
    <row r="323" spans="1:39" ht="12.75" customHeight="1">
      <c r="A323">
        <v>176</v>
      </c>
      <c r="B323" s="211">
        <v>44670</v>
      </c>
      <c r="C323" s="211"/>
      <c r="D323" s="53" t="s">
        <v>551</v>
      </c>
      <c r="E323" s="215" t="s">
        <v>591</v>
      </c>
      <c r="F323" s="51" t="s">
        <v>833</v>
      </c>
      <c r="G323" s="51"/>
      <c r="H323" s="51"/>
      <c r="I323" s="51">
        <v>553</v>
      </c>
      <c r="J323" s="51" t="s">
        <v>592</v>
      </c>
      <c r="K323" s="51"/>
      <c r="L323" s="51"/>
      <c r="M323" s="51"/>
      <c r="N323" s="51"/>
      <c r="O323" s="37"/>
      <c r="S323" s="203"/>
    </row>
    <row r="324" spans="1:39" ht="12.75" customHeight="1">
      <c r="A324" s="185">
        <v>177</v>
      </c>
      <c r="B324" s="186">
        <v>44746</v>
      </c>
      <c r="C324" s="186"/>
      <c r="D324" s="187" t="s">
        <v>834</v>
      </c>
      <c r="E324" s="188" t="s">
        <v>591</v>
      </c>
      <c r="F324" s="158">
        <v>207.5</v>
      </c>
      <c r="G324" s="188"/>
      <c r="H324" s="188">
        <v>254</v>
      </c>
      <c r="I324" s="190">
        <v>254</v>
      </c>
      <c r="J324" s="160" t="s">
        <v>679</v>
      </c>
      <c r="K324" s="161">
        <f t="shared" ref="K324:K326" si="115">H324-F324</f>
        <v>46.5</v>
      </c>
      <c r="L324" s="162">
        <f t="shared" ref="L324:L326" si="116">K324/F324</f>
        <v>0.22409638554216868</v>
      </c>
      <c r="M324" s="157" t="s">
        <v>594</v>
      </c>
      <c r="N324" s="163">
        <v>44792</v>
      </c>
      <c r="O324" s="1"/>
      <c r="S324" s="203"/>
    </row>
    <row r="325" spans="1:39" ht="12.75" customHeight="1">
      <c r="A325" s="185">
        <v>178</v>
      </c>
      <c r="B325" s="186">
        <v>44775</v>
      </c>
      <c r="C325" s="186"/>
      <c r="D325" s="187" t="s">
        <v>490</v>
      </c>
      <c r="E325" s="188" t="s">
        <v>591</v>
      </c>
      <c r="F325" s="158">
        <v>31.25</v>
      </c>
      <c r="G325" s="188"/>
      <c r="H325" s="188">
        <v>38.75</v>
      </c>
      <c r="I325" s="190">
        <v>38</v>
      </c>
      <c r="J325" s="160" t="s">
        <v>679</v>
      </c>
      <c r="K325" s="161">
        <f t="shared" si="115"/>
        <v>7.5</v>
      </c>
      <c r="L325" s="162">
        <f t="shared" si="116"/>
        <v>0.24</v>
      </c>
      <c r="M325" s="157" t="s">
        <v>594</v>
      </c>
      <c r="N325" s="163">
        <v>44844</v>
      </c>
      <c r="O325" s="37"/>
      <c r="S325" s="55"/>
    </row>
    <row r="326" spans="1:39" ht="12.75" customHeight="1">
      <c r="A326" s="185">
        <v>179</v>
      </c>
      <c r="B326" s="186">
        <v>44841</v>
      </c>
      <c r="C326" s="186"/>
      <c r="D326" s="187" t="s">
        <v>835</v>
      </c>
      <c r="E326" s="188" t="s">
        <v>591</v>
      </c>
      <c r="F326" s="158">
        <v>665</v>
      </c>
      <c r="G326" s="188"/>
      <c r="H326" s="188">
        <v>807.5</v>
      </c>
      <c r="I326" s="190">
        <v>840</v>
      </c>
      <c r="J326" s="160" t="s">
        <v>832</v>
      </c>
      <c r="K326" s="161">
        <f t="shared" si="115"/>
        <v>142.5</v>
      </c>
      <c r="L326" s="162">
        <f t="shared" si="116"/>
        <v>0.21428571428571427</v>
      </c>
      <c r="M326" s="157" t="s">
        <v>594</v>
      </c>
      <c r="N326" s="163">
        <v>45097</v>
      </c>
      <c r="O326" s="37"/>
      <c r="S326" s="55"/>
    </row>
    <row r="327" spans="1:39" ht="12.75" customHeight="1">
      <c r="A327" s="185">
        <v>180</v>
      </c>
      <c r="B327" s="186">
        <v>44844</v>
      </c>
      <c r="C327" s="186"/>
      <c r="D327" s="187" t="s">
        <v>437</v>
      </c>
      <c r="E327" s="188" t="s">
        <v>591</v>
      </c>
      <c r="F327" s="158">
        <v>227.5</v>
      </c>
      <c r="G327" s="188"/>
      <c r="H327" s="188">
        <v>270</v>
      </c>
      <c r="I327" s="190">
        <v>291</v>
      </c>
      <c r="J327" s="160" t="s">
        <v>868</v>
      </c>
      <c r="K327" s="161">
        <f t="shared" ref="K327" si="117">H327-F327</f>
        <v>42.5</v>
      </c>
      <c r="L327" s="162">
        <f t="shared" ref="L327" si="118">K327/F327</f>
        <v>0.18681318681318682</v>
      </c>
      <c r="M327" s="157" t="s">
        <v>594</v>
      </c>
      <c r="N327" s="163">
        <v>45160</v>
      </c>
      <c r="O327" s="37"/>
      <c r="R327" s="37"/>
      <c r="S327" s="55"/>
    </row>
    <row r="328" spans="1:39" ht="12.75" customHeight="1">
      <c r="A328" s="185">
        <v>181</v>
      </c>
      <c r="B328" s="186">
        <v>44845</v>
      </c>
      <c r="C328" s="186"/>
      <c r="D328" s="187" t="s">
        <v>435</v>
      </c>
      <c r="E328" s="188" t="s">
        <v>591</v>
      </c>
      <c r="F328" s="158">
        <v>555</v>
      </c>
      <c r="G328" s="188"/>
      <c r="H328" s="188">
        <v>700</v>
      </c>
      <c r="I328" s="190">
        <v>765</v>
      </c>
      <c r="J328" s="160" t="s">
        <v>867</v>
      </c>
      <c r="K328" s="161">
        <f t="shared" ref="K328" si="119">H328-F328</f>
        <v>145</v>
      </c>
      <c r="L328" s="162">
        <f t="shared" ref="L328" si="120">K328/F328</f>
        <v>0.26126126126126126</v>
      </c>
      <c r="M328" s="157" t="s">
        <v>594</v>
      </c>
      <c r="N328" s="163">
        <v>45159</v>
      </c>
      <c r="O328" s="37"/>
      <c r="R328" s="37"/>
      <c r="S328" s="55"/>
    </row>
    <row r="329" spans="1:39" ht="12.75" customHeight="1">
      <c r="A329" s="185">
        <v>182</v>
      </c>
      <c r="B329" s="186">
        <v>44981</v>
      </c>
      <c r="C329" s="186"/>
      <c r="D329" s="187" t="s">
        <v>452</v>
      </c>
      <c r="E329" s="188" t="s">
        <v>591</v>
      </c>
      <c r="F329" s="158">
        <v>1675</v>
      </c>
      <c r="G329" s="188"/>
      <c r="H329" s="188">
        <v>2080</v>
      </c>
      <c r="I329" s="190">
        <v>2080</v>
      </c>
      <c r="J329" s="160" t="s">
        <v>679</v>
      </c>
      <c r="K329" s="161">
        <f>H329-F329</f>
        <v>405</v>
      </c>
      <c r="L329" s="162">
        <f>K329/F329</f>
        <v>0.2417910447761194</v>
      </c>
      <c r="M329" s="157" t="s">
        <v>594</v>
      </c>
      <c r="N329" s="163">
        <v>45119</v>
      </c>
      <c r="O329" s="37"/>
      <c r="S329" s="55" t="s">
        <v>864</v>
      </c>
    </row>
    <row r="330" spans="1:39" ht="12.75" customHeight="1">
      <c r="A330" s="185">
        <v>183</v>
      </c>
      <c r="B330" s="186">
        <v>44986</v>
      </c>
      <c r="C330" s="186"/>
      <c r="D330" s="187" t="s">
        <v>490</v>
      </c>
      <c r="E330" s="188" t="s">
        <v>591</v>
      </c>
      <c r="F330" s="158">
        <v>57.5</v>
      </c>
      <c r="G330" s="188"/>
      <c r="H330" s="188">
        <v>120</v>
      </c>
      <c r="I330" s="190">
        <v>120</v>
      </c>
      <c r="J330" s="160" t="s">
        <v>679</v>
      </c>
      <c r="K330" s="161">
        <f>H330-F330</f>
        <v>62.5</v>
      </c>
      <c r="L330" s="162">
        <f>K330/F330</f>
        <v>1.0869565217391304</v>
      </c>
      <c r="M330" s="157" t="s">
        <v>594</v>
      </c>
      <c r="N330" s="163">
        <v>45049</v>
      </c>
      <c r="O330" s="37"/>
      <c r="S330" s="55" t="s">
        <v>864</v>
      </c>
    </row>
    <row r="331" spans="1:39" ht="12.75" customHeight="1">
      <c r="A331" s="185">
        <v>184</v>
      </c>
      <c r="B331" s="186">
        <v>45008</v>
      </c>
      <c r="C331" s="186"/>
      <c r="D331" s="187" t="s">
        <v>507</v>
      </c>
      <c r="E331" s="188" t="s">
        <v>591</v>
      </c>
      <c r="F331" s="158">
        <v>2765</v>
      </c>
      <c r="G331" s="188"/>
      <c r="H331" s="188">
        <v>3547.5</v>
      </c>
      <c r="I331" s="190">
        <v>3523</v>
      </c>
      <c r="J331" s="160" t="s">
        <v>679</v>
      </c>
      <c r="K331" s="161">
        <f>H331-F331</f>
        <v>782.5</v>
      </c>
      <c r="L331" s="162">
        <f>K331/F331</f>
        <v>0.28300180831826399</v>
      </c>
      <c r="M331" s="157" t="s">
        <v>594</v>
      </c>
      <c r="N331" s="163">
        <v>45177</v>
      </c>
      <c r="O331" s="37"/>
      <c r="S331" s="55" t="s">
        <v>864</v>
      </c>
    </row>
    <row r="332" spans="1:39" ht="12.75" customHeight="1">
      <c r="A332" s="185">
        <v>185</v>
      </c>
      <c r="B332" s="186">
        <v>45027</v>
      </c>
      <c r="C332" s="186"/>
      <c r="D332" s="187" t="s">
        <v>836</v>
      </c>
      <c r="E332" s="188" t="s">
        <v>591</v>
      </c>
      <c r="F332" s="158">
        <v>460</v>
      </c>
      <c r="G332" s="188"/>
      <c r="H332" s="188">
        <v>825</v>
      </c>
      <c r="I332" s="190">
        <v>810</v>
      </c>
      <c r="J332" s="160" t="s">
        <v>679</v>
      </c>
      <c r="K332" s="161">
        <f>H332-F332</f>
        <v>365</v>
      </c>
      <c r="L332" s="162">
        <f>K332/F332</f>
        <v>0.79347826086956519</v>
      </c>
      <c r="M332" s="157" t="s">
        <v>594</v>
      </c>
      <c r="N332" s="163">
        <v>45155</v>
      </c>
      <c r="O332" s="37"/>
      <c r="S332" s="55" t="s">
        <v>864</v>
      </c>
    </row>
    <row r="333" spans="1:39" ht="12.75" customHeight="1">
      <c r="A333" s="210">
        <v>186</v>
      </c>
      <c r="B333" s="211">
        <v>45050</v>
      </c>
      <c r="C333" s="53"/>
      <c r="D333" s="53" t="s">
        <v>42</v>
      </c>
      <c r="E333" s="215" t="s">
        <v>591</v>
      </c>
      <c r="F333" s="51" t="s">
        <v>837</v>
      </c>
      <c r="G333" s="51"/>
      <c r="H333" s="51"/>
      <c r="I333" s="51">
        <v>5040</v>
      </c>
      <c r="J333" s="51" t="s">
        <v>592</v>
      </c>
      <c r="K333" s="51"/>
      <c r="L333" s="51"/>
      <c r="M333" s="51"/>
      <c r="N333" s="51"/>
      <c r="O333" s="37"/>
      <c r="S333" s="55" t="s">
        <v>864</v>
      </c>
    </row>
    <row r="334" spans="1:39" ht="12.75" customHeight="1">
      <c r="A334" s="185">
        <v>187</v>
      </c>
      <c r="B334" s="186">
        <v>45075</v>
      </c>
      <c r="C334" s="186"/>
      <c r="D334" s="187" t="s">
        <v>838</v>
      </c>
      <c r="E334" s="188" t="s">
        <v>591</v>
      </c>
      <c r="F334" s="158">
        <v>585</v>
      </c>
      <c r="G334" s="188"/>
      <c r="H334" s="188">
        <v>732</v>
      </c>
      <c r="I334" s="190">
        <v>732</v>
      </c>
      <c r="J334" s="160" t="s">
        <v>679</v>
      </c>
      <c r="K334" s="161">
        <f>H334-F334</f>
        <v>147</v>
      </c>
      <c r="L334" s="162">
        <f>K334/F334</f>
        <v>0.25128205128205128</v>
      </c>
      <c r="M334" s="157" t="s">
        <v>594</v>
      </c>
      <c r="N334" s="163">
        <v>45152</v>
      </c>
      <c r="O334" s="37"/>
      <c r="R334" s="37"/>
      <c r="S334" s="55" t="s">
        <v>864</v>
      </c>
      <c r="U334" s="37"/>
      <c r="W334" s="37"/>
      <c r="X334" s="55"/>
      <c r="Z334" s="37"/>
      <c r="AB334" s="37"/>
      <c r="AC334" s="55"/>
      <c r="AE334" s="37"/>
      <c r="AG334" s="37"/>
      <c r="AH334" s="55"/>
      <c r="AJ334" s="37"/>
      <c r="AL334" s="37"/>
      <c r="AM334" s="55"/>
    </row>
    <row r="335" spans="1:39" ht="12.75" customHeight="1">
      <c r="A335" s="210">
        <v>188</v>
      </c>
      <c r="B335" s="211">
        <v>45078</v>
      </c>
      <c r="C335" s="53"/>
      <c r="D335" s="53" t="s">
        <v>539</v>
      </c>
      <c r="E335" s="215" t="s">
        <v>591</v>
      </c>
      <c r="F335" s="51" t="s">
        <v>839</v>
      </c>
      <c r="G335" s="51"/>
      <c r="H335" s="51"/>
      <c r="I335" s="51">
        <v>4300</v>
      </c>
      <c r="J335" s="51" t="s">
        <v>592</v>
      </c>
      <c r="K335" s="51"/>
      <c r="L335" s="51"/>
      <c r="M335" s="51"/>
      <c r="N335" s="51"/>
      <c r="O335" s="37"/>
      <c r="R335" s="37"/>
      <c r="S335" s="55" t="s">
        <v>864</v>
      </c>
      <c r="U335" s="37"/>
      <c r="W335" s="37"/>
      <c r="X335" s="55"/>
      <c r="Z335" s="37"/>
      <c r="AB335" s="37"/>
      <c r="AC335" s="55"/>
      <c r="AE335" s="37"/>
      <c r="AG335" s="37"/>
      <c r="AH335" s="55"/>
      <c r="AJ335" s="37"/>
      <c r="AL335" s="37"/>
      <c r="AM335" s="55"/>
    </row>
    <row r="336" spans="1:39" ht="12.75" customHeight="1">
      <c r="A336" s="210">
        <v>189</v>
      </c>
      <c r="B336" s="211">
        <v>45103</v>
      </c>
      <c r="C336" s="53"/>
      <c r="D336" s="53" t="s">
        <v>861</v>
      </c>
      <c r="E336" s="215" t="s">
        <v>591</v>
      </c>
      <c r="F336" s="51" t="s">
        <v>659</v>
      </c>
      <c r="G336" s="51"/>
      <c r="H336" s="51"/>
      <c r="I336" s="51">
        <v>383</v>
      </c>
      <c r="J336" s="51" t="s">
        <v>592</v>
      </c>
      <c r="K336" s="51"/>
      <c r="L336" s="51"/>
      <c r="M336" s="51"/>
      <c r="N336" s="51"/>
      <c r="O336" s="37"/>
      <c r="R336" s="37"/>
      <c r="S336" s="55" t="s">
        <v>864</v>
      </c>
      <c r="U336" s="37"/>
      <c r="W336" s="37"/>
      <c r="X336" s="55"/>
      <c r="Z336" s="37"/>
      <c r="AB336" s="37"/>
      <c r="AC336" s="55"/>
      <c r="AE336" s="37"/>
      <c r="AG336" s="37"/>
      <c r="AH336" s="55"/>
      <c r="AJ336" s="37"/>
      <c r="AL336" s="37"/>
      <c r="AM336" s="55"/>
    </row>
    <row r="337" spans="1:39" ht="12.75" customHeight="1">
      <c r="A337" s="185">
        <v>190</v>
      </c>
      <c r="B337" s="186">
        <v>45120</v>
      </c>
      <c r="C337" s="186"/>
      <c r="D337" s="187" t="s">
        <v>538</v>
      </c>
      <c r="E337" s="188" t="s">
        <v>591</v>
      </c>
      <c r="F337" s="158">
        <v>2312.5</v>
      </c>
      <c r="G337" s="188"/>
      <c r="H337" s="188">
        <v>2935</v>
      </c>
      <c r="I337" s="190">
        <v>2935</v>
      </c>
      <c r="J337" s="160" t="s">
        <v>679</v>
      </c>
      <c r="K337" s="161">
        <f>H337-F337</f>
        <v>622.5</v>
      </c>
      <c r="L337" s="162">
        <f>K337/F337</f>
        <v>0.26918918918918922</v>
      </c>
      <c r="M337" s="157" t="s">
        <v>594</v>
      </c>
      <c r="N337" s="163">
        <v>45177</v>
      </c>
      <c r="O337" s="37"/>
      <c r="R337" s="37"/>
      <c r="S337" s="55" t="s">
        <v>864</v>
      </c>
      <c r="U337" s="37"/>
      <c r="W337" s="37"/>
      <c r="X337" s="55"/>
      <c r="Z337" s="37"/>
      <c r="AB337" s="37"/>
      <c r="AC337" s="55"/>
      <c r="AE337" s="37"/>
      <c r="AG337" s="37"/>
      <c r="AH337" s="55"/>
      <c r="AJ337" s="37"/>
      <c r="AL337" s="37"/>
      <c r="AM337" s="55"/>
    </row>
    <row r="338" spans="1:39" ht="12.75" customHeight="1">
      <c r="A338" s="185">
        <v>191</v>
      </c>
      <c r="B338" s="186">
        <v>45125</v>
      </c>
      <c r="C338" s="186"/>
      <c r="D338" s="187" t="s">
        <v>203</v>
      </c>
      <c r="E338" s="188" t="s">
        <v>591</v>
      </c>
      <c r="F338" s="158">
        <v>3980</v>
      </c>
      <c r="G338" s="188"/>
      <c r="H338" s="188">
        <v>4895</v>
      </c>
      <c r="I338" s="190">
        <v>4895</v>
      </c>
      <c r="J338" s="160" t="s">
        <v>679</v>
      </c>
      <c r="K338" s="161">
        <f>H338-F338</f>
        <v>915</v>
      </c>
      <c r="L338" s="162">
        <f>K338/F338</f>
        <v>0.22989949748743718</v>
      </c>
      <c r="M338" s="157" t="s">
        <v>594</v>
      </c>
      <c r="N338" s="163">
        <v>45155</v>
      </c>
      <c r="O338" s="37"/>
      <c r="S338" s="55" t="s">
        <v>864</v>
      </c>
      <c r="U338" s="37"/>
      <c r="X338" s="55"/>
      <c r="Z338" s="37"/>
      <c r="AC338" s="55"/>
      <c r="AE338" s="37"/>
      <c r="AH338" s="55"/>
      <c r="AJ338" s="37"/>
      <c r="AM338" s="55"/>
    </row>
    <row r="339" spans="1:39" ht="12.75" customHeight="1">
      <c r="A339" s="185">
        <v>192</v>
      </c>
      <c r="B339" s="186">
        <v>45145</v>
      </c>
      <c r="C339" s="186"/>
      <c r="D339" s="187" t="s">
        <v>865</v>
      </c>
      <c r="E339" s="188" t="s">
        <v>591</v>
      </c>
      <c r="F339" s="158">
        <v>565</v>
      </c>
      <c r="G339" s="188"/>
      <c r="H339" s="188">
        <v>725</v>
      </c>
      <c r="I339" s="190">
        <v>725</v>
      </c>
      <c r="J339" s="160" t="s">
        <v>679</v>
      </c>
      <c r="K339" s="161">
        <f>H339-F339</f>
        <v>160</v>
      </c>
      <c r="L339" s="162">
        <f>K339/F339</f>
        <v>0.2831858407079646</v>
      </c>
      <c r="M339" s="157" t="s">
        <v>594</v>
      </c>
      <c r="N339" s="163">
        <v>45169</v>
      </c>
      <c r="O339" s="37"/>
      <c r="S339" s="55" t="s">
        <v>864</v>
      </c>
      <c r="U339" s="37"/>
      <c r="X339" s="55"/>
      <c r="Z339" s="37"/>
      <c r="AC339" s="55"/>
      <c r="AE339" s="37"/>
      <c r="AH339" s="55"/>
      <c r="AJ339" s="37"/>
      <c r="AM339" s="55"/>
    </row>
    <row r="340" spans="1:39" ht="12.75" customHeight="1">
      <c r="A340" s="210">
        <v>193</v>
      </c>
      <c r="B340" s="211">
        <v>45167</v>
      </c>
      <c r="C340" s="53"/>
      <c r="D340" s="53" t="s">
        <v>869</v>
      </c>
      <c r="E340" s="215" t="s">
        <v>591</v>
      </c>
      <c r="F340" s="51" t="s">
        <v>870</v>
      </c>
      <c r="G340" s="51"/>
      <c r="H340" s="51"/>
      <c r="I340" s="51">
        <v>950</v>
      </c>
      <c r="J340" s="51" t="s">
        <v>592</v>
      </c>
      <c r="K340" s="51"/>
      <c r="L340" s="51"/>
      <c r="M340" s="51"/>
      <c r="N340" s="51"/>
      <c r="O340" s="37"/>
      <c r="S340" s="55" t="s">
        <v>864</v>
      </c>
      <c r="U340" s="37"/>
      <c r="X340" s="55"/>
      <c r="Z340" s="37"/>
      <c r="AC340" s="55"/>
      <c r="AE340" s="37"/>
      <c r="AH340" s="55"/>
      <c r="AJ340" s="37"/>
      <c r="AM340" s="55"/>
    </row>
    <row r="341" spans="1:39" ht="12.75" customHeight="1">
      <c r="A341" s="210">
        <v>194</v>
      </c>
      <c r="B341" s="211">
        <v>45184</v>
      </c>
      <c r="C341" s="53"/>
      <c r="D341" s="53" t="s">
        <v>541</v>
      </c>
      <c r="E341" s="215" t="s">
        <v>591</v>
      </c>
      <c r="F341" s="51" t="s">
        <v>876</v>
      </c>
      <c r="G341" s="51"/>
      <c r="H341" s="51"/>
      <c r="I341" s="51">
        <v>480</v>
      </c>
      <c r="J341" s="51" t="s">
        <v>592</v>
      </c>
      <c r="K341" s="51"/>
      <c r="L341" s="51"/>
      <c r="M341" s="51"/>
      <c r="N341" s="51"/>
      <c r="O341" s="37"/>
      <c r="S341" s="55" t="s">
        <v>864</v>
      </c>
      <c r="U341" s="37"/>
      <c r="X341" s="55"/>
      <c r="Z341" s="37"/>
      <c r="AC341" s="55"/>
      <c r="AE341" s="37"/>
      <c r="AH341" s="55"/>
      <c r="AJ341" s="37"/>
      <c r="AM341" s="55"/>
    </row>
    <row r="342" spans="1:39" ht="12.75" customHeight="1">
      <c r="A342" s="210">
        <v>195</v>
      </c>
      <c r="B342" s="211">
        <v>45203</v>
      </c>
      <c r="C342" s="53"/>
      <c r="D342" s="53" t="s">
        <v>176</v>
      </c>
      <c r="E342" s="215" t="s">
        <v>591</v>
      </c>
      <c r="F342" s="51" t="s">
        <v>882</v>
      </c>
      <c r="G342" s="51"/>
      <c r="H342" s="51"/>
      <c r="I342" s="51">
        <v>1198</v>
      </c>
      <c r="J342" s="51" t="s">
        <v>592</v>
      </c>
      <c r="K342" s="51"/>
      <c r="L342" s="51"/>
      <c r="M342" s="51"/>
      <c r="N342" s="51"/>
      <c r="O342" s="37"/>
      <c r="S342" s="55" t="s">
        <v>904</v>
      </c>
      <c r="U342" s="37"/>
      <c r="X342" s="55"/>
      <c r="Z342" s="37"/>
      <c r="AC342" s="55"/>
      <c r="AE342" s="37"/>
      <c r="AH342" s="55"/>
      <c r="AJ342" s="37"/>
      <c r="AM342" s="55"/>
    </row>
    <row r="343" spans="1:39" ht="12.75" customHeight="1">
      <c r="A343" s="210">
        <v>196</v>
      </c>
      <c r="B343" s="211">
        <v>45216</v>
      </c>
      <c r="C343" s="53"/>
      <c r="D343" s="53" t="s">
        <v>107</v>
      </c>
      <c r="E343" s="215" t="s">
        <v>591</v>
      </c>
      <c r="F343" s="51" t="s">
        <v>885</v>
      </c>
      <c r="G343" s="51"/>
      <c r="H343" s="51"/>
      <c r="I343" s="51">
        <v>6870</v>
      </c>
      <c r="J343" s="51" t="s">
        <v>592</v>
      </c>
      <c r="K343" s="51"/>
      <c r="L343" s="51"/>
      <c r="M343" s="51"/>
      <c r="N343" s="51"/>
      <c r="O343" s="37"/>
      <c r="S343" s="55" t="s">
        <v>904</v>
      </c>
      <c r="U343" s="37"/>
      <c r="X343" s="55"/>
      <c r="Z343" s="37"/>
      <c r="AC343" s="55"/>
      <c r="AE343" s="37"/>
      <c r="AH343" s="55"/>
      <c r="AJ343" s="37"/>
      <c r="AM343" s="55"/>
    </row>
    <row r="344" spans="1:39" ht="12.75" customHeight="1">
      <c r="A344" s="210">
        <v>197</v>
      </c>
      <c r="B344" s="211">
        <v>45216</v>
      </c>
      <c r="C344" s="53"/>
      <c r="D344" s="53" t="s">
        <v>886</v>
      </c>
      <c r="E344" s="215" t="s">
        <v>591</v>
      </c>
      <c r="F344" s="51" t="s">
        <v>887</v>
      </c>
      <c r="G344" s="51"/>
      <c r="H344" s="51"/>
      <c r="I344" s="51">
        <v>1415</v>
      </c>
      <c r="J344" s="51" t="s">
        <v>592</v>
      </c>
      <c r="K344" s="51"/>
      <c r="L344" s="51"/>
      <c r="M344" s="51"/>
      <c r="N344" s="51"/>
      <c r="O344" s="37"/>
      <c r="S344" s="55" t="s">
        <v>864</v>
      </c>
      <c r="U344" s="37"/>
      <c r="X344" s="55"/>
      <c r="Z344" s="37"/>
      <c r="AC344" s="55"/>
      <c r="AE344" s="37"/>
      <c r="AH344" s="55"/>
      <c r="AJ344" s="37"/>
      <c r="AM344" s="55"/>
    </row>
    <row r="345" spans="1:39" ht="12.75" customHeight="1">
      <c r="A345" s="362">
        <v>198</v>
      </c>
      <c r="B345" s="363">
        <v>45236</v>
      </c>
      <c r="C345" s="364"/>
      <c r="D345" s="364" t="s">
        <v>934</v>
      </c>
      <c r="E345" s="365" t="s">
        <v>591</v>
      </c>
      <c r="F345" s="366">
        <v>1270</v>
      </c>
      <c r="G345" s="366"/>
      <c r="H345" s="366">
        <v>1613</v>
      </c>
      <c r="I345" s="366">
        <v>1613</v>
      </c>
      <c r="J345" s="367" t="s">
        <v>679</v>
      </c>
      <c r="K345" s="368">
        <f>H345-F345</f>
        <v>343</v>
      </c>
      <c r="L345" s="369">
        <f>K345/F345</f>
        <v>0.27007874015748029</v>
      </c>
      <c r="M345" s="370" t="s">
        <v>594</v>
      </c>
      <c r="N345" s="371">
        <v>45246</v>
      </c>
      <c r="O345" s="37"/>
      <c r="S345" s="55" t="s">
        <v>904</v>
      </c>
      <c r="U345" s="37"/>
      <c r="X345" s="55"/>
      <c r="Z345" s="37"/>
      <c r="AC345" s="55"/>
      <c r="AE345" s="37"/>
      <c r="AH345" s="55"/>
      <c r="AJ345" s="37"/>
      <c r="AM345" s="55"/>
    </row>
    <row r="346" spans="1:39" ht="12.75" customHeight="1">
      <c r="A346" s="210">
        <v>199</v>
      </c>
      <c r="B346" s="211">
        <v>45251</v>
      </c>
      <c r="C346" s="53"/>
      <c r="D346" s="53" t="s">
        <v>1049</v>
      </c>
      <c r="E346" s="215" t="s">
        <v>591</v>
      </c>
      <c r="F346" s="51" t="s">
        <v>1050</v>
      </c>
      <c r="G346" s="51"/>
      <c r="H346" s="51"/>
      <c r="I346" s="51">
        <v>1490</v>
      </c>
      <c r="J346" s="51" t="s">
        <v>592</v>
      </c>
      <c r="K346" s="51"/>
      <c r="L346" s="51"/>
      <c r="M346" s="51"/>
      <c r="N346" s="51"/>
      <c r="O346" s="37"/>
      <c r="S346" s="55" t="s">
        <v>864</v>
      </c>
      <c r="U346" s="37"/>
      <c r="X346" s="55"/>
      <c r="Z346" s="37"/>
      <c r="AC346" s="55"/>
      <c r="AE346" s="37"/>
      <c r="AH346" s="55"/>
      <c r="AJ346" s="37"/>
      <c r="AM346" s="55"/>
    </row>
    <row r="347" spans="1:39" ht="12.75" customHeight="1">
      <c r="A347" s="210">
        <v>200</v>
      </c>
      <c r="B347" s="211">
        <v>45254</v>
      </c>
      <c r="C347" s="53"/>
      <c r="D347" s="53" t="s">
        <v>934</v>
      </c>
      <c r="E347" s="215" t="s">
        <v>591</v>
      </c>
      <c r="F347" s="51" t="s">
        <v>1083</v>
      </c>
      <c r="G347" s="51"/>
      <c r="H347" s="51"/>
      <c r="I347" s="51">
        <v>1806</v>
      </c>
      <c r="J347" s="51" t="s">
        <v>592</v>
      </c>
      <c r="K347" s="51"/>
      <c r="L347" s="51"/>
      <c r="M347" s="51"/>
      <c r="N347" s="51"/>
      <c r="O347" s="37"/>
      <c r="S347" s="55"/>
      <c r="U347" s="37"/>
      <c r="X347" s="55"/>
      <c r="Z347" s="37"/>
      <c r="AC347" s="55"/>
      <c r="AE347" s="37"/>
      <c r="AH347" s="55"/>
      <c r="AJ347" s="37"/>
      <c r="AM347" s="55"/>
    </row>
    <row r="348" spans="1:39" ht="12.75" customHeight="1">
      <c r="A348" s="210"/>
      <c r="B348" s="211"/>
      <c r="C348" s="53"/>
      <c r="D348" s="53"/>
      <c r="E348" s="215"/>
      <c r="F348" s="51"/>
      <c r="G348" s="51"/>
      <c r="H348" s="51"/>
      <c r="I348" s="51"/>
      <c r="J348" s="51"/>
      <c r="K348" s="51"/>
      <c r="L348" s="51"/>
      <c r="M348" s="51"/>
      <c r="N348" s="51"/>
      <c r="O348" s="37"/>
      <c r="S348" s="55"/>
      <c r="U348" s="37"/>
      <c r="X348" s="55"/>
      <c r="Z348" s="37"/>
      <c r="AC348" s="55"/>
      <c r="AE348" s="37"/>
      <c r="AH348" s="55"/>
      <c r="AJ348" s="37"/>
      <c r="AM348" s="55"/>
    </row>
    <row r="349" spans="1:39" ht="12.75" customHeight="1">
      <c r="A349" s="210"/>
      <c r="B349" s="211"/>
      <c r="C349" s="53"/>
      <c r="D349" s="53"/>
      <c r="E349" s="215"/>
      <c r="F349" s="51"/>
      <c r="G349" s="51"/>
      <c r="H349" s="51"/>
      <c r="I349" s="51"/>
      <c r="J349" s="51"/>
      <c r="K349" s="51"/>
      <c r="L349" s="51"/>
      <c r="M349" s="51"/>
      <c r="N349" s="51"/>
      <c r="O349" s="37"/>
      <c r="S349" s="55"/>
      <c r="U349" s="37"/>
      <c r="X349" s="55"/>
      <c r="Z349" s="37"/>
      <c r="AC349" s="55"/>
      <c r="AE349" s="37"/>
      <c r="AH349" s="55"/>
      <c r="AJ349" s="37"/>
      <c r="AM349" s="55"/>
    </row>
    <row r="350" spans="1:39" ht="12.75" customHeight="1">
      <c r="A350" s="53"/>
      <c r="B350" s="53"/>
      <c r="C350" s="53"/>
      <c r="D350" s="53"/>
      <c r="E350" s="53"/>
      <c r="F350" s="51"/>
      <c r="G350" s="51"/>
      <c r="H350" s="51"/>
      <c r="I350" s="51"/>
      <c r="J350" s="31"/>
      <c r="K350" s="51"/>
      <c r="L350" s="51"/>
      <c r="M350" s="51"/>
      <c r="N350" s="53"/>
      <c r="O350" s="37"/>
      <c r="S350" s="55"/>
      <c r="U350" s="37"/>
      <c r="X350" s="55"/>
      <c r="Z350" s="37"/>
      <c r="AC350" s="55"/>
      <c r="AE350" s="37"/>
      <c r="AH350" s="55"/>
      <c r="AJ350" s="37"/>
      <c r="AM350" s="55"/>
    </row>
    <row r="351" spans="1:39" ht="12.75" customHeight="1">
      <c r="B351" s="216" t="s">
        <v>840</v>
      </c>
      <c r="F351" s="55"/>
      <c r="G351" s="55"/>
      <c r="H351" s="55"/>
      <c r="I351" s="55"/>
      <c r="J351" s="37"/>
      <c r="K351" s="55"/>
      <c r="L351" s="55"/>
      <c r="M351" s="55"/>
      <c r="O351" s="37"/>
      <c r="S351" s="55"/>
      <c r="U351" s="37"/>
      <c r="X351" s="55"/>
      <c r="Z351" s="37"/>
      <c r="AC351" s="55"/>
      <c r="AE351" s="37"/>
      <c r="AH351" s="55"/>
      <c r="AJ351" s="37"/>
      <c r="AM351" s="55"/>
    </row>
    <row r="352" spans="1:39" ht="12.75" customHeight="1">
      <c r="A352" s="217"/>
      <c r="F352" s="55"/>
      <c r="G352" s="55"/>
      <c r="H352" s="55"/>
      <c r="I352" s="55"/>
      <c r="J352" s="37"/>
      <c r="K352" s="55"/>
      <c r="L352" s="55"/>
      <c r="M352" s="55"/>
      <c r="O352" s="37"/>
      <c r="S352" s="55"/>
      <c r="U352" s="37"/>
      <c r="X352" s="55"/>
      <c r="Z352" s="37"/>
      <c r="AC352" s="55"/>
      <c r="AE352" s="37"/>
      <c r="AH352" s="55"/>
      <c r="AJ352" s="37"/>
      <c r="AM352" s="55"/>
    </row>
    <row r="353" spans="1:19" ht="12.75" customHeight="1">
      <c r="A353" s="217"/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1:19" ht="12.75" customHeight="1">
      <c r="A354" s="51"/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1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1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1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1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1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1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1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1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1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1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1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1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1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1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  <row r="448" spans="6:19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S448" s="55"/>
    </row>
    <row r="449" spans="6:19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S449" s="55"/>
    </row>
    <row r="450" spans="6:19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S450" s="55"/>
    </row>
    <row r="451" spans="6:19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S451" s="55"/>
    </row>
    <row r="452" spans="6:19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S452" s="55"/>
    </row>
    <row r="453" spans="6:19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S453" s="55"/>
    </row>
    <row r="454" spans="6:19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S454" s="55"/>
    </row>
    <row r="455" spans="6:19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S455" s="55"/>
    </row>
    <row r="456" spans="6:19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S456" s="55"/>
    </row>
    <row r="457" spans="6:19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S457" s="55"/>
    </row>
    <row r="458" spans="6:19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S458" s="55"/>
    </row>
    <row r="459" spans="6:19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S459" s="55"/>
    </row>
    <row r="460" spans="6:19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S460" s="55"/>
    </row>
    <row r="461" spans="6:19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S461" s="55"/>
    </row>
    <row r="462" spans="6:19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S462" s="55"/>
    </row>
    <row r="463" spans="6:19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S463" s="55"/>
    </row>
    <row r="464" spans="6:19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S464" s="55"/>
    </row>
    <row r="465" spans="6:19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S465" s="55"/>
    </row>
    <row r="466" spans="6:19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S466" s="55"/>
    </row>
    <row r="467" spans="6:19" ht="12.75" customHeight="1">
      <c r="F467" s="55"/>
      <c r="G467" s="55"/>
      <c r="H467" s="55"/>
      <c r="I467" s="55"/>
      <c r="J467" s="37"/>
      <c r="K467" s="55"/>
      <c r="L467" s="55"/>
      <c r="M467" s="55"/>
      <c r="O467" s="37"/>
      <c r="S467" s="55"/>
    </row>
    <row r="468" spans="6:19" ht="12.75" customHeight="1">
      <c r="F468" s="55"/>
      <c r="G468" s="55"/>
      <c r="H468" s="55"/>
      <c r="I468" s="55"/>
      <c r="J468" s="37"/>
      <c r="K468" s="55"/>
      <c r="L468" s="55"/>
      <c r="M468" s="55"/>
      <c r="O468" s="37"/>
      <c r="S468" s="55"/>
    </row>
    <row r="469" spans="6:19" ht="12.75" customHeight="1">
      <c r="F469" s="55"/>
      <c r="G469" s="55"/>
      <c r="H469" s="55"/>
      <c r="I469" s="55"/>
      <c r="J469" s="37"/>
      <c r="K469" s="55"/>
      <c r="L469" s="55"/>
      <c r="M469" s="55"/>
      <c r="O469" s="37"/>
      <c r="S469" s="55"/>
    </row>
    <row r="470" spans="6:19" ht="12.75" customHeight="1">
      <c r="F470" s="55"/>
      <c r="G470" s="55"/>
      <c r="H470" s="55"/>
      <c r="I470" s="55"/>
      <c r="J470" s="37"/>
      <c r="K470" s="55"/>
      <c r="L470" s="55"/>
      <c r="M470" s="55"/>
      <c r="O470" s="37"/>
      <c r="S470" s="55"/>
    </row>
    <row r="471" spans="6:19" ht="12.75" customHeight="1">
      <c r="F471" s="55"/>
      <c r="G471" s="55"/>
      <c r="H471" s="55"/>
      <c r="I471" s="55"/>
      <c r="J471" s="37"/>
      <c r="K471" s="55"/>
      <c r="L471" s="55"/>
      <c r="M471" s="55"/>
      <c r="O471" s="37"/>
      <c r="S471" s="55"/>
    </row>
    <row r="472" spans="6:19" ht="12.75" customHeight="1">
      <c r="F472" s="55"/>
      <c r="G472" s="55"/>
      <c r="H472" s="55"/>
      <c r="I472" s="55"/>
      <c r="J472" s="37"/>
      <c r="K472" s="55"/>
      <c r="L472" s="55"/>
      <c r="M472" s="55"/>
      <c r="O472" s="37"/>
      <c r="S472" s="55"/>
    </row>
    <row r="473" spans="6:19" ht="12.75" customHeight="1">
      <c r="F473" s="55"/>
      <c r="G473" s="55"/>
      <c r="H473" s="55"/>
      <c r="I473" s="55"/>
      <c r="J473" s="37"/>
      <c r="K473" s="55"/>
      <c r="L473" s="55"/>
      <c r="M473" s="55"/>
      <c r="O473" s="37"/>
      <c r="S473" s="55"/>
    </row>
    <row r="474" spans="6:19" ht="12.75" customHeight="1">
      <c r="F474" s="55"/>
      <c r="G474" s="55"/>
      <c r="H474" s="55"/>
      <c r="I474" s="55"/>
      <c r="J474" s="37"/>
      <c r="K474" s="55"/>
      <c r="L474" s="55"/>
      <c r="M474" s="55"/>
      <c r="O474" s="37"/>
      <c r="S474" s="55"/>
    </row>
    <row r="475" spans="6:19" ht="12.75" customHeight="1">
      <c r="F475" s="55"/>
      <c r="G475" s="55"/>
      <c r="H475" s="55"/>
      <c r="I475" s="55"/>
      <c r="J475" s="37"/>
      <c r="K475" s="55"/>
      <c r="L475" s="55"/>
      <c r="M475" s="55"/>
      <c r="O475" s="37"/>
      <c r="S475" s="55"/>
    </row>
    <row r="476" spans="6:19" ht="12.75" customHeight="1">
      <c r="F476" s="55"/>
      <c r="G476" s="55"/>
      <c r="H476" s="55"/>
      <c r="I476" s="55"/>
      <c r="J476" s="37"/>
      <c r="K476" s="55"/>
      <c r="L476" s="55"/>
      <c r="M476" s="55"/>
      <c r="O476" s="37"/>
      <c r="S476" s="55"/>
    </row>
    <row r="477" spans="6:19" ht="12.75" customHeight="1">
      <c r="F477" s="55"/>
      <c r="G477" s="55"/>
      <c r="H477" s="55"/>
      <c r="I477" s="55"/>
      <c r="J477" s="37"/>
      <c r="K477" s="55"/>
      <c r="L477" s="55"/>
      <c r="M477" s="55"/>
      <c r="O477" s="37"/>
      <c r="S477" s="55"/>
    </row>
    <row r="478" spans="6:19" ht="12.75" customHeight="1">
      <c r="F478" s="55"/>
      <c r="G478" s="55"/>
      <c r="H478" s="55"/>
      <c r="I478" s="55"/>
      <c r="J478" s="37"/>
      <c r="K478" s="55"/>
      <c r="L478" s="55"/>
      <c r="M478" s="55"/>
      <c r="O478" s="37"/>
      <c r="S478" s="55"/>
    </row>
    <row r="479" spans="6:19" ht="12.75" customHeight="1">
      <c r="F479" s="55"/>
      <c r="G479" s="55"/>
      <c r="H479" s="55"/>
      <c r="I479" s="55"/>
      <c r="J479" s="37"/>
      <c r="K479" s="55"/>
      <c r="L479" s="55"/>
      <c r="M479" s="55"/>
      <c r="O479" s="37"/>
      <c r="S479" s="55"/>
    </row>
    <row r="480" spans="6:19" ht="12.75" customHeight="1">
      <c r="F480" s="55"/>
      <c r="G480" s="55"/>
      <c r="H480" s="55"/>
      <c r="I480" s="55"/>
      <c r="J480" s="37"/>
      <c r="K480" s="55"/>
      <c r="L480" s="55"/>
      <c r="M480" s="55"/>
      <c r="O480" s="37"/>
      <c r="S480" s="55"/>
    </row>
    <row r="481" spans="6:19" ht="12.75" customHeight="1">
      <c r="F481" s="55"/>
      <c r="G481" s="55"/>
      <c r="H481" s="55"/>
      <c r="I481" s="55"/>
      <c r="J481" s="37"/>
      <c r="K481" s="55"/>
      <c r="L481" s="55"/>
      <c r="M481" s="55"/>
      <c r="O481" s="37"/>
      <c r="S481" s="55"/>
    </row>
    <row r="482" spans="6:19" ht="12.75" customHeight="1">
      <c r="F482" s="55"/>
      <c r="G482" s="55"/>
      <c r="H482" s="55"/>
      <c r="I482" s="55"/>
      <c r="J482" s="37"/>
      <c r="K482" s="55"/>
      <c r="L482" s="55"/>
      <c r="M482" s="55"/>
      <c r="O482" s="37"/>
      <c r="S482" s="55"/>
    </row>
    <row r="483" spans="6:19" ht="12.75" customHeight="1">
      <c r="F483" s="55"/>
      <c r="G483" s="55"/>
      <c r="H483" s="55"/>
      <c r="I483" s="55"/>
      <c r="J483" s="37"/>
      <c r="K483" s="55"/>
      <c r="L483" s="55"/>
      <c r="M483" s="55"/>
      <c r="O483" s="37"/>
      <c r="S483" s="55"/>
    </row>
    <row r="484" spans="6:19" ht="12.75" customHeight="1">
      <c r="F484" s="55"/>
      <c r="G484" s="55"/>
      <c r="H484" s="55"/>
      <c r="I484" s="55"/>
      <c r="J484" s="37"/>
      <c r="K484" s="55"/>
      <c r="L484" s="55"/>
      <c r="M484" s="55"/>
      <c r="O484" s="37"/>
      <c r="S484" s="55"/>
    </row>
    <row r="485" spans="6:19" ht="12.75" customHeight="1">
      <c r="F485" s="55"/>
      <c r="G485" s="55"/>
      <c r="H485" s="55"/>
      <c r="I485" s="55"/>
      <c r="J485" s="37"/>
      <c r="K485" s="55"/>
      <c r="L485" s="55"/>
      <c r="M485" s="55"/>
      <c r="O485" s="37"/>
      <c r="S485" s="55"/>
    </row>
    <row r="486" spans="6:19" ht="12.75" customHeight="1">
      <c r="F486" s="55"/>
      <c r="G486" s="55"/>
      <c r="H486" s="55"/>
      <c r="I486" s="55"/>
      <c r="J486" s="37"/>
      <c r="K486" s="55"/>
      <c r="L486" s="55"/>
      <c r="M486" s="55"/>
      <c r="O486" s="37"/>
      <c r="S486" s="55"/>
    </row>
    <row r="487" spans="6:19" ht="12.75" customHeight="1">
      <c r="F487" s="55"/>
      <c r="G487" s="55"/>
      <c r="H487" s="55"/>
      <c r="I487" s="55"/>
      <c r="J487" s="37"/>
      <c r="K487" s="55"/>
      <c r="L487" s="55"/>
      <c r="M487" s="55"/>
      <c r="O487" s="37"/>
      <c r="S487" s="55"/>
    </row>
    <row r="488" spans="6:19" ht="12.75" customHeight="1">
      <c r="F488" s="55"/>
      <c r="G488" s="55"/>
      <c r="H488" s="55"/>
      <c r="I488" s="55"/>
      <c r="J488" s="37"/>
      <c r="K488" s="55"/>
      <c r="L488" s="55"/>
      <c r="M488" s="55"/>
      <c r="O488" s="37"/>
      <c r="S488" s="55"/>
    </row>
    <row r="489" spans="6:19" ht="12.75" customHeight="1">
      <c r="F489" s="55"/>
      <c r="G489" s="55"/>
      <c r="H489" s="55"/>
      <c r="I489" s="55"/>
      <c r="J489" s="37"/>
      <c r="K489" s="55"/>
      <c r="L489" s="55"/>
      <c r="M489" s="55"/>
      <c r="O489" s="37"/>
      <c r="S489" s="55"/>
    </row>
    <row r="490" spans="6:19" ht="12.75" customHeight="1">
      <c r="F490" s="55"/>
      <c r="G490" s="55"/>
      <c r="H490" s="55"/>
      <c r="I490" s="55"/>
      <c r="J490" s="37"/>
      <c r="K490" s="55"/>
      <c r="L490" s="55"/>
      <c r="M490" s="55"/>
      <c r="O490" s="37"/>
      <c r="S490" s="55"/>
    </row>
    <row r="491" spans="6:19" ht="12.75" customHeight="1">
      <c r="F491" s="55"/>
      <c r="G491" s="55"/>
      <c r="H491" s="55"/>
      <c r="I491" s="55"/>
      <c r="J491" s="37"/>
      <c r="K491" s="55"/>
      <c r="L491" s="55"/>
      <c r="M491" s="55"/>
      <c r="O491" s="37"/>
      <c r="S491" s="55"/>
    </row>
    <row r="492" spans="6:19" ht="12.75" customHeight="1">
      <c r="F492" s="55"/>
      <c r="G492" s="55"/>
      <c r="H492" s="55"/>
      <c r="I492" s="55"/>
      <c r="J492" s="37"/>
      <c r="K492" s="55"/>
      <c r="L492" s="55"/>
      <c r="M492" s="55"/>
      <c r="O492" s="37"/>
      <c r="S492" s="55"/>
    </row>
    <row r="493" spans="6:19" ht="12.75" customHeight="1">
      <c r="F493" s="55"/>
      <c r="G493" s="55"/>
      <c r="H493" s="55"/>
      <c r="I493" s="55"/>
      <c r="J493" s="37"/>
      <c r="K493" s="55"/>
      <c r="L493" s="55"/>
      <c r="M493" s="55"/>
      <c r="O493" s="37"/>
      <c r="S493" s="55"/>
    </row>
    <row r="494" spans="6:19" ht="12.75" customHeight="1">
      <c r="F494" s="55"/>
      <c r="G494" s="55"/>
      <c r="H494" s="55"/>
      <c r="I494" s="55"/>
      <c r="J494" s="37"/>
      <c r="K494" s="55"/>
      <c r="L494" s="55"/>
      <c r="M494" s="55"/>
      <c r="O494" s="37"/>
      <c r="S494" s="55"/>
    </row>
    <row r="495" spans="6:19" ht="12.75" customHeight="1">
      <c r="F495" s="55"/>
      <c r="G495" s="55"/>
      <c r="H495" s="55"/>
      <c r="I495" s="55"/>
      <c r="J495" s="37"/>
      <c r="K495" s="55"/>
      <c r="L495" s="55"/>
      <c r="M495" s="55"/>
      <c r="O495" s="37"/>
      <c r="S495" s="55"/>
    </row>
    <row r="496" spans="6:19" ht="12.75" customHeight="1">
      <c r="F496" s="55"/>
      <c r="G496" s="55"/>
      <c r="H496" s="55"/>
      <c r="I496" s="55"/>
      <c r="J496" s="37"/>
      <c r="K496" s="55"/>
      <c r="L496" s="55"/>
      <c r="M496" s="55"/>
      <c r="O496" s="37"/>
      <c r="S496" s="55"/>
    </row>
    <row r="497" spans="6:19" ht="12.75" customHeight="1">
      <c r="F497" s="55"/>
      <c r="G497" s="55"/>
      <c r="H497" s="55"/>
      <c r="I497" s="55"/>
      <c r="J497" s="37"/>
      <c r="K497" s="55"/>
      <c r="L497" s="55"/>
      <c r="M497" s="55"/>
      <c r="O497" s="37"/>
      <c r="S497" s="55"/>
    </row>
    <row r="498" spans="6:19" ht="12.75" customHeight="1">
      <c r="F498" s="55"/>
      <c r="G498" s="55"/>
      <c r="H498" s="55"/>
      <c r="I498" s="55"/>
      <c r="J498" s="37"/>
      <c r="K498" s="55"/>
      <c r="L498" s="55"/>
      <c r="M498" s="55"/>
      <c r="O498" s="37"/>
      <c r="S498" s="55"/>
    </row>
    <row r="499" spans="6:19" ht="12.75" customHeight="1">
      <c r="F499" s="55"/>
      <c r="G499" s="55"/>
      <c r="H499" s="55"/>
      <c r="I499" s="55"/>
      <c r="J499" s="37"/>
      <c r="K499" s="55"/>
      <c r="L499" s="55"/>
      <c r="M499" s="55"/>
      <c r="O499" s="37"/>
      <c r="S499" s="55"/>
    </row>
    <row r="500" spans="6:19" ht="12.75" customHeight="1">
      <c r="F500" s="55"/>
      <c r="G500" s="55"/>
      <c r="H500" s="55"/>
      <c r="I500" s="55"/>
      <c r="J500" s="37"/>
      <c r="K500" s="55"/>
      <c r="L500" s="55"/>
      <c r="M500" s="55"/>
      <c r="O500" s="37"/>
      <c r="S500" s="55"/>
    </row>
    <row r="501" spans="6:19" ht="12.75" customHeight="1">
      <c r="F501" s="55"/>
      <c r="G501" s="55"/>
      <c r="H501" s="55"/>
      <c r="I501" s="55"/>
      <c r="J501" s="37"/>
      <c r="K501" s="55"/>
      <c r="L501" s="55"/>
      <c r="M501" s="55"/>
      <c r="O501" s="37"/>
      <c r="S501" s="55"/>
    </row>
    <row r="502" spans="6:19" ht="12.75" customHeight="1">
      <c r="F502" s="55"/>
      <c r="G502" s="55"/>
      <c r="H502" s="55"/>
      <c r="I502" s="55"/>
      <c r="J502" s="37"/>
      <c r="K502" s="55"/>
      <c r="L502" s="55"/>
      <c r="M502" s="55"/>
      <c r="O502" s="37"/>
      <c r="S502" s="55"/>
    </row>
    <row r="503" spans="6:19" ht="12.75" customHeight="1">
      <c r="F503" s="55"/>
      <c r="G503" s="55"/>
      <c r="H503" s="55"/>
      <c r="I503" s="55"/>
      <c r="J503" s="37"/>
      <c r="K503" s="55"/>
      <c r="L503" s="55"/>
      <c r="M503" s="55"/>
      <c r="O503" s="37"/>
      <c r="S503" s="55"/>
    </row>
    <row r="504" spans="6:19" ht="12.75" customHeight="1">
      <c r="F504" s="55"/>
      <c r="G504" s="55"/>
      <c r="H504" s="55"/>
      <c r="I504" s="55"/>
      <c r="J504" s="37"/>
      <c r="K504" s="55"/>
      <c r="L504" s="55"/>
      <c r="M504" s="55"/>
      <c r="O504" s="37"/>
      <c r="S504" s="55"/>
    </row>
    <row r="505" spans="6:19" ht="12.75" customHeight="1">
      <c r="F505" s="55"/>
      <c r="G505" s="55"/>
      <c r="H505" s="55"/>
      <c r="I505" s="55"/>
      <c r="J505" s="37"/>
      <c r="K505" s="55"/>
      <c r="L505" s="55"/>
      <c r="M505" s="55"/>
      <c r="O505" s="37"/>
      <c r="S505" s="55"/>
    </row>
    <row r="506" spans="6:19" ht="12.75" customHeight="1">
      <c r="F506" s="55"/>
      <c r="G506" s="55"/>
      <c r="H506" s="55"/>
      <c r="I506" s="55"/>
      <c r="J506" s="37"/>
      <c r="K506" s="55"/>
      <c r="L506" s="55"/>
      <c r="M506" s="55"/>
      <c r="O506" s="37"/>
      <c r="S506" s="55"/>
    </row>
    <row r="507" spans="6:19" ht="12.75" customHeight="1">
      <c r="F507" s="55"/>
      <c r="G507" s="55"/>
      <c r="H507" s="55"/>
      <c r="I507" s="55"/>
      <c r="J507" s="37"/>
      <c r="K507" s="55"/>
      <c r="L507" s="55"/>
      <c r="M507" s="55"/>
      <c r="O507" s="37"/>
      <c r="S507" s="55"/>
    </row>
    <row r="508" spans="6:19" ht="12.75" customHeight="1">
      <c r="F508" s="55"/>
      <c r="G508" s="55"/>
      <c r="H508" s="55"/>
      <c r="I508" s="55"/>
      <c r="J508" s="37"/>
      <c r="K508" s="55"/>
      <c r="L508" s="55"/>
      <c r="M508" s="55"/>
      <c r="O508" s="37"/>
      <c r="S508" s="55"/>
    </row>
    <row r="509" spans="6:19" ht="12.75" customHeight="1">
      <c r="F509" s="55"/>
      <c r="G509" s="55"/>
      <c r="H509" s="55"/>
      <c r="I509" s="55"/>
      <c r="J509" s="37"/>
      <c r="K509" s="55"/>
      <c r="L509" s="55"/>
      <c r="M509" s="55"/>
      <c r="O509" s="37"/>
      <c r="S509" s="55"/>
    </row>
    <row r="510" spans="6:19" ht="12.75" customHeight="1">
      <c r="F510" s="55"/>
      <c r="G510" s="55"/>
      <c r="H510" s="55"/>
      <c r="I510" s="55"/>
      <c r="J510" s="37"/>
      <c r="K510" s="55"/>
      <c r="L510" s="55"/>
      <c r="M510" s="55"/>
      <c r="O510" s="37"/>
      <c r="S510" s="55"/>
    </row>
    <row r="511" spans="6:19" ht="12.75" customHeight="1">
      <c r="F511" s="55"/>
      <c r="G511" s="55"/>
      <c r="H511" s="55"/>
      <c r="I511" s="55"/>
      <c r="J511" s="37"/>
      <c r="K511" s="55"/>
      <c r="L511" s="55"/>
      <c r="M511" s="55"/>
      <c r="O511" s="37"/>
      <c r="S511" s="55"/>
    </row>
    <row r="512" spans="6:19" ht="12.75" customHeight="1">
      <c r="F512" s="55"/>
      <c r="G512" s="55"/>
      <c r="H512" s="55"/>
      <c r="I512" s="55"/>
      <c r="J512" s="37"/>
      <c r="K512" s="55"/>
      <c r="L512" s="55"/>
      <c r="M512" s="55"/>
      <c r="O512" s="37"/>
      <c r="S512" s="55"/>
    </row>
    <row r="513" spans="6:19" ht="12.75" customHeight="1">
      <c r="F513" s="55"/>
      <c r="G513" s="55"/>
      <c r="H513" s="55"/>
      <c r="I513" s="55"/>
      <c r="J513" s="37"/>
      <c r="K513" s="55"/>
      <c r="L513" s="55"/>
      <c r="M513" s="55"/>
      <c r="O513" s="37"/>
      <c r="S513" s="55"/>
    </row>
    <row r="514" spans="6:19" ht="12.75" customHeight="1">
      <c r="F514" s="55"/>
      <c r="G514" s="55"/>
      <c r="H514" s="55"/>
      <c r="I514" s="55"/>
      <c r="J514" s="37"/>
      <c r="K514" s="55"/>
      <c r="L514" s="55"/>
      <c r="M514" s="55"/>
      <c r="O514" s="37"/>
      <c r="S514" s="55"/>
    </row>
    <row r="515" spans="6:19" ht="12.75" customHeight="1">
      <c r="F515" s="55"/>
      <c r="G515" s="55"/>
      <c r="H515" s="55"/>
      <c r="I515" s="55"/>
      <c r="J515" s="37"/>
      <c r="K515" s="55"/>
      <c r="L515" s="55"/>
      <c r="M515" s="55"/>
      <c r="O515" s="37"/>
      <c r="S515" s="55"/>
    </row>
    <row r="516" spans="6:19" ht="12.75" customHeight="1">
      <c r="F516" s="55"/>
      <c r="G516" s="55"/>
      <c r="H516" s="55"/>
      <c r="I516" s="55"/>
      <c r="J516" s="37"/>
      <c r="K516" s="55"/>
      <c r="L516" s="55"/>
      <c r="M516" s="55"/>
      <c r="O516" s="37"/>
      <c r="S516" s="55"/>
    </row>
    <row r="517" spans="6:19" ht="12.75" customHeight="1">
      <c r="F517" s="55"/>
      <c r="G517" s="55"/>
      <c r="H517" s="55"/>
      <c r="I517" s="55"/>
      <c r="J517" s="37"/>
      <c r="K517" s="55"/>
      <c r="L517" s="55"/>
      <c r="M517" s="55"/>
      <c r="O517" s="37"/>
      <c r="S517" s="55"/>
    </row>
    <row r="518" spans="6:19" ht="12.75" customHeight="1">
      <c r="F518" s="55"/>
      <c r="G518" s="55"/>
      <c r="H518" s="55"/>
      <c r="I518" s="55"/>
      <c r="J518" s="37"/>
      <c r="K518" s="55"/>
      <c r="L518" s="55"/>
      <c r="M518" s="55"/>
      <c r="O518" s="37"/>
      <c r="S518" s="55"/>
    </row>
    <row r="519" spans="6:19" ht="12.75" customHeight="1">
      <c r="F519" s="55"/>
      <c r="G519" s="55"/>
      <c r="H519" s="55"/>
      <c r="I519" s="55"/>
      <c r="J519" s="37"/>
      <c r="K519" s="55"/>
      <c r="L519" s="55"/>
      <c r="M519" s="55"/>
      <c r="O519" s="37"/>
      <c r="S519" s="55"/>
    </row>
    <row r="520" spans="6:19" ht="12.75" customHeight="1">
      <c r="F520" s="55"/>
      <c r="G520" s="55"/>
      <c r="H520" s="55"/>
      <c r="I520" s="55"/>
      <c r="J520" s="37"/>
      <c r="K520" s="55"/>
      <c r="L520" s="55"/>
      <c r="M520" s="55"/>
      <c r="O520" s="37"/>
      <c r="S520" s="55"/>
    </row>
    <row r="521" spans="6:19" ht="12.75" customHeight="1">
      <c r="F521" s="55"/>
      <c r="G521" s="55"/>
      <c r="H521" s="55"/>
      <c r="I521" s="55"/>
      <c r="J521" s="37"/>
      <c r="K521" s="55"/>
      <c r="L521" s="55"/>
      <c r="M521" s="55"/>
      <c r="O521" s="37"/>
      <c r="S521" s="55"/>
    </row>
    <row r="522" spans="6:19" ht="12.75" customHeight="1">
      <c r="F522" s="55"/>
      <c r="G522" s="55"/>
      <c r="H522" s="55"/>
      <c r="I522" s="55"/>
      <c r="J522" s="37"/>
      <c r="K522" s="55"/>
      <c r="L522" s="55"/>
      <c r="M522" s="55"/>
      <c r="O522" s="37"/>
      <c r="S522" s="55"/>
    </row>
    <row r="523" spans="6:19" ht="12.75" customHeight="1">
      <c r="F523" s="55"/>
      <c r="G523" s="55"/>
      <c r="H523" s="55"/>
      <c r="I523" s="55"/>
      <c r="J523" s="37"/>
      <c r="K523" s="55"/>
      <c r="L523" s="55"/>
      <c r="M523" s="55"/>
      <c r="O523" s="37"/>
      <c r="S523" s="55"/>
    </row>
    <row r="524" spans="6:19" ht="12.75" customHeight="1">
      <c r="F524" s="55"/>
      <c r="G524" s="55"/>
      <c r="H524" s="55"/>
      <c r="I524" s="55"/>
      <c r="J524" s="37"/>
      <c r="K524" s="55"/>
      <c r="L524" s="55"/>
      <c r="M524" s="55"/>
      <c r="O524" s="37"/>
      <c r="S524" s="55"/>
    </row>
    <row r="525" spans="6:19" ht="12.75" customHeight="1">
      <c r="F525" s="55"/>
      <c r="G525" s="55"/>
      <c r="H525" s="55"/>
      <c r="I525" s="55"/>
      <c r="J525" s="37"/>
      <c r="K525" s="55"/>
      <c r="L525" s="55"/>
      <c r="M525" s="55"/>
      <c r="O525" s="37"/>
      <c r="S525" s="55"/>
    </row>
    <row r="526" spans="6:19" ht="12.75" customHeight="1">
      <c r="F526" s="55"/>
      <c r="G526" s="55"/>
      <c r="H526" s="55"/>
      <c r="I526" s="55"/>
      <c r="J526" s="37"/>
      <c r="K526" s="55"/>
      <c r="L526" s="55"/>
      <c r="M526" s="55"/>
      <c r="O526" s="37"/>
      <c r="S526" s="55"/>
    </row>
    <row r="527" spans="6:19" ht="15" customHeight="1">
      <c r="F527" s="55"/>
      <c r="G527" s="55"/>
      <c r="H527" s="55"/>
      <c r="I527" s="55"/>
      <c r="J527" s="37"/>
      <c r="K527" s="55"/>
      <c r="L527" s="55"/>
      <c r="M527" s="55"/>
      <c r="O527" s="37"/>
      <c r="S527" s="55"/>
    </row>
  </sheetData>
  <autoFilter ref="S1:S350"/>
  <mergeCells count="90">
    <mergeCell ref="P119:P120"/>
    <mergeCell ref="M119:M120"/>
    <mergeCell ref="J92:J93"/>
    <mergeCell ref="A92:A93"/>
    <mergeCell ref="B92:B93"/>
    <mergeCell ref="P99:P100"/>
    <mergeCell ref="O99:O100"/>
    <mergeCell ref="P102:P103"/>
    <mergeCell ref="A97:A98"/>
    <mergeCell ref="B97:B98"/>
    <mergeCell ref="J97:J98"/>
    <mergeCell ref="J99:J100"/>
    <mergeCell ref="O102:O103"/>
    <mergeCell ref="A102:A103"/>
    <mergeCell ref="B102:B103"/>
    <mergeCell ref="M102:M103"/>
    <mergeCell ref="N44:N45"/>
    <mergeCell ref="A105:A106"/>
    <mergeCell ref="B105:B106"/>
    <mergeCell ref="A108:A109"/>
    <mergeCell ref="B108:B109"/>
    <mergeCell ref="A95:A96"/>
    <mergeCell ref="B95:B96"/>
    <mergeCell ref="J95:J96"/>
    <mergeCell ref="A89:A90"/>
    <mergeCell ref="B89:B90"/>
    <mergeCell ref="A44:A45"/>
    <mergeCell ref="B44:B45"/>
    <mergeCell ref="J87:J88"/>
    <mergeCell ref="A87:A88"/>
    <mergeCell ref="B87:B88"/>
    <mergeCell ref="J44:J45"/>
    <mergeCell ref="A65:A66"/>
    <mergeCell ref="B65:B66"/>
    <mergeCell ref="G65:G66"/>
    <mergeCell ref="I65:I66"/>
    <mergeCell ref="J65:J66"/>
    <mergeCell ref="M44:M45"/>
    <mergeCell ref="P44:P45"/>
    <mergeCell ref="P95:P96"/>
    <mergeCell ref="M87:M88"/>
    <mergeCell ref="O87:O88"/>
    <mergeCell ref="O44:O45"/>
    <mergeCell ref="P89:P90"/>
    <mergeCell ref="M92:M93"/>
    <mergeCell ref="M95:M96"/>
    <mergeCell ref="O95:O96"/>
    <mergeCell ref="P92:P93"/>
    <mergeCell ref="O92:O93"/>
    <mergeCell ref="O65:O66"/>
    <mergeCell ref="P65:P66"/>
    <mergeCell ref="M65:M66"/>
    <mergeCell ref="N65:N66"/>
    <mergeCell ref="B99:B100"/>
    <mergeCell ref="A99:A100"/>
    <mergeCell ref="M97:M98"/>
    <mergeCell ref="M99:M100"/>
    <mergeCell ref="P97:P98"/>
    <mergeCell ref="O97:O98"/>
    <mergeCell ref="P115:P116"/>
    <mergeCell ref="M89:M90"/>
    <mergeCell ref="O89:O90"/>
    <mergeCell ref="J113:J114"/>
    <mergeCell ref="O113:O114"/>
    <mergeCell ref="J102:J103"/>
    <mergeCell ref="J89:J90"/>
    <mergeCell ref="M108:M109"/>
    <mergeCell ref="O108:O109"/>
    <mergeCell ref="J105:J106"/>
    <mergeCell ref="O105:O106"/>
    <mergeCell ref="P113:P114"/>
    <mergeCell ref="M113:M114"/>
    <mergeCell ref="A113:A114"/>
    <mergeCell ref="B113:B114"/>
    <mergeCell ref="P105:P106"/>
    <mergeCell ref="M105:M106"/>
    <mergeCell ref="J108:J109"/>
    <mergeCell ref="P108:P109"/>
    <mergeCell ref="A123:A124"/>
    <mergeCell ref="B123:B124"/>
    <mergeCell ref="J123:J124"/>
    <mergeCell ref="J115:J116"/>
    <mergeCell ref="O115:O116"/>
    <mergeCell ref="A119:A120"/>
    <mergeCell ref="B119:B120"/>
    <mergeCell ref="J119:J120"/>
    <mergeCell ref="O119:O120"/>
    <mergeCell ref="A115:A116"/>
    <mergeCell ref="B115:B116"/>
    <mergeCell ref="M115:M116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F45" numberStoredAsText="1"/>
    <ignoredError sqref="K45 K92:K94 K56 K97 K103:K107 K66 K114:K1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2023-11-30T02:54:28Z</dcterms:modified>
</cp:coreProperties>
</file>