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3" i="6" l="1"/>
  <c r="M123" i="6" s="1"/>
  <c r="K122" i="6"/>
  <c r="M122" i="6" s="1"/>
  <c r="L87" i="6"/>
  <c r="K87" i="6"/>
  <c r="M87" i="6" s="1"/>
  <c r="K121" i="6" l="1"/>
  <c r="M121" i="6" s="1"/>
  <c r="L90" i="6"/>
  <c r="K90" i="6"/>
  <c r="M90" i="6" s="1"/>
  <c r="L86" i="6"/>
  <c r="K86" i="6"/>
  <c r="L82" i="6"/>
  <c r="K82" i="6"/>
  <c r="M82" i="6" s="1"/>
  <c r="L56" i="6"/>
  <c r="K56" i="6"/>
  <c r="L32" i="6"/>
  <c r="K32" i="6"/>
  <c r="M32" i="6" s="1"/>
  <c r="M56" i="6" l="1"/>
  <c r="M86" i="6"/>
  <c r="K120" i="6"/>
  <c r="M120" i="6" s="1"/>
  <c r="L79" i="6"/>
  <c r="K79" i="6"/>
  <c r="L85" i="6"/>
  <c r="K85" i="6"/>
  <c r="L84" i="6"/>
  <c r="K84" i="6"/>
  <c r="L88" i="6"/>
  <c r="K88" i="6"/>
  <c r="L23" i="6"/>
  <c r="K23" i="6"/>
  <c r="L25" i="6"/>
  <c r="K25" i="6"/>
  <c r="M88" i="6" l="1"/>
  <c r="M23" i="6"/>
  <c r="M79" i="6"/>
  <c r="M25" i="6"/>
  <c r="M85" i="6"/>
  <c r="M84" i="6"/>
  <c r="K119" i="6" l="1"/>
  <c r="M119" i="6" s="1"/>
  <c r="L76" i="6"/>
  <c r="K76" i="6"/>
  <c r="L83" i="6"/>
  <c r="K83" i="6"/>
  <c r="L80" i="6"/>
  <c r="K80" i="6"/>
  <c r="M80" i="6" s="1"/>
  <c r="M83" i="6" l="1"/>
  <c r="M76" i="6"/>
  <c r="L78" i="6"/>
  <c r="K78" i="6"/>
  <c r="K118" i="6"/>
  <c r="M118" i="6" s="1"/>
  <c r="L30" i="6"/>
  <c r="K30" i="6"/>
  <c r="M30" i="6" l="1"/>
  <c r="M78" i="6"/>
  <c r="L55" i="6" l="1"/>
  <c r="K55" i="6"/>
  <c r="M55" i="6" l="1"/>
  <c r="K117" i="6"/>
  <c r="M117" i="6" s="1"/>
  <c r="K116" i="6"/>
  <c r="M116" i="6" s="1"/>
  <c r="K312" i="6"/>
  <c r="L312" i="6" s="1"/>
  <c r="K115" i="6" l="1"/>
  <c r="M115" i="6" s="1"/>
  <c r="K113" i="6"/>
  <c r="M113" i="6" s="1"/>
  <c r="L54" i="6"/>
  <c r="K54" i="6"/>
  <c r="L51" i="6"/>
  <c r="K51" i="6"/>
  <c r="L14" i="6"/>
  <c r="K14" i="6"/>
  <c r="M14" i="6" l="1"/>
  <c r="M54" i="6"/>
  <c r="M51" i="6"/>
  <c r="K114" i="6"/>
  <c r="M114" i="6" s="1"/>
  <c r="L77" i="6"/>
  <c r="K77" i="6"/>
  <c r="L12" i="6"/>
  <c r="K12" i="6"/>
  <c r="L29" i="6"/>
  <c r="K29" i="6"/>
  <c r="L50" i="6"/>
  <c r="K50" i="6"/>
  <c r="M29" i="6" l="1"/>
  <c r="M50" i="6"/>
  <c r="M77" i="6"/>
  <c r="M12" i="6"/>
  <c r="L26" i="6"/>
  <c r="K26" i="6"/>
  <c r="L53" i="6"/>
  <c r="K53" i="6"/>
  <c r="L52" i="6"/>
  <c r="K52" i="6"/>
  <c r="L46" i="6"/>
  <c r="K46" i="6"/>
  <c r="M26" i="6" l="1"/>
  <c r="M46" i="6"/>
  <c r="M52" i="6"/>
  <c r="M53" i="6"/>
  <c r="K112" i="6"/>
  <c r="M112" i="6" s="1"/>
  <c r="K111" i="6" l="1"/>
  <c r="M111" i="6" s="1"/>
  <c r="K108" i="6"/>
  <c r="M108" i="6" s="1"/>
  <c r="L131" i="6"/>
  <c r="K131" i="6"/>
  <c r="L28" i="6"/>
  <c r="K28" i="6"/>
  <c r="M131" i="6" l="1"/>
  <c r="M28" i="6"/>
  <c r="K110" i="6"/>
  <c r="M110" i="6" s="1"/>
  <c r="K107" i="6"/>
  <c r="M107" i="6" s="1"/>
  <c r="L74" i="6" l="1"/>
  <c r="K74" i="6"/>
  <c r="K109" i="6"/>
  <c r="M109" i="6" s="1"/>
  <c r="M74" i="6" l="1"/>
  <c r="L48" i="6"/>
  <c r="K48" i="6"/>
  <c r="L45" i="6"/>
  <c r="K45" i="6"/>
  <c r="L49" i="6"/>
  <c r="K49" i="6"/>
  <c r="L24" i="6"/>
  <c r="K24" i="6"/>
  <c r="K106" i="6"/>
  <c r="M106" i="6" s="1"/>
  <c r="L75" i="6"/>
  <c r="K75" i="6"/>
  <c r="L21" i="6"/>
  <c r="K21" i="6"/>
  <c r="K105" i="6"/>
  <c r="M105" i="6" s="1"/>
  <c r="L73" i="6"/>
  <c r="K73" i="6"/>
  <c r="K103" i="6"/>
  <c r="M103" i="6" s="1"/>
  <c r="L47" i="6"/>
  <c r="K47" i="6"/>
  <c r="M47" i="6" l="1"/>
  <c r="M24" i="6"/>
  <c r="M75" i="6"/>
  <c r="M45" i="6"/>
  <c r="M49" i="6"/>
  <c r="M48" i="6"/>
  <c r="M21" i="6"/>
  <c r="M73" i="6"/>
  <c r="K104" i="6"/>
  <c r="M104" i="6" s="1"/>
  <c r="L72" i="6"/>
  <c r="K72" i="6"/>
  <c r="M72" i="6" l="1"/>
  <c r="K102" i="6"/>
  <c r="M102" i="6" s="1"/>
  <c r="L16" i="6"/>
  <c r="K16" i="6"/>
  <c r="L20" i="6"/>
  <c r="K20" i="6"/>
  <c r="K101" i="6"/>
  <c r="M101" i="6" s="1"/>
  <c r="L15" i="6"/>
  <c r="K15" i="6"/>
  <c r="L19" i="6"/>
  <c r="K19" i="6"/>
  <c r="K100" i="6"/>
  <c r="M100" i="6" s="1"/>
  <c r="L71" i="6"/>
  <c r="K71" i="6"/>
  <c r="L70" i="6"/>
  <c r="K70" i="6"/>
  <c r="L17" i="6"/>
  <c r="K17" i="6"/>
  <c r="M20" i="6" l="1"/>
  <c r="M16" i="6"/>
  <c r="M15" i="6"/>
  <c r="M70" i="6"/>
  <c r="M19" i="6"/>
  <c r="M71" i="6"/>
  <c r="M17" i="6"/>
  <c r="L18" i="6"/>
  <c r="K18" i="6"/>
  <c r="M18" i="6" l="1"/>
  <c r="K318" i="6" l="1"/>
  <c r="L318" i="6" s="1"/>
  <c r="K301" i="6" l="1"/>
  <c r="L301" i="6" s="1"/>
  <c r="K315" i="6" l="1"/>
  <c r="L315" i="6" s="1"/>
  <c r="L11" i="6" l="1"/>
  <c r="K11" i="6"/>
  <c r="M11" i="6" l="1"/>
  <c r="K307" i="6" l="1"/>
  <c r="L307" i="6" s="1"/>
  <c r="K317" i="6" l="1"/>
  <c r="L317" i="6" s="1"/>
  <c r="H313" i="6" l="1"/>
  <c r="K313" i="6" l="1"/>
  <c r="L313" i="6" s="1"/>
  <c r="K302" i="6"/>
  <c r="L302" i="6" s="1"/>
  <c r="K292" i="6"/>
  <c r="L292" i="6" s="1"/>
  <c r="K308" i="6" l="1"/>
  <c r="L308" i="6" s="1"/>
  <c r="K309" i="6" l="1"/>
  <c r="L309" i="6" s="1"/>
  <c r="K306" i="6" l="1"/>
  <c r="L306" i="6" s="1"/>
  <c r="K285" i="6"/>
  <c r="L285" i="6" s="1"/>
  <c r="K305" i="6"/>
  <c r="L305" i="6" s="1"/>
  <c r="K304" i="6"/>
  <c r="L304" i="6" s="1"/>
  <c r="K303" i="6"/>
  <c r="L303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4" i="6"/>
  <c r="L284" i="6" s="1"/>
  <c r="K283" i="6"/>
  <c r="L283" i="6" s="1"/>
  <c r="K282" i="6"/>
  <c r="L282" i="6" s="1"/>
  <c r="F281" i="6"/>
  <c r="K281" i="6" s="1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F275" i="6"/>
  <c r="K275" i="6" s="1"/>
  <c r="L275" i="6" s="1"/>
  <c r="F274" i="6"/>
  <c r="K274" i="6" s="1"/>
  <c r="L274" i="6" s="1"/>
  <c r="K273" i="6"/>
  <c r="L273" i="6" s="1"/>
  <c r="F272" i="6"/>
  <c r="K272" i="6" s="1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6" i="6"/>
  <c r="L256" i="6" s="1"/>
  <c r="K254" i="6"/>
  <c r="L254" i="6" s="1"/>
  <c r="K253" i="6"/>
  <c r="L253" i="6" s="1"/>
  <c r="F252" i="6"/>
  <c r="K252" i="6" s="1"/>
  <c r="L252" i="6" s="1"/>
  <c r="K251" i="6"/>
  <c r="L251" i="6" s="1"/>
  <c r="K248" i="6"/>
  <c r="L248" i="6" s="1"/>
  <c r="K247" i="6"/>
  <c r="L247" i="6" s="1"/>
  <c r="K246" i="6"/>
  <c r="L246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4" i="6"/>
  <c r="L224" i="6" s="1"/>
  <c r="K222" i="6"/>
  <c r="L222" i="6" s="1"/>
  <c r="K220" i="6"/>
  <c r="L220" i="6" s="1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L206" i="6" s="1"/>
  <c r="K205" i="6"/>
  <c r="L205" i="6" s="1"/>
  <c r="F204" i="6"/>
  <c r="K204" i="6" s="1"/>
  <c r="L204" i="6" s="1"/>
  <c r="H203" i="6"/>
  <c r="K203" i="6" s="1"/>
  <c r="L203" i="6" s="1"/>
  <c r="K200" i="6"/>
  <c r="L200" i="6" s="1"/>
  <c r="K199" i="6"/>
  <c r="L199" i="6" s="1"/>
  <c r="K198" i="6"/>
  <c r="L198" i="6" s="1"/>
  <c r="K197" i="6"/>
  <c r="L197" i="6" s="1"/>
  <c r="K196" i="6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H169" i="6"/>
  <c r="K169" i="6" s="1"/>
  <c r="L169" i="6" s="1"/>
  <c r="F168" i="6"/>
  <c r="K168" i="6" s="1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<sst xmlns="http://schemas.openxmlformats.org/spreadsheetml/2006/main" count="3337" uniqueCount="1250">
  <si>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</si>
  <si>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</si>
  <si>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</si>
  <si>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</si>
  <si>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</si>
  <si>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</si>
  <si>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</si>
  <si>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</si>
  <si>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</si>
  <si>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</si>
  <si>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</si>
  <si>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</si>
  <si>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</si>
  <si>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</si>
  <si>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</si>
  <si>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</si>
  <si>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</si>
  <si>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</si>
  <si>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</si>
  <si>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</si>
  <si>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</si>
  <si>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</si>
  <si>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</si>
  <si>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</si>
  <si>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</si>
  <si>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</si>
  <si>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</si>
  <si>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</si>
  <si>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</si>
  <si>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</si>
  <si>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</si>
  <si>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</si>
  <si>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</si>
  <si>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</si>
  <si>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</si>
  <si>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</si>
  <si>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</si>
  <si>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</si>
  <si>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</si>
  <si>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</si>
  <si>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</si>
  <si>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</si>
  <si>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</si>
  <si>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</si>
  <si>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</si>
  <si>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</si>
  <si>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</si>
  <si>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</si>
  <si>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</si>
  <si>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</si>
  <si>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</si>
  <si>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</si>
  <si>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</si>
  <si>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</si>
  <si>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</si>
  <si>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</si>
  <si>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</si>
  <si>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</si>
  <si>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</si>
  <si>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</si>
  <si>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</si>
  <si>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</si>
  <si>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</si>
  <si>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</si>
  <si>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</si>
  <si>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</si>
  <si>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</si>
  <si>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</si>
  <si>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</si>
  <si>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</si>
  <si>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</si>
  <si>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</si>
  <si>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</si>
  <si>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</si>
  <si>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</si>
  <si>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</si>
  <si>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</si>
  <si>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</si>
  <si>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</si>
  <si>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</si>
  <si>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</si>
  <si>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</si>
  <si>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</si>
  <si>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</si>
  <si>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</si>
  <si>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</si>
  <si>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</si>
  <si>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</si>
  <si>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</si>
  <si>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</si>
  <si>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</si>
  <si>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</si>
  <si>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</si>
  <si>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</si>
  <si>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</si>
  <si>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</si>
  <si>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</si>
  <si>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</si>
  <si>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</si>
  <si>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</si>
  <si>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</si>
  <si>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</si>
  <si>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</si>
  <si>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</si>
  <si>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</si>
  <si>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</si>
  <si>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</si>
  <si>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</si>
  <si>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</si>
  <si>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</si>
  <si>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</si>
  <si>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</si>
  <si>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</si>
  <si>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</si>
  <si>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</si>
  <si>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</si>
  <si>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</si>
  <si>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</si>
  <si>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</si>
  <si>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</si>
  <si>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</si>
  <si>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</si>
  <si>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</si>
  <si>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</si>
  <si>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</si>
  <si>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</si>
  <si>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</si>
  <si>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</si>
  <si>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</si>
  <si>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</si>
  <si>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</si>
  <si>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</si>
  <si>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</si>
  <si>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</si>
  <si>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</si>
  <si>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</si>
  <si>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</si>
  <si>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</si>
  <si>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</si>
  <si>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</si>
  <si>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</si>
  <si>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</si>
  <si>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</si>
  <si>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</si>
  <si>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</si>
  <si>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</si>
  <si>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</si>
  <si>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</si>
  <si>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</si>
  <si>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</si>
  <si>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</si>
  <si>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</si>
  <si>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</si>
  <si>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</si>
  <si>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</si>
  <si>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</si>
  <si>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</si>
  <si>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</si>
  <si>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</si>
  <si>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</si>
  <si>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</si>
  <si>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</si>
  <si>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</si>
  <si>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</si>
  <si>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</si>
  <si>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</si>
  <si>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</si>
  <si>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</si>
  <si>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</si>
  <si>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</si>
  <si>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</si>
  <si>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</si>
  <si>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</si>
  <si>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</si>
  <si>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</si>
  <si>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</si>
  <si>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</si>
  <si>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</si>
  <si>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</si>
  <si>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</si>
  <si>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</si>
  <si>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</si>
  <si>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</si>
  <si>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</si>
  <si>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</si>
  <si>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</si>
  <si>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</si>
  <si>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</si>
  <si>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</si>
  <si>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</si>
  <si>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</si>
  <si>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</si>
  <si>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</si>
  <si>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</si>
  <si>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</si>
  <si>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</si>
  <si>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</si>
  <si>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</si>
  <si>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</si>
  <si>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</si>
  <si>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</si>
  <si>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</si>
  <si>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</si>
  <si>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</si>
  <si>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</si>
  <si>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</si>
  <si>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</si>
  <si>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</si>
  <si>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</si>
  <si>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</si>
  <si>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</si>
  <si>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</si>
  <si>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</si>
  <si>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</si>
  <si>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</si>
  <si>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</si>
  <si>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</si>
  <si>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</si>
  <si>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</si>
  <si>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</si>
  <si>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</si>
  <si>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</si>
  <si>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</si>
  <si>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</si>
  <si>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</si>
  <si>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</si>
  <si>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</si>
  <si>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</si>
  <si>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</si>
  <si>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</si>
  <si>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</si>
  <si>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</si>
  <si>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</si>
  <si>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</si>
  <si>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</si>
  <si>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</si>
  <si>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</si>
  <si>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</si>
  <si>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</si>
  <si>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</si>
  <si>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</si>
  <si>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</si>
  <si>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</si>
  <si>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</si>
  <si>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</si>
  <si>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</si>
  <si>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</si>
  <si>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</si>
  <si>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</si>
  <si>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</si>
  <si>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</si>
  <si>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</si>
  <si>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</si>
  <si>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</si>
  <si>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</si>
  <si>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</si>
  <si>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</si>
  <si>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</si>
  <si>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</si>
  <si>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</si>
  <si>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</si>
  <si>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</si>
  <si>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</si>
  <si>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</si>
  <si>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</si>
  <si>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</si>
  <si>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</si>
  <si>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</si>
  <si>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</si>
  <si>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</si>
  <si>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</si>
  <si>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</si>
  <si>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</si>
  <si>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</si>
  <si>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</si>
  <si>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</si>
  <si>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</si>
  <si>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</si>
  <si>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</si>
  <si>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</si>
  <si>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</si>
  <si>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</si>
  <si>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</si>
  <si>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</si>
  <si>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</si>
  <si>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</si>
  <si>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</si>
  <si>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</si>
  <si>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</si>
  <si>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</si>
  <si>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</si>
  <si>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</si>
  <si>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</si>
  <si>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</si>
  <si>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</si>
  <si>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</si>
  <si>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</si>
  <si>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</si>
  <si>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</si>
  <si>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</si>
  <si>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</si>
  <si>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</si>
  <si>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</si>
  <si>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</si>
  <si>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</si>
  <si>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</si>
  <si>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</si>
  <si>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</si>
  <si>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</si>
  <si>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</si>
  <si>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</si>
  <si>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</si>
  <si>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</si>
  <si>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</si>
  <si>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</si>
  <si>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</si>
  <si>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</si>
  <si>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</si>
  <si>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</si>
  <si>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</si>
  <si>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</si>
  <si>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</si>
  <si>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</si>
  <si>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</si>
  <si>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</si>
  <si>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</si>
  <si>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</si>
  <si>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</si>
  <si>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</si>
  <si>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</si>
  <si>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</si>
  <si>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</si>
  <si>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</si>
  <si>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</si>
  <si>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</si>
  <si>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</si>
  <si>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</si>
  <si>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</si>
  <si>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</si>
  <si>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</si>
  <si>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</si>
  <si>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</si>
  <si>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</si>
  <si>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</si>
  <si>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</si>
  <si>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</si>
  <si>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</si>
  <si>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</si>
  <si>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</si>
  <si>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</si>
  <si>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</si>
  <si>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</si>
  <si>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</si>
  <si>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</si>
  <si>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</si>
  <si>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</si>
  <si>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</si>
  <si>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</si>
  <si>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</si>
  <si>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</si>
  <si>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</si>
  <si>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</si>
  <si>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</si>
  <si>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</si>
  <si>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</si>
  <si>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</si>
  <si>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</si>
  <si>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</si>
  <si>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</si>
  <si>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</si>
  <si>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</si>
  <si>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</si>
  <si>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</si>
  <si>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</si>
  <si>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</si>
  <si>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</si>
  <si>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</si>
  <si>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</si>
  <si>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</si>
  <si>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</si>
  <si>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</si>
  <si>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</si>
  <si>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</si>
  <si>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</si>
  <si>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</si>
  <si>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</si>
  <si>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</si>
  <si>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</si>
  <si>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</si>
  <si>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</si>
  <si>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</si>
  <si>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</si>
  <si>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</si>
  <si>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</si>
  <si>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</si>
  <si>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</si>
  <si>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</si>
  <si>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</si>
  <si>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</si>
  <si>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</si>
  <si>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</si>
  <si>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</si>
  <si>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</si>
  <si>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</si>
  <si>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</si>
  <si>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</si>
  <si>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</si>
  <si>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</si>
  <si>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</si>
  <si>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</si>
  <si>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</si>
  <si>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</si>
  <si>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</si>
  <si>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</si>
  <si>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</si>
  <si>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</si>
  <si>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</si>
  <si>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</si>
  <si>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</si>
  <si>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</si>
  <si>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</si>
  <si>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</si>
  <si>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</si>
  <si>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</si>
  <si>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</si>
  <si>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</si>
  <si>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</si>
  <si>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</si>
  <si>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</si>
  <si>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</si>
  <si>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</si>
  <si>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</si>
  <si>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</si>
  <si>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</si>
  <si>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</si>
  <si>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</si>
  <si>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</si>
  <si>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</si>
  <si>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</si>
  <si>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</si>
  <si>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</si>
  <si>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</si>
  <si>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</si>
  <si>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</si>
  <si>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</si>
  <si>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</si>
  <si>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</si>
  <si>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</si>
  <si>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</si>
  <si>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</si>
  <si>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</si>
  <si>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</si>
  <si>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</si>
  <si>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</si>
  <si>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</si>
  <si>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</si>
  <si>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</si>
  <si>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</si>
  <si>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</si>
  <si>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</si>
  <si>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</si>
  <si>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</si>
  <si>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</si>
  <si>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</si>
  <si>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</si>
  <si>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</si>
  <si>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</si>
  <si>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</si>
  <si>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</si>
  <si>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</si>
  <si>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</si>
  <si>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</si>
  <si>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</si>
  <si>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</si>
  <si>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</si>
  <si>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</si>
  <si>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</si>
  <si>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</si>
  <si>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</si>
  <si>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</si>
  <si>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</si>
  <si>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</si>
  <si>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</si>
  <si>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</si>
  <si>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</si>
  <si>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</si>
  <si>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</si>
  <si>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</si>
  <si>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</si>
  <si>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</si>
  <si>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</si>
  <si>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</si>
  <si>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</si>
  <si>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</si>
  <si>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</si>
  <si>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</si>
  <si>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</si>
  <si>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</si>
  <si>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</si>
  <si>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</si>
  <si>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</si>
  <si>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</si>
  <si>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</si>
  <si>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</si>
  <si>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</si>
  <si>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</si>
  <si>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</si>
  <si>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</si>
  <si>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</si>
  <si>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</si>
  <si>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</si>
  <si>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</si>
  <si>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</si>
  <si>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</si>
  <si>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</si>
  <si>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</si>
  <si>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</si>
  <si>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</si>
  <si>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</si>
  <si>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</si>
  <si>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</si>
  <si>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</si>
  <si>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</si>
  <si>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</si>
  <si>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</si>
  <si>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</si>
  <si>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</si>
  <si>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</si>
  <si>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</si>
  <si>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</si>
  <si>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</si>
  <si>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</si>
  <si>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</si>
  <si>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</si>
  <si>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</si>
  <si>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</si>
  <si>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</si>
  <si>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</si>
  <si>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</si>
  <si>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</si>
  <si>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</si>
  <si>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</si>
  <si>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</si>
  <si>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</si>
  <si>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</si>
  <si>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</si>
  <si>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</si>
  <si>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</si>
  <si>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</si>
  <si>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</si>
  <si>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</si>
  <si>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</si>
  <si>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</si>
  <si>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</si>
  <si>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</si>
  <si>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</si>
  <si>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</si>
  <si>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</si>
  <si>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</si>
  <si>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</si>
  <si>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</si>
  <si>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</si>
  <si>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</si>
  <si>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</si>
  <si>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</si>
  <si>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</si>
  <si>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</si>
  <si>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</si>
  <si>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</si>
  <si>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</si>
  <si>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</si>
  <si>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</si>
  <si>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</si>
  <si>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</si>
  <si>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</si>
  <si>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</si>
  <si>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</si>
  <si>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</si>
  <si>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</si>
  <si>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</si>
  <si>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</si>
  <si>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</si>
  <si>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</si>
  <si>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</si>
  <si>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</si>
  <si>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</si>
  <si>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</si>
  <si>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</si>
  <si>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</si>
  <si>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</si>
  <si>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</si>
  <si>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</si>
  <si>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</si>
  <si>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</si>
  <si>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</si>
  <si>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</si>
  <si>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</si>
  <si>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</si>
  <si>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</si>
  <si>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</si>
  <si>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</si>
  <si>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</si>
  <si>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</si>
  <si>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</si>
  <si>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</si>
  <si>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</si>
  <si>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</si>
  <si>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</si>
  <si>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</si>
  <si>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</si>
  <si>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</si>
  <si>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</si>
  <si>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</si>
  <si>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</si>
  <si>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</si>
  <si>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</si>
  <si>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</si>
  <si>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</si>
  <si>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</si>
  <si>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</si>
  <si>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</si>
  <si>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</si>
  <si>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</si>
  <si>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</si>
  <si>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</si>
  <si>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</si>
  <si>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</si>
  <si>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</si>
  <si>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</si>
  <si>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</si>
  <si>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</si>
  <si>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</si>
  <si>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</si>
  <si>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</si>
  <si>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</si>
  <si>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</si>
  <si>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</si>
  <si>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</si>
  <si>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</si>
  <si>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</si>
  <si>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</si>
  <si>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</si>
  <si>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</si>
  <si>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</si>
  <si>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</si>
  <si>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</si>
  <si>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</si>
  <si>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</si>
  <si>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</si>
  <si>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</si>
  <si>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</si>
  <si>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</si>
  <si>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</si>
  <si>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</si>
  <si>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</si>
  <si>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</si>
  <si>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</si>
  <si>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</si>
  <si>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</si>
  <si>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</si>
  <si>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</si>
  <si>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</si>
  <si>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</si>
  <si>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</si>
  <si>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</si>
  <si>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</si>
  <si>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</si>
  <si>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</si>
  <si>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</si>
  <si>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</si>
  <si>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</si>
  <si>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</si>
  <si>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</si>
  <si>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</si>
  <si>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</si>
  <si>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</si>
  <si>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</si>
  <si>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</si>
  <si>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</si>
  <si>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</si>
  <si>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</si>
  <si>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</si>
  <si>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</si>
  <si>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</si>
  <si>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</si>
  <si>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</si>
  <si>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</si>
  <si>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</si>
  <si>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</si>
  <si>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</si>
  <si>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</si>
  <si>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</si>
  <si>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</si>
  <si>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</si>
  <si>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</si>
  <si>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</si>
  <si>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</si>
  <si>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</si>
  <si>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</si>
  <si>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</si>
  <si>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</si>
  <si>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</si>
  <si>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</si>
  <si>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</si>
  <si>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</si>
  <si>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</si>
  <si>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</si>
  <si>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</si>
  <si>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</si>
  <si>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</si>
  <si>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</si>
  <si>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</si>
  <si>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</si>
  <si>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</si>
  <si>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</si>
  <si>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</si>
  <si>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</si>
  <si>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</si>
  <si>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</si>
  <si>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</si>
  <si>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</si>
  <si>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</si>
  <si>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</si>
  <si>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</si>
  <si>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</si>
  <si>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</si>
  <si>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</si>
  <si>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</si>
  <si>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</si>
  <si>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</si>
  <si>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</si>
  <si>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</si>
  <si>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</si>
  <si>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</si>
  <si>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</si>
  <si>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</si>
  <si>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</si>
  <si>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</si>
  <si>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</si>
  <si>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</si>
  <si>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</si>
  <si>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</si>
  <si>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</si>
  <si>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</si>
  <si>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</si>
  <si>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</si>
  <si>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</si>
  <si>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</si>
  <si>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</si>
  <si>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</si>
  <si>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</si>
  <si>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</si>
  <si>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</si>
  <si>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</si>
  <si>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</si>
  <si>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</si>
  <si>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</si>
  <si>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</si>
  <si>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</si>
  <si>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</si>
  <si>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</si>
  <si>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</si>
  <si>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</si>
  <si>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</si>
  <si>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</si>
  <si>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</si>
  <si>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</si>
  <si>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</si>
  <si>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</si>
  <si>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</si>
  <si>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</si>
  <si>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</si>
  <si>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</si>
  <si>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</si>
  <si>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</si>
  <si>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</si>
  <si>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</si>
  <si>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</si>
  <si>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</si>
  <si>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</si>
  <si>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</si>
  <si>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</si>
  <si>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</si>
  <si>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</si>
  <si>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</si>
  <si>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</si>
  <si>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</si>
  <si>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</si>
  <si>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</si>
  <si>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</si>
  <si>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</si>
  <si>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</si>
  <si>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</si>
  <si>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</si>
  <si>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</si>
  <si>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</si>
  <si>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</si>
  <si>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</si>
  <si>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</si>
  <si>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</si>
  <si>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</si>
  <si>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</si>
  <si>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</si>
  <si>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</si>
  <si>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</si>
  <si>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</si>
  <si>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</si>
  <si>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</si>
  <si>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</si>
  <si>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</si>
  <si>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</si>
  <si>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</si>
  <si>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</si>
  <si>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</si>
  <si>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</si>
  <si>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</si>
  <si>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</si>
  <si>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</si>
  <si>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</si>
  <si>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</si>
  <si>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</si>
  <si>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</si>
  <si>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</si>
  <si>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</si>
  <si>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</si>
  <si>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</si>
  <si>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</si>
  <si>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</si>
  <si>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</si>
  <si>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</si>
  <si>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</si>
  <si>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</si>
  <si>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</si>
  <si>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</si>
  <si>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</si>
  <si>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</si>
  <si>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</si>
  <si>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</si>
  <si>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</si>
  <si>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</si>
  <si>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</si>
  <si>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</si>
  <si>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</si>
  <si>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</si>
  <si>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</si>
  <si>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</si>
  <si>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</si>
  <si>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</si>
  <si>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</si>
  <si>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3400-3600</t>
  </si>
  <si>
    <t>150-160</t>
  </si>
  <si>
    <t>1250-1300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</si>
  <si>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</si>
  <si>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</si>
  <si>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</si>
  <si>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</si>
  <si>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</si>
  <si>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</si>
  <si>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</si>
  <si>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</si>
  <si>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</si>
  <si>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</si>
  <si>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</si>
  <si>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</si>
  <si>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</si>
  <si>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</si>
  <si>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</si>
  <si>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</si>
  <si>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</si>
  <si>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</si>
  <si>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</si>
  <si>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</si>
  <si>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</si>
  <si>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</si>
  <si>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</si>
  <si>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</si>
  <si>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</si>
  <si>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</si>
  <si>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</si>
  <si>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</si>
  <si>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</si>
  <si>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</si>
  <si>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</si>
  <si>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</si>
  <si>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</si>
  <si>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</si>
  <si>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</si>
  <si>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</si>
  <si>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</si>
  <si>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</si>
  <si>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</si>
  <si>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</si>
  <si>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</si>
  <si>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</si>
  <si>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</si>
  <si>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</si>
  <si>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</si>
  <si>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</si>
  <si>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</si>
  <si>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</si>
  <si>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</si>
  <si>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</si>
  <si>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</si>
  <si>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</si>
  <si>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</si>
  <si>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</si>
  <si>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</si>
  <si>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</si>
  <si>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</si>
  <si>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</si>
  <si>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</si>
  <si>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</si>
  <si>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</si>
  <si>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</si>
  <si>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</si>
  <si>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</si>
  <si>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</si>
  <si>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</si>
  <si>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</si>
  <si>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</si>
  <si>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</si>
  <si>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</si>
  <si>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</si>
  <si>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</si>
  <si>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</si>
  <si>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</si>
  <si>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</si>
  <si>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</si>
  <si>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</si>
  <si>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</si>
  <si>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</si>
  <si>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</si>
  <si>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</si>
  <si>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</si>
  <si>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</si>
  <si>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</si>
  <si>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</si>
  <si>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</si>
  <si>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</si>
  <si>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</si>
  <si>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</si>
  <si>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</si>
  <si>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MULTIPLIER SHARE &amp; STOCK ADVISORS PRIVATE LIMITED</t>
  </si>
  <si>
    <t>Loss of Rs.12/-</t>
  </si>
  <si>
    <t>920-960</t>
  </si>
  <si>
    <t>2000-2100</t>
  </si>
  <si>
    <t>AXISBANK 820 PE NOV</t>
  </si>
  <si>
    <t>Profit of Rs.245/-</t>
  </si>
  <si>
    <t xml:space="preserve">HDFCAMC </t>
  </si>
  <si>
    <t>2200-2250</t>
  </si>
  <si>
    <t>BATAINDIA 1800 CE NOV</t>
  </si>
  <si>
    <t>50-65</t>
  </si>
  <si>
    <t>6750-6850</t>
  </si>
  <si>
    <t>7400-8000</t>
  </si>
  <si>
    <t>Profit of Rs.71/-</t>
  </si>
  <si>
    <t>113-116</t>
  </si>
  <si>
    <t>Loss of Rs.17.5/-</t>
  </si>
  <si>
    <t>Loss of Rs.33/-</t>
  </si>
  <si>
    <t>COLPAL NOV FUT</t>
  </si>
  <si>
    <t>1650-1670</t>
  </si>
  <si>
    <t>Part profit of Rs.220/-</t>
  </si>
  <si>
    <t>3800-4000</t>
  </si>
  <si>
    <t>TATACONSUM NOV FUT</t>
  </si>
  <si>
    <t>FSL 112.5 CE NOV</t>
  </si>
  <si>
    <t>3-4.0</t>
  </si>
  <si>
    <t>Profit of Rs.0.65/-</t>
  </si>
  <si>
    <t>550-560</t>
  </si>
  <si>
    <t>Loss of Rs.8.5/-</t>
  </si>
  <si>
    <t>168-172</t>
  </si>
  <si>
    <t>Profit of Rs.4/-</t>
  </si>
  <si>
    <t>260-265</t>
  </si>
  <si>
    <t>Loss of Rs.6.5/-</t>
  </si>
  <si>
    <t>NIFTY 18450 CE 17 NOV</t>
  </si>
  <si>
    <t>Profit of Rs.9.25/-</t>
  </si>
  <si>
    <t>Loss of Rs.70/-</t>
  </si>
  <si>
    <t>Part profit of Rs.145/-</t>
  </si>
  <si>
    <t>330-350</t>
  </si>
  <si>
    <t>Loss of Rs.32/-</t>
  </si>
  <si>
    <t>VEERENRGY</t>
  </si>
  <si>
    <t>Loss of Rs.115/-</t>
  </si>
  <si>
    <t>Loss of Rs.3.5/-</t>
  </si>
  <si>
    <t>350-360</t>
  </si>
  <si>
    <t>KOTAKBANK 1960 CE NOV</t>
  </si>
  <si>
    <t>45-50</t>
  </si>
  <si>
    <t xml:space="preserve">GUJGASLTD </t>
  </si>
  <si>
    <t>520-525</t>
  </si>
  <si>
    <t>TATACONSUM 780 CE NOV</t>
  </si>
  <si>
    <t>15-20</t>
  </si>
  <si>
    <t>Loss of Rs.0.95/-</t>
  </si>
  <si>
    <t>Profit of Rs.6/-</t>
  </si>
  <si>
    <t>399-403</t>
  </si>
  <si>
    <t>440-460</t>
  </si>
  <si>
    <t>Profiit of Rs.11/-</t>
  </si>
  <si>
    <t>Loss of Rs.5/-</t>
  </si>
  <si>
    <t>5200-5500</t>
  </si>
  <si>
    <t>Buy&lt;&gt;</t>
  </si>
  <si>
    <t>MADHUDEVI SANJAY BUCHA</t>
  </si>
  <si>
    <t>CIPLA DEC FUT</t>
  </si>
  <si>
    <t>1135-1155</t>
  </si>
  <si>
    <t>BANKNIFTY 42400 CE NOV</t>
  </si>
  <si>
    <t>300-400</t>
  </si>
  <si>
    <t>B.W.TRADERS</t>
  </si>
  <si>
    <t>SURAJ PANCHAL</t>
  </si>
  <si>
    <t>Profit of Rs.14/-</t>
  </si>
  <si>
    <t>Profit of Rs.110/-</t>
  </si>
  <si>
    <t>Profit of Rs.14.5/-</t>
  </si>
  <si>
    <t>RELIANCE DEC FUT</t>
  </si>
  <si>
    <t>2650-2700</t>
  </si>
  <si>
    <t xml:space="preserve">TATACONSUM DEC FUT </t>
  </si>
  <si>
    <t>KOTAKBANK DEC FUT</t>
  </si>
  <si>
    <t>1955-1965</t>
  </si>
  <si>
    <t>2000-2040</t>
  </si>
  <si>
    <t>1485-1495</t>
  </si>
  <si>
    <t>1640-1650</t>
  </si>
  <si>
    <t>1720-1750</t>
  </si>
  <si>
    <t>106-107</t>
  </si>
  <si>
    <t>110-113</t>
  </si>
  <si>
    <t>SYLPH</t>
  </si>
  <si>
    <t>PAWAN KUMAR KHURANA</t>
  </si>
  <si>
    <t>VEENA RAJESH SHAH</t>
  </si>
  <si>
    <t>B</t>
  </si>
  <si>
    <t>460-500</t>
  </si>
  <si>
    <t>Profit of Rs.15/-</t>
  </si>
  <si>
    <t>UBL DEC FUT</t>
  </si>
  <si>
    <t>1710-1750</t>
  </si>
  <si>
    <t>HINDUNILVR DEC FUT</t>
  </si>
  <si>
    <t>2600-2640</t>
  </si>
  <si>
    <t>Profit of Rs.32/-</t>
  </si>
  <si>
    <t>INDIACEM DEC FUT</t>
  </si>
  <si>
    <t>245-248</t>
  </si>
  <si>
    <t>SBIN DEC FUT</t>
  </si>
  <si>
    <t>620-630</t>
  </si>
  <si>
    <t>GUJGASLTD DEC FUT</t>
  </si>
  <si>
    <t>510-520</t>
  </si>
  <si>
    <t>Loss of Rs.21.5/-</t>
  </si>
  <si>
    <t xml:space="preserve">NIFTY 18500 CE 1 DEC </t>
  </si>
  <si>
    <t>130-150</t>
  </si>
  <si>
    <t>Profit of Rs.22.5/-</t>
  </si>
  <si>
    <t>Profit of Rs.20.50/-</t>
  </si>
  <si>
    <t>AARTECH</t>
  </si>
  <si>
    <t>NNM SECURITIES PVT LTD</t>
  </si>
  <si>
    <t>SILVERO</t>
  </si>
  <si>
    <t>WELCURE</t>
  </si>
  <si>
    <t>AJOONI</t>
  </si>
  <si>
    <t>Ajooni Biotech Limited</t>
  </si>
  <si>
    <t>COMPINFO</t>
  </si>
  <si>
    <t>Compuage Infocom Ltd</t>
  </si>
  <si>
    <t>NAKSHATRA GARMENTS PRIVATE LIMITED</t>
  </si>
  <si>
    <t>Profit of Rs.27/-</t>
  </si>
  <si>
    <t>Profit of Rs.99/-</t>
  </si>
  <si>
    <t>BALRAMCHIN DEC FUT</t>
  </si>
  <si>
    <t>378-382</t>
  </si>
  <si>
    <t>Profit of Rs.3.5/-</t>
  </si>
  <si>
    <t xml:space="preserve">LT DEC FUT </t>
  </si>
  <si>
    <t>2085-2091</t>
  </si>
  <si>
    <t>2150-2190</t>
  </si>
  <si>
    <t>5630-5710</t>
  </si>
  <si>
    <t>6200-6500</t>
  </si>
  <si>
    <t>NIFTY 18500 CE 1 DEC</t>
  </si>
  <si>
    <t>140-160</t>
  </si>
  <si>
    <t>Profit of Rs.20/-</t>
  </si>
  <si>
    <t>BANKNIFTY 43100 CE 1 DEC</t>
  </si>
  <si>
    <t>350-420</t>
  </si>
  <si>
    <t xml:space="preserve">CIPLA DEC FUT </t>
  </si>
  <si>
    <t>1030-1050</t>
  </si>
  <si>
    <t>410-416</t>
  </si>
  <si>
    <t>KAPILRAJ</t>
  </si>
  <si>
    <t>THOCESS INNOVATION LAB LTD</t>
  </si>
  <si>
    <t>SCBL</t>
  </si>
  <si>
    <t>ATALREAL</t>
  </si>
  <si>
    <t>Atal Realtech Limited</t>
  </si>
  <si>
    <t>COMP-RE</t>
  </si>
  <si>
    <t>ATUL HARKISHANDAS MEHTA</t>
  </si>
  <si>
    <t>VCL</t>
  </si>
  <si>
    <t>Vaxtex Cotfab Limited</t>
  </si>
  <si>
    <t>Profit of Rs.53/-</t>
  </si>
  <si>
    <t>Part profit of Rs.190/-</t>
  </si>
  <si>
    <t>Profit of Rs.8/-</t>
  </si>
  <si>
    <t>Profit of Rs.4.5/-</t>
  </si>
  <si>
    <t>Profit of Rs.13.5/-</t>
  </si>
  <si>
    <t>NIFTY 18500 PE 1 DEC</t>
  </si>
  <si>
    <t>120-140</t>
  </si>
  <si>
    <t>CIPLA 1120 CE DEC</t>
  </si>
  <si>
    <t>30-35</t>
  </si>
  <si>
    <t>NIFTY DEC FUT</t>
  </si>
  <si>
    <t>18720-18740</t>
  </si>
  <si>
    <t>18550-18450</t>
  </si>
  <si>
    <t>NIRMAN COMMODITIES PRIVATE LIMITED</t>
  </si>
  <si>
    <t>ETT</t>
  </si>
  <si>
    <t>GILADAFINS</t>
  </si>
  <si>
    <t>SHYAMSUNDER MADANLAL SONI (HUF)</t>
  </si>
  <si>
    <t>RONIT SHAH</t>
  </si>
  <si>
    <t>KAILASHBEN ASHOKKUMAR PATEL</t>
  </si>
  <si>
    <t>HCKKVENTURE</t>
  </si>
  <si>
    <t>TRANSPACT</t>
  </si>
  <si>
    <t>JITENDRA JAGJIVANDAS PAREKH</t>
  </si>
  <si>
    <t>AARIFAABDULGAFOORBAIG</t>
  </si>
  <si>
    <t>AILIMITED</t>
  </si>
  <si>
    <t>Abhishek Integrations Ltd</t>
  </si>
  <si>
    <t>BP EQUITIES PRIVATE LIMITED</t>
  </si>
  <si>
    <t>SKSE SECURITIES LTD</t>
  </si>
  <si>
    <t>AKSHAR</t>
  </si>
  <si>
    <t>Akshar Spintex Limited</t>
  </si>
  <si>
    <t>SKA SECURITIES AND FINANCIAL SERVICES PRIVATE LTD</t>
  </si>
  <si>
    <t>DAMODARIND</t>
  </si>
  <si>
    <t>Damodar Industries Ltd</t>
  </si>
  <si>
    <t>JALAN</t>
  </si>
  <si>
    <t>Jalan Transolu. India Ltd</t>
  </si>
  <si>
    <t>KBCGLOBAL</t>
  </si>
  <si>
    <t>KBC Global Limited</t>
  </si>
  <si>
    <t>PRECISION</t>
  </si>
  <si>
    <t>Precision Metaliks Ltd</t>
  </si>
  <si>
    <t>MITTAL RIMPY</t>
  </si>
  <si>
    <t>RMDRIP</t>
  </si>
  <si>
    <t>R M Drip &amp; Sprink Sys Ltd</t>
  </si>
  <si>
    <t>NIVRUTTI PANDURANG KEDAR</t>
  </si>
  <si>
    <t>SECURCRED</t>
  </si>
  <si>
    <t>SecUR Credentials Limited</t>
  </si>
  <si>
    <t>4THDIM</t>
  </si>
  <si>
    <t>Fourth Dimension Sol L</t>
  </si>
  <si>
    <t>LINKSTAR TRUST</t>
  </si>
  <si>
    <t>WHITE COTT FABRICS</t>
  </si>
  <si>
    <t>CMICABLES</t>
  </si>
  <si>
    <t>CMI Limited</t>
  </si>
  <si>
    <t>JAIN AMIT</t>
  </si>
  <si>
    <t>NURECA</t>
  </si>
  <si>
    <t>Nureca Limited</t>
  </si>
  <si>
    <t>SHUBHANGI VIJAYKUMAR KSHIRSAGAR</t>
  </si>
  <si>
    <t>MIRACLE STORES PRIVATE LIMITED</t>
  </si>
  <si>
    <t>7NR</t>
  </si>
  <si>
    <t>VIKRAMKUMAR KARANRAJ SAKARIA HUF</t>
  </si>
  <si>
    <t>PHOENIX FAMILY TRUST</t>
  </si>
  <si>
    <t>ARCHITORG</t>
  </si>
  <si>
    <t>AMIN KANDARP KRISHNAKANT</t>
  </si>
  <si>
    <t>KAPASHI COMMERCIAL LTD</t>
  </si>
  <si>
    <t>BCCL</t>
  </si>
  <si>
    <t>JIGNESH AMRUTLAL THOBHANI</t>
  </si>
  <si>
    <t>BNL</t>
  </si>
  <si>
    <t>RIGMADIRAPPA INVESTMENTS PRIVATE LIMITED</t>
  </si>
  <si>
    <t>BRIJLEAS</t>
  </si>
  <si>
    <t>KIRITKUMAR AMRUTLAL GOPANI</t>
  </si>
  <si>
    <t>CPML</t>
  </si>
  <si>
    <t>YUSUFALI GULAMALI VARTEJI</t>
  </si>
  <si>
    <t>DML</t>
  </si>
  <si>
    <t>PINKI PANKAJ VORA</t>
  </si>
  <si>
    <t>SURESHKUMAR GURUMUKHDAS UDHANI</t>
  </si>
  <si>
    <t>DIPAK DWIWEDI</t>
  </si>
  <si>
    <t>FLFL</t>
  </si>
  <si>
    <t>PI OPPORTUNITIES FUND I</t>
  </si>
  <si>
    <t>FRASER</t>
  </si>
  <si>
    <t>SACHIN MACHINDAR MANE</t>
  </si>
  <si>
    <t>GALACTICO</t>
  </si>
  <si>
    <t>AMRUTLAL GORDHANDAS THOBHANI</t>
  </si>
  <si>
    <t>GGL</t>
  </si>
  <si>
    <t>YACOOBALI AIYUB MOHAMMED</t>
  </si>
  <si>
    <t>UMA GUPTA</t>
  </si>
  <si>
    <t>JANUSCORP</t>
  </si>
  <si>
    <t>SACHIN BHIMRAO PURI</t>
  </si>
  <si>
    <t>JATALIA</t>
  </si>
  <si>
    <t>KUNDAN CHHOTALAL BHANDERI</t>
  </si>
  <si>
    <t>SUBHLAXMI INVESTMENT ADVISORY PRIVATE LIMITED</t>
  </si>
  <si>
    <t>JETMALL</t>
  </si>
  <si>
    <t>LAXMI D TATED</t>
  </si>
  <si>
    <t>JHACC</t>
  </si>
  <si>
    <t>NAVINCHANDRA N SHAH-HUF</t>
  </si>
  <si>
    <t>SMITA N PATEL</t>
  </si>
  <si>
    <t>KUNVARJI FINCORP PRIVATE LIMITED</t>
  </si>
  <si>
    <t>NARESH JAGUMAL KARDA</t>
  </si>
  <si>
    <t>PANJON</t>
  </si>
  <si>
    <t>MAHENDRA GIRDHARILAL WADHWANI</t>
  </si>
  <si>
    <t>SHRADHA MANISH MEHTA</t>
  </si>
  <si>
    <t>SAMYAKINT</t>
  </si>
  <si>
    <t>GEETA MONDAL</t>
  </si>
  <si>
    <t>RAHUL KUMAR</t>
  </si>
  <si>
    <t>SBLI</t>
  </si>
  <si>
    <t>MILAN ARVINDBHAI SHAH</t>
  </si>
  <si>
    <t>NEHA GAURANGBHAI HIRANI</t>
  </si>
  <si>
    <t>MINABEN HASMUKHLAL SHAH</t>
  </si>
  <si>
    <t>NARENDRA BABU KADATHUR HARIDAS</t>
  </si>
  <si>
    <t>VIPULKUMAR AVANTILAL SHAH</t>
  </si>
  <si>
    <t>ZEEL SANJAY SONI</t>
  </si>
  <si>
    <t>TAAZAINT</t>
  </si>
  <si>
    <t>RAVINDER RAO POLSANI</t>
  </si>
  <si>
    <t>MADDULA JWALA VENKATA PANDURANGA PRANEETH</t>
  </si>
  <si>
    <t>HARSHA RAJESHBHAI JHAVERI</t>
  </si>
  <si>
    <t>HADICON VENTURES PRIVATE LIMITED</t>
  </si>
  <si>
    <t>MEGHA DINESH SINGH</t>
  </si>
  <si>
    <t>SUSHMA RASTOGI</t>
  </si>
  <si>
    <t>ALKA JAYESH GANDHI</t>
  </si>
  <si>
    <t>DHAVAL SHIRISHBHAI PAREKH</t>
  </si>
  <si>
    <t>SHEETAL DHARMESH BHATT</t>
  </si>
  <si>
    <t>SAMEERABEGUMMOHIBBAIG</t>
  </si>
  <si>
    <t>TRL</t>
  </si>
  <si>
    <t>WAYS VINIMAY PRIVATE LIMITED</t>
  </si>
  <si>
    <t>AMAN GUPTA</t>
  </si>
  <si>
    <t>ARYAN GUPTA</t>
  </si>
  <si>
    <t>VEERHEALTH</t>
  </si>
  <si>
    <t>COSMOS PRIME PROJECTS LIMITED</t>
  </si>
  <si>
    <t>CHIRAG JAYESH SHAH HUF</t>
  </si>
  <si>
    <t>DARSHI SHAH</t>
  </si>
  <si>
    <t>ACCURACY</t>
  </si>
  <si>
    <t>Accuracy Shipping Limited</t>
  </si>
  <si>
    <t>EUROPLUS ONE REALITY PVT LTD</t>
  </si>
  <si>
    <t>ANTARA INDIA EVERGREEN FUND LTD</t>
  </si>
  <si>
    <t>AXITA INDUSTRIES PRIVATE LIMITED</t>
  </si>
  <si>
    <t>ALKALI</t>
  </si>
  <si>
    <t>Alkali Metals Limited</t>
  </si>
  <si>
    <t>NEELAM JILESH CHHEDA</t>
  </si>
  <si>
    <t>SAIRAM INFRATRADE LLP</t>
  </si>
  <si>
    <t>MUDUPULAVEMULA SURENDRANADHA REDDY</t>
  </si>
  <si>
    <t>DHANBANK</t>
  </si>
  <si>
    <t>Dhanlaxmi Bank Limited</t>
  </si>
  <si>
    <t>MS PARAM VALUE INVESTMENTS</t>
  </si>
  <si>
    <t>FOCUS</t>
  </si>
  <si>
    <t>Focus Lightg</t>
  </si>
  <si>
    <t>YUGA STOCKS AND COMMODITIES PRIVATE LIMITED  .</t>
  </si>
  <si>
    <t>MSTCLTD</t>
  </si>
  <si>
    <t>MSTC Limited</t>
  </si>
  <si>
    <t>NAGREEKEXP</t>
  </si>
  <si>
    <t>Nagreeka Exports Limited</t>
  </si>
  <si>
    <t>GRAVITON RESEARCH CAPITAL LLP</t>
  </si>
  <si>
    <t>PULZ</t>
  </si>
  <si>
    <t>Pulz Electronics Limited</t>
  </si>
  <si>
    <t>RHYTHEM SINGHAL</t>
  </si>
  <si>
    <t>VISHAL BIPINKUMAR DOSHI</t>
  </si>
  <si>
    <t>RITEZONE</t>
  </si>
  <si>
    <t>Rite Zone Chemcon Ind Ltd</t>
  </si>
  <si>
    <t>SANTOSH KUMAR AGARWAL</t>
  </si>
  <si>
    <t>JAYESH CHANDRAKANT SAVLA</t>
  </si>
  <si>
    <t>SBC</t>
  </si>
  <si>
    <t>SBC Exports Limited</t>
  </si>
  <si>
    <t>CITADEL SECURITIES INDIA MARKETS PRIVATE LIMITED</t>
  </si>
  <si>
    <t>VERTOZ</t>
  </si>
  <si>
    <t>Vertoz Advertising Ltd</t>
  </si>
  <si>
    <t>NIRAJ RAJNIKANT SHAH</t>
  </si>
  <si>
    <t>WINPRO</t>
  </si>
  <si>
    <t>WinPro Industries Limited</t>
  </si>
  <si>
    <t>PRASANT KUMAR GUPTA</t>
  </si>
  <si>
    <t>SHUBHAM KUMAR</t>
  </si>
  <si>
    <t>BHAVESH KIRTI MATHURIA</t>
  </si>
  <si>
    <t>FELIX</t>
  </si>
  <si>
    <t>Felix Industries Ltd.</t>
  </si>
  <si>
    <t>ANIL RATILAL RAMANI</t>
  </si>
  <si>
    <t>MANISH JALAN</t>
  </si>
  <si>
    <t>MAKS</t>
  </si>
  <si>
    <t>Maks Energy Sol India Ltd</t>
  </si>
  <si>
    <t>MURUGESAN MARIS</t>
  </si>
  <si>
    <t>TRIYAMB SECURITIES PRIVATE LIMITED</t>
  </si>
  <si>
    <t>VANSHIKA STOCK VISION LLP</t>
  </si>
  <si>
    <t>Profit of Rs.33/-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</si>
</sst>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0" fillId="24" borderId="20" xfId="0" applyFont="1" applyFill="1" applyBorder="1" applyAlignment="1"/>
    <xf numFmtId="0" fontId="39" fillId="23" borderId="20" xfId="0" applyFont="1" applyFill="1" applyBorder="1"/>
    <xf numFmtId="0" fontId="39" fillId="23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1" fillId="27" borderId="20" xfId="0" applyFont="1" applyFill="1" applyBorder="1" applyAlignment="1">
      <alignment horizontal="center" vertical="center"/>
    </xf>
    <xf numFmtId="165" fontId="31" fillId="26" borderId="21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1" fillId="26" borderId="20" xfId="0" applyFont="1" applyFill="1" applyBorder="1" applyAlignment="1">
      <alignment horizontal="center" vertical="center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66" fontId="32" fillId="26" borderId="20" xfId="0" applyNumberFormat="1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44895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22" sqref="G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44895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7" t="s">
        <v>16</v>
      </c>
      <c r="B9" s="409" t="s">
        <v>17</v>
      </c>
      <c r="C9" s="409" t="s">
        <v>18</v>
      </c>
      <c r="D9" s="409" t="s">
        <v>19</v>
      </c>
      <c r="E9" s="23" t="s">
        <v>20</v>
      </c>
      <c r="F9" s="23" t="s">
        <v>21</v>
      </c>
      <c r="G9" s="404" t="s">
        <v>22</v>
      </c>
      <c r="H9" s="405"/>
      <c r="I9" s="406"/>
      <c r="J9" s="404" t="s">
        <v>23</v>
      </c>
      <c r="K9" s="405"/>
      <c r="L9" s="406"/>
      <c r="M9" s="23"/>
      <c r="N9" s="24"/>
      <c r="O9" s="24"/>
      <c r="P9" s="24"/>
    </row>
    <row r="10" spans="1:16" ht="59.25" customHeight="1">
      <c r="A10" s="408"/>
      <c r="B10" s="410"/>
      <c r="C10" s="410"/>
      <c r="D10" s="41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18733.599999999999</v>
      </c>
      <c r="F11" s="32">
        <v>18733.8</v>
      </c>
      <c r="G11" s="33">
        <v>18669.949999999997</v>
      </c>
      <c r="H11" s="33">
        <v>18606.3</v>
      </c>
      <c r="I11" s="33">
        <v>18542.449999999997</v>
      </c>
      <c r="J11" s="33">
        <v>18797.449999999997</v>
      </c>
      <c r="K11" s="33">
        <v>18861.299999999996</v>
      </c>
      <c r="L11" s="33">
        <v>18924.949999999997</v>
      </c>
      <c r="M11" s="34">
        <v>18797.650000000001</v>
      </c>
      <c r="N11" s="34">
        <v>18670.150000000001</v>
      </c>
      <c r="O11" s="35">
        <v>13440600</v>
      </c>
      <c r="P11" s="36">
        <v>1.6956077630234934E-2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43293.75</v>
      </c>
      <c r="F12" s="37">
        <v>43330.400000000001</v>
      </c>
      <c r="G12" s="38">
        <v>43168.350000000006</v>
      </c>
      <c r="H12" s="38">
        <v>43042.950000000004</v>
      </c>
      <c r="I12" s="38">
        <v>42880.900000000009</v>
      </c>
      <c r="J12" s="38">
        <v>43455.8</v>
      </c>
      <c r="K12" s="38">
        <v>43617.850000000006</v>
      </c>
      <c r="L12" s="38">
        <v>43743.25</v>
      </c>
      <c r="M12" s="28">
        <v>43492.45</v>
      </c>
      <c r="N12" s="28">
        <v>43205</v>
      </c>
      <c r="O12" s="39">
        <v>3142375</v>
      </c>
      <c r="P12" s="40">
        <v>8.245967256772041E-3</v>
      </c>
    </row>
    <row r="13" spans="1:16" ht="12.75" customHeight="1">
      <c r="A13" s="28">
        <v>3</v>
      </c>
      <c r="B13" s="29" t="s">
        <v>35</v>
      </c>
      <c r="C13" s="30" t="s">
        <v>774</v>
      </c>
      <c r="D13" s="31">
        <v>44922</v>
      </c>
      <c r="E13" s="37">
        <v>19364.7</v>
      </c>
      <c r="F13" s="37">
        <v>19378.233333333334</v>
      </c>
      <c r="G13" s="38">
        <v>19321.466666666667</v>
      </c>
      <c r="H13" s="38">
        <v>19278.233333333334</v>
      </c>
      <c r="I13" s="38">
        <v>19221.466666666667</v>
      </c>
      <c r="J13" s="38">
        <v>19421.466666666667</v>
      </c>
      <c r="K13" s="38">
        <v>19478.233333333337</v>
      </c>
      <c r="L13" s="38">
        <v>19521.466666666667</v>
      </c>
      <c r="M13" s="28">
        <v>19435</v>
      </c>
      <c r="N13" s="28">
        <v>19335</v>
      </c>
      <c r="O13" s="39">
        <v>7080</v>
      </c>
      <c r="P13" s="40">
        <v>-0.48843930635838151</v>
      </c>
    </row>
    <row r="14" spans="1:16" ht="12.75" customHeight="1">
      <c r="A14" s="28">
        <v>4</v>
      </c>
      <c r="B14" s="29" t="s">
        <v>35</v>
      </c>
      <c r="C14" s="30" t="s">
        <v>800</v>
      </c>
      <c r="D14" s="31">
        <v>44922</v>
      </c>
      <c r="E14" s="37">
        <v>7480.95</v>
      </c>
      <c r="F14" s="37">
        <v>7480.95</v>
      </c>
      <c r="G14" s="38">
        <v>7480.95</v>
      </c>
      <c r="H14" s="38">
        <v>7480.95</v>
      </c>
      <c r="I14" s="38">
        <v>7480.95</v>
      </c>
      <c r="J14" s="38">
        <v>7480.95</v>
      </c>
      <c r="K14" s="38">
        <v>7480.95</v>
      </c>
      <c r="L14" s="38">
        <v>7480.95</v>
      </c>
      <c r="M14" s="28">
        <v>7480.95</v>
      </c>
      <c r="N14" s="28">
        <v>7480.95</v>
      </c>
      <c r="O14" s="39">
        <v>150</v>
      </c>
      <c r="P14" s="40">
        <v>-0.33333333333333331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673.45</v>
      </c>
      <c r="F15" s="37">
        <v>677.35</v>
      </c>
      <c r="G15" s="38">
        <v>668.15000000000009</v>
      </c>
      <c r="H15" s="38">
        <v>662.85</v>
      </c>
      <c r="I15" s="38">
        <v>653.65000000000009</v>
      </c>
      <c r="J15" s="38">
        <v>682.65000000000009</v>
      </c>
      <c r="K15" s="38">
        <v>691.85000000000014</v>
      </c>
      <c r="L15" s="38">
        <v>697.15000000000009</v>
      </c>
      <c r="M15" s="28">
        <v>686.55</v>
      </c>
      <c r="N15" s="28">
        <v>672.05</v>
      </c>
      <c r="O15" s="39">
        <v>2844100</v>
      </c>
      <c r="P15" s="40">
        <v>5.3858267716535436E-2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44924</v>
      </c>
      <c r="E16" s="37">
        <v>3039.7</v>
      </c>
      <c r="F16" s="37">
        <v>3069.4333333333329</v>
      </c>
      <c r="G16" s="38">
        <v>3004.266666666666</v>
      </c>
      <c r="H16" s="38">
        <v>2968.833333333333</v>
      </c>
      <c r="I16" s="38">
        <v>2903.6666666666661</v>
      </c>
      <c r="J16" s="38">
        <v>3104.8666666666659</v>
      </c>
      <c r="K16" s="38">
        <v>3170.0333333333328</v>
      </c>
      <c r="L16" s="38">
        <v>3205.4666666666658</v>
      </c>
      <c r="M16" s="28">
        <v>3134.6</v>
      </c>
      <c r="N16" s="28">
        <v>3034</v>
      </c>
      <c r="O16" s="39">
        <v>1657500</v>
      </c>
      <c r="P16" s="40">
        <v>0.11167002012072434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44924</v>
      </c>
      <c r="E17" s="37">
        <v>20296.400000000001</v>
      </c>
      <c r="F17" s="37">
        <v>20313.716666666667</v>
      </c>
      <c r="G17" s="38">
        <v>20252.583333333336</v>
      </c>
      <c r="H17" s="38">
        <v>20208.76666666667</v>
      </c>
      <c r="I17" s="38">
        <v>20147.633333333339</v>
      </c>
      <c r="J17" s="38">
        <v>20357.533333333333</v>
      </c>
      <c r="K17" s="38">
        <v>20418.666666666664</v>
      </c>
      <c r="L17" s="38">
        <v>20462.48333333333</v>
      </c>
      <c r="M17" s="28">
        <v>20374.849999999999</v>
      </c>
      <c r="N17" s="28">
        <v>20269.900000000001</v>
      </c>
      <c r="O17" s="39">
        <v>41320</v>
      </c>
      <c r="P17" s="40">
        <v>-1.7126546146527116E-2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44924</v>
      </c>
      <c r="E18" s="37">
        <v>145.4</v>
      </c>
      <c r="F18" s="37">
        <v>143.95000000000002</v>
      </c>
      <c r="G18" s="38">
        <v>139.50000000000003</v>
      </c>
      <c r="H18" s="38">
        <v>133.60000000000002</v>
      </c>
      <c r="I18" s="38">
        <v>129.15000000000003</v>
      </c>
      <c r="J18" s="38">
        <v>149.85000000000002</v>
      </c>
      <c r="K18" s="38">
        <v>154.30000000000001</v>
      </c>
      <c r="L18" s="38">
        <v>160.20000000000002</v>
      </c>
      <c r="M18" s="28">
        <v>148.4</v>
      </c>
      <c r="N18" s="28">
        <v>138.05000000000001</v>
      </c>
      <c r="O18" s="39">
        <v>34862400</v>
      </c>
      <c r="P18" s="40">
        <v>0.12239221140472879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313.05</v>
      </c>
      <c r="F19" s="37">
        <v>314.05</v>
      </c>
      <c r="G19" s="38">
        <v>309.60000000000002</v>
      </c>
      <c r="H19" s="38">
        <v>306.15000000000003</v>
      </c>
      <c r="I19" s="38">
        <v>301.70000000000005</v>
      </c>
      <c r="J19" s="38">
        <v>317.5</v>
      </c>
      <c r="K19" s="38">
        <v>321.94999999999993</v>
      </c>
      <c r="L19" s="38">
        <v>325.39999999999998</v>
      </c>
      <c r="M19" s="28">
        <v>318.5</v>
      </c>
      <c r="N19" s="28">
        <v>310.60000000000002</v>
      </c>
      <c r="O19" s="39">
        <v>13624000</v>
      </c>
      <c r="P19" s="40">
        <v>6.0728744939271252E-2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2535.65</v>
      </c>
      <c r="F20" s="37">
        <v>2546.7666666666664</v>
      </c>
      <c r="G20" s="38">
        <v>2516.5333333333328</v>
      </c>
      <c r="H20" s="38">
        <v>2497.4166666666665</v>
      </c>
      <c r="I20" s="38">
        <v>2467.1833333333329</v>
      </c>
      <c r="J20" s="38">
        <v>2565.8833333333328</v>
      </c>
      <c r="K20" s="38">
        <v>2596.1166666666663</v>
      </c>
      <c r="L20" s="38">
        <v>2615.2333333333327</v>
      </c>
      <c r="M20" s="28">
        <v>2577</v>
      </c>
      <c r="N20" s="28">
        <v>2527.65</v>
      </c>
      <c r="O20" s="39">
        <v>3512250</v>
      </c>
      <c r="P20" s="40">
        <v>-9.9552015928322545E-4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3903.85</v>
      </c>
      <c r="F21" s="37">
        <v>3910.1333333333332</v>
      </c>
      <c r="G21" s="38">
        <v>3881.7166666666662</v>
      </c>
      <c r="H21" s="38">
        <v>3859.583333333333</v>
      </c>
      <c r="I21" s="38">
        <v>3831.1666666666661</v>
      </c>
      <c r="J21" s="38">
        <v>3932.2666666666664</v>
      </c>
      <c r="K21" s="38">
        <v>3960.6833333333334</v>
      </c>
      <c r="L21" s="38">
        <v>3982.8166666666666</v>
      </c>
      <c r="M21" s="28">
        <v>3938.55</v>
      </c>
      <c r="N21" s="28">
        <v>3888</v>
      </c>
      <c r="O21" s="39">
        <v>13196750</v>
      </c>
      <c r="P21" s="40">
        <v>1.6992582602832096E-2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883.95</v>
      </c>
      <c r="F22" s="37">
        <v>888.26666666666677</v>
      </c>
      <c r="G22" s="38">
        <v>877.63333333333355</v>
      </c>
      <c r="H22" s="38">
        <v>871.31666666666683</v>
      </c>
      <c r="I22" s="38">
        <v>860.68333333333362</v>
      </c>
      <c r="J22" s="38">
        <v>894.58333333333348</v>
      </c>
      <c r="K22" s="38">
        <v>905.2166666666667</v>
      </c>
      <c r="L22" s="38">
        <v>911.53333333333342</v>
      </c>
      <c r="M22" s="28">
        <v>898.9</v>
      </c>
      <c r="N22" s="28">
        <v>881.95</v>
      </c>
      <c r="O22" s="39">
        <v>67058750</v>
      </c>
      <c r="P22" s="40">
        <v>-5.0261508216180124E-3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3118.75</v>
      </c>
      <c r="F23" s="37">
        <v>3113.2833333333333</v>
      </c>
      <c r="G23" s="38">
        <v>3081.5666666666666</v>
      </c>
      <c r="H23" s="38">
        <v>3044.3833333333332</v>
      </c>
      <c r="I23" s="38">
        <v>3012.6666666666665</v>
      </c>
      <c r="J23" s="38">
        <v>3150.4666666666667</v>
      </c>
      <c r="K23" s="38">
        <v>3182.1833333333329</v>
      </c>
      <c r="L23" s="38">
        <v>3219.3666666666668</v>
      </c>
      <c r="M23" s="28">
        <v>3145</v>
      </c>
      <c r="N23" s="28">
        <v>3076.1</v>
      </c>
      <c r="O23" s="39">
        <v>209600</v>
      </c>
      <c r="P23" s="40">
        <v>-8.1507449605609114E-2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649.9</v>
      </c>
      <c r="F24" s="37">
        <v>651.33333333333337</v>
      </c>
      <c r="G24" s="38">
        <v>645.01666666666677</v>
      </c>
      <c r="H24" s="38">
        <v>640.13333333333344</v>
      </c>
      <c r="I24" s="38">
        <v>633.81666666666683</v>
      </c>
      <c r="J24" s="38">
        <v>656.2166666666667</v>
      </c>
      <c r="K24" s="38">
        <v>662.5333333333333</v>
      </c>
      <c r="L24" s="38">
        <v>667.41666666666663</v>
      </c>
      <c r="M24" s="28">
        <v>657.65</v>
      </c>
      <c r="N24" s="28">
        <v>646.45000000000005</v>
      </c>
      <c r="O24" s="39">
        <v>5734000</v>
      </c>
      <c r="P24" s="40">
        <v>-1.069703243616287E-2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569.85</v>
      </c>
      <c r="F25" s="37">
        <v>572.53333333333342</v>
      </c>
      <c r="G25" s="38">
        <v>565.61666666666679</v>
      </c>
      <c r="H25" s="38">
        <v>561.38333333333333</v>
      </c>
      <c r="I25" s="38">
        <v>554.4666666666667</v>
      </c>
      <c r="J25" s="38">
        <v>576.76666666666688</v>
      </c>
      <c r="K25" s="38">
        <v>583.68333333333362</v>
      </c>
      <c r="L25" s="38">
        <v>587.91666666666697</v>
      </c>
      <c r="M25" s="28">
        <v>579.45000000000005</v>
      </c>
      <c r="N25" s="28">
        <v>568.29999999999995</v>
      </c>
      <c r="O25" s="39">
        <v>76188600</v>
      </c>
      <c r="P25" s="40">
        <v>8.4099680754752947E-3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44924</v>
      </c>
      <c r="E26" s="37">
        <v>4759</v>
      </c>
      <c r="F26" s="37">
        <v>4792.3499999999995</v>
      </c>
      <c r="G26" s="38">
        <v>4716.6999999999989</v>
      </c>
      <c r="H26" s="38">
        <v>4674.3999999999996</v>
      </c>
      <c r="I26" s="38">
        <v>4598.7499999999991</v>
      </c>
      <c r="J26" s="38">
        <v>4834.6499999999987</v>
      </c>
      <c r="K26" s="38">
        <v>4910.2999999999984</v>
      </c>
      <c r="L26" s="38">
        <v>4952.5999999999985</v>
      </c>
      <c r="M26" s="28">
        <v>4868</v>
      </c>
      <c r="N26" s="28">
        <v>4750.05</v>
      </c>
      <c r="O26" s="39">
        <v>1437875</v>
      </c>
      <c r="P26" s="40">
        <v>2.7695881354417941E-2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316.85000000000002</v>
      </c>
      <c r="F27" s="37">
        <v>317.05</v>
      </c>
      <c r="G27" s="38">
        <v>314.40000000000003</v>
      </c>
      <c r="H27" s="38">
        <v>311.95000000000005</v>
      </c>
      <c r="I27" s="38">
        <v>309.30000000000007</v>
      </c>
      <c r="J27" s="38">
        <v>319.5</v>
      </c>
      <c r="K27" s="38">
        <v>322.14999999999998</v>
      </c>
      <c r="L27" s="38">
        <v>324.59999999999997</v>
      </c>
      <c r="M27" s="28">
        <v>319.7</v>
      </c>
      <c r="N27" s="28">
        <v>314.60000000000002</v>
      </c>
      <c r="O27" s="39">
        <v>18123000</v>
      </c>
      <c r="P27" s="40">
        <v>-1.0699273977837218E-2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149.80000000000001</v>
      </c>
      <c r="F28" s="37">
        <v>150.33333333333334</v>
      </c>
      <c r="G28" s="38">
        <v>148.9666666666667</v>
      </c>
      <c r="H28" s="38">
        <v>148.13333333333335</v>
      </c>
      <c r="I28" s="38">
        <v>146.76666666666671</v>
      </c>
      <c r="J28" s="38">
        <v>151.16666666666669</v>
      </c>
      <c r="K28" s="38">
        <v>152.5333333333333</v>
      </c>
      <c r="L28" s="38">
        <v>153.36666666666667</v>
      </c>
      <c r="M28" s="28">
        <v>151.69999999999999</v>
      </c>
      <c r="N28" s="28">
        <v>149.5</v>
      </c>
      <c r="O28" s="39">
        <v>69820000</v>
      </c>
      <c r="P28" s="40">
        <v>1.1664130986017533E-2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44924</v>
      </c>
      <c r="E29" s="37">
        <v>3155.05</v>
      </c>
      <c r="F29" s="37">
        <v>3163.5833333333335</v>
      </c>
      <c r="G29" s="38">
        <v>3140.5166666666669</v>
      </c>
      <c r="H29" s="38">
        <v>3125.9833333333336</v>
      </c>
      <c r="I29" s="38">
        <v>3102.916666666667</v>
      </c>
      <c r="J29" s="38">
        <v>3178.1166666666668</v>
      </c>
      <c r="K29" s="38">
        <v>3201.1833333333334</v>
      </c>
      <c r="L29" s="38">
        <v>3215.7166666666667</v>
      </c>
      <c r="M29" s="28">
        <v>3186.65</v>
      </c>
      <c r="N29" s="28">
        <v>3149.05</v>
      </c>
      <c r="O29" s="39">
        <v>6219800</v>
      </c>
      <c r="P29" s="40">
        <v>1.3822330888345558E-2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44924</v>
      </c>
      <c r="E30" s="37">
        <v>1895.75</v>
      </c>
      <c r="F30" s="37">
        <v>1902.45</v>
      </c>
      <c r="G30" s="38">
        <v>1884.9</v>
      </c>
      <c r="H30" s="38">
        <v>1874.05</v>
      </c>
      <c r="I30" s="38">
        <v>1856.5</v>
      </c>
      <c r="J30" s="38">
        <v>1913.3000000000002</v>
      </c>
      <c r="K30" s="38">
        <v>1930.85</v>
      </c>
      <c r="L30" s="38">
        <v>1941.7000000000003</v>
      </c>
      <c r="M30" s="28">
        <v>1920</v>
      </c>
      <c r="N30" s="28">
        <v>1891.6</v>
      </c>
      <c r="O30" s="39">
        <v>1208900</v>
      </c>
      <c r="P30" s="40">
        <v>6.8712780577187358E-3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44924</v>
      </c>
      <c r="E31" s="37">
        <v>8343.2000000000007</v>
      </c>
      <c r="F31" s="37">
        <v>8366.6333333333332</v>
      </c>
      <c r="G31" s="38">
        <v>8254.2166666666672</v>
      </c>
      <c r="H31" s="38">
        <v>8165.2333333333336</v>
      </c>
      <c r="I31" s="38">
        <v>8052.8166666666675</v>
      </c>
      <c r="J31" s="38">
        <v>8455.6166666666668</v>
      </c>
      <c r="K31" s="38">
        <v>8568.0333333333347</v>
      </c>
      <c r="L31" s="38">
        <v>8657.0166666666664</v>
      </c>
      <c r="M31" s="28">
        <v>8479.0499999999993</v>
      </c>
      <c r="N31" s="28">
        <v>8277.65</v>
      </c>
      <c r="O31" s="39">
        <v>116850</v>
      </c>
      <c r="P31" s="40">
        <v>-1.3924050632911392E-2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629.79999999999995</v>
      </c>
      <c r="F32" s="37">
        <v>633.38333333333333</v>
      </c>
      <c r="G32" s="38">
        <v>624.86666666666667</v>
      </c>
      <c r="H32" s="38">
        <v>619.93333333333339</v>
      </c>
      <c r="I32" s="38">
        <v>611.41666666666674</v>
      </c>
      <c r="J32" s="38">
        <v>638.31666666666661</v>
      </c>
      <c r="K32" s="38">
        <v>646.83333333333326</v>
      </c>
      <c r="L32" s="38">
        <v>651.76666666666654</v>
      </c>
      <c r="M32" s="28">
        <v>641.9</v>
      </c>
      <c r="N32" s="28">
        <v>628.45000000000005</v>
      </c>
      <c r="O32" s="39">
        <v>7290000</v>
      </c>
      <c r="P32" s="40">
        <v>-6.6766589453604031E-3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470.55</v>
      </c>
      <c r="F33" s="37">
        <v>471.93333333333339</v>
      </c>
      <c r="G33" s="38">
        <v>468.26666666666677</v>
      </c>
      <c r="H33" s="38">
        <v>465.98333333333335</v>
      </c>
      <c r="I33" s="38">
        <v>462.31666666666672</v>
      </c>
      <c r="J33" s="38">
        <v>474.21666666666681</v>
      </c>
      <c r="K33" s="38">
        <v>477.88333333333344</v>
      </c>
      <c r="L33" s="38">
        <v>480.16666666666686</v>
      </c>
      <c r="M33" s="28">
        <v>475.6</v>
      </c>
      <c r="N33" s="28">
        <v>469.65</v>
      </c>
      <c r="O33" s="39">
        <v>13856000</v>
      </c>
      <c r="P33" s="40">
        <v>9.030002912904166E-3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897.55</v>
      </c>
      <c r="F34" s="37">
        <v>899.91666666666663</v>
      </c>
      <c r="G34" s="38">
        <v>893.18333333333328</v>
      </c>
      <c r="H34" s="38">
        <v>888.81666666666661</v>
      </c>
      <c r="I34" s="38">
        <v>882.08333333333326</v>
      </c>
      <c r="J34" s="38">
        <v>904.2833333333333</v>
      </c>
      <c r="K34" s="38">
        <v>911.01666666666665</v>
      </c>
      <c r="L34" s="38">
        <v>915.38333333333333</v>
      </c>
      <c r="M34" s="28">
        <v>906.65</v>
      </c>
      <c r="N34" s="28">
        <v>895.55</v>
      </c>
      <c r="O34" s="39">
        <v>43596000</v>
      </c>
      <c r="P34" s="40">
        <v>-3.3956444278990611E-2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3683.75</v>
      </c>
      <c r="F35" s="37">
        <v>3695.7999999999997</v>
      </c>
      <c r="G35" s="38">
        <v>3665.7999999999993</v>
      </c>
      <c r="H35" s="38">
        <v>3647.8499999999995</v>
      </c>
      <c r="I35" s="38">
        <v>3617.849999999999</v>
      </c>
      <c r="J35" s="38">
        <v>3713.7499999999995</v>
      </c>
      <c r="K35" s="38">
        <v>3743.7500000000005</v>
      </c>
      <c r="L35" s="38">
        <v>3761.7</v>
      </c>
      <c r="M35" s="28">
        <v>3725.8</v>
      </c>
      <c r="N35" s="28">
        <v>3677.85</v>
      </c>
      <c r="O35" s="39">
        <v>1246000</v>
      </c>
      <c r="P35" s="40">
        <v>1.6077170418006431E-3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1645.15</v>
      </c>
      <c r="F36" s="37">
        <v>1652.2</v>
      </c>
      <c r="G36" s="38">
        <v>1636.2</v>
      </c>
      <c r="H36" s="38">
        <v>1627.25</v>
      </c>
      <c r="I36" s="38">
        <v>1611.25</v>
      </c>
      <c r="J36" s="38">
        <v>1661.15</v>
      </c>
      <c r="K36" s="38">
        <v>1677.15</v>
      </c>
      <c r="L36" s="38">
        <v>1686.1000000000001</v>
      </c>
      <c r="M36" s="28">
        <v>1668.2</v>
      </c>
      <c r="N36" s="28">
        <v>1643.25</v>
      </c>
      <c r="O36" s="39">
        <v>7663000</v>
      </c>
      <c r="P36" s="40">
        <v>6.393613328705311E-2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6790.35</v>
      </c>
      <c r="F37" s="37">
        <v>6813.0666666666666</v>
      </c>
      <c r="G37" s="38">
        <v>6758.6333333333332</v>
      </c>
      <c r="H37" s="38">
        <v>6726.916666666667</v>
      </c>
      <c r="I37" s="38">
        <v>6672.4833333333336</v>
      </c>
      <c r="J37" s="38">
        <v>6844.7833333333328</v>
      </c>
      <c r="K37" s="38">
        <v>6899.2166666666653</v>
      </c>
      <c r="L37" s="38">
        <v>6930.9333333333325</v>
      </c>
      <c r="M37" s="28">
        <v>6867.5</v>
      </c>
      <c r="N37" s="28">
        <v>6781.35</v>
      </c>
      <c r="O37" s="39">
        <v>5134375</v>
      </c>
      <c r="P37" s="40">
        <v>1.8573624956603679E-2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2046.75</v>
      </c>
      <c r="F38" s="37">
        <v>2058.3666666666668</v>
      </c>
      <c r="G38" s="38">
        <v>2029.7333333333336</v>
      </c>
      <c r="H38" s="38">
        <v>2012.7166666666667</v>
      </c>
      <c r="I38" s="38">
        <v>1984.0833333333335</v>
      </c>
      <c r="J38" s="38">
        <v>2075.3833333333337</v>
      </c>
      <c r="K38" s="38">
        <v>2104.0166666666669</v>
      </c>
      <c r="L38" s="38">
        <v>2121.0333333333338</v>
      </c>
      <c r="M38" s="28">
        <v>2087</v>
      </c>
      <c r="N38" s="28">
        <v>2041.35</v>
      </c>
      <c r="O38" s="39">
        <v>2020800</v>
      </c>
      <c r="P38" s="40">
        <v>1.201923076923077E-2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44924</v>
      </c>
      <c r="E39" s="37">
        <v>384.85</v>
      </c>
      <c r="F39" s="37">
        <v>385.4666666666667</v>
      </c>
      <c r="G39" s="38">
        <v>381.98333333333341</v>
      </c>
      <c r="H39" s="38">
        <v>379.11666666666673</v>
      </c>
      <c r="I39" s="38">
        <v>375.63333333333344</v>
      </c>
      <c r="J39" s="38">
        <v>388.33333333333337</v>
      </c>
      <c r="K39" s="38">
        <v>391.81666666666672</v>
      </c>
      <c r="L39" s="38">
        <v>394.68333333333334</v>
      </c>
      <c r="M39" s="28">
        <v>388.95</v>
      </c>
      <c r="N39" s="28">
        <v>382.6</v>
      </c>
      <c r="O39" s="39">
        <v>7868800</v>
      </c>
      <c r="P39" s="40">
        <v>1.0894141829393628E-2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236.05</v>
      </c>
      <c r="F40" s="37">
        <v>233.58333333333334</v>
      </c>
      <c r="G40" s="38">
        <v>227.66666666666669</v>
      </c>
      <c r="H40" s="38">
        <v>219.28333333333333</v>
      </c>
      <c r="I40" s="38">
        <v>213.36666666666667</v>
      </c>
      <c r="J40" s="38">
        <v>241.9666666666667</v>
      </c>
      <c r="K40" s="38">
        <v>247.88333333333338</v>
      </c>
      <c r="L40" s="38">
        <v>256.26666666666671</v>
      </c>
      <c r="M40" s="28">
        <v>239.5</v>
      </c>
      <c r="N40" s="28">
        <v>225.2</v>
      </c>
      <c r="O40" s="39">
        <v>65374200</v>
      </c>
      <c r="P40" s="40">
        <v>0.14966287866797506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169.1</v>
      </c>
      <c r="F41" s="37">
        <v>169.45</v>
      </c>
      <c r="G41" s="38">
        <v>167.95</v>
      </c>
      <c r="H41" s="38">
        <v>166.8</v>
      </c>
      <c r="I41" s="38">
        <v>165.3</v>
      </c>
      <c r="J41" s="38">
        <v>170.59999999999997</v>
      </c>
      <c r="K41" s="38">
        <v>172.09999999999997</v>
      </c>
      <c r="L41" s="38">
        <v>173.24999999999994</v>
      </c>
      <c r="M41" s="28">
        <v>170.95</v>
      </c>
      <c r="N41" s="28">
        <v>168.3</v>
      </c>
      <c r="O41" s="39">
        <v>88323300</v>
      </c>
      <c r="P41" s="40">
        <v>3.722909187608031E-3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1716.2</v>
      </c>
      <c r="F42" s="37">
        <v>1721.1666666666667</v>
      </c>
      <c r="G42" s="38">
        <v>1707.6833333333334</v>
      </c>
      <c r="H42" s="38">
        <v>1699.1666666666667</v>
      </c>
      <c r="I42" s="38">
        <v>1685.6833333333334</v>
      </c>
      <c r="J42" s="38">
        <v>1729.6833333333334</v>
      </c>
      <c r="K42" s="38">
        <v>1743.1666666666665</v>
      </c>
      <c r="L42" s="38">
        <v>1751.6833333333334</v>
      </c>
      <c r="M42" s="28">
        <v>1734.65</v>
      </c>
      <c r="N42" s="28">
        <v>1712.65</v>
      </c>
      <c r="O42" s="39">
        <v>2088075</v>
      </c>
      <c r="P42" s="40">
        <v>2.9838600298386003E-2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106.75</v>
      </c>
      <c r="F43" s="37">
        <v>107.16666666666667</v>
      </c>
      <c r="G43" s="38">
        <v>105.73333333333335</v>
      </c>
      <c r="H43" s="38">
        <v>104.71666666666668</v>
      </c>
      <c r="I43" s="38">
        <v>103.28333333333336</v>
      </c>
      <c r="J43" s="38">
        <v>108.18333333333334</v>
      </c>
      <c r="K43" s="38">
        <v>109.61666666666665</v>
      </c>
      <c r="L43" s="38">
        <v>110.63333333333333</v>
      </c>
      <c r="M43" s="28">
        <v>108.6</v>
      </c>
      <c r="N43" s="28">
        <v>106.15</v>
      </c>
      <c r="O43" s="39">
        <v>92807400</v>
      </c>
      <c r="P43" s="40">
        <v>2.2674455122165694E-2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617.25</v>
      </c>
      <c r="F44" s="37">
        <v>619.83333333333337</v>
      </c>
      <c r="G44" s="38">
        <v>612.66666666666674</v>
      </c>
      <c r="H44" s="38">
        <v>608.08333333333337</v>
      </c>
      <c r="I44" s="38">
        <v>600.91666666666674</v>
      </c>
      <c r="J44" s="38">
        <v>624.41666666666674</v>
      </c>
      <c r="K44" s="38">
        <v>631.58333333333348</v>
      </c>
      <c r="L44" s="38">
        <v>636.16666666666674</v>
      </c>
      <c r="M44" s="28">
        <v>627</v>
      </c>
      <c r="N44" s="28">
        <v>615.25</v>
      </c>
      <c r="O44" s="39">
        <v>6107200</v>
      </c>
      <c r="P44" s="40">
        <v>2.5110782865583457E-2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854.6</v>
      </c>
      <c r="F45" s="37">
        <v>859.68333333333339</v>
      </c>
      <c r="G45" s="38">
        <v>847.46666666666681</v>
      </c>
      <c r="H45" s="38">
        <v>840.33333333333337</v>
      </c>
      <c r="I45" s="38">
        <v>828.11666666666679</v>
      </c>
      <c r="J45" s="38">
        <v>866.81666666666683</v>
      </c>
      <c r="K45" s="38">
        <v>879.03333333333353</v>
      </c>
      <c r="L45" s="38">
        <v>886.16666666666686</v>
      </c>
      <c r="M45" s="28">
        <v>871.9</v>
      </c>
      <c r="N45" s="28">
        <v>852.55</v>
      </c>
      <c r="O45" s="39">
        <v>7446000</v>
      </c>
      <c r="P45" s="40">
        <v>-1.0732492621411322E-3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842.15</v>
      </c>
      <c r="F46" s="37">
        <v>844.9666666666667</v>
      </c>
      <c r="G46" s="38">
        <v>838.33333333333337</v>
      </c>
      <c r="H46" s="38">
        <v>834.51666666666665</v>
      </c>
      <c r="I46" s="38">
        <v>827.88333333333333</v>
      </c>
      <c r="J46" s="38">
        <v>848.78333333333342</v>
      </c>
      <c r="K46" s="38">
        <v>855.41666666666663</v>
      </c>
      <c r="L46" s="38">
        <v>859.23333333333346</v>
      </c>
      <c r="M46" s="28">
        <v>851.6</v>
      </c>
      <c r="N46" s="28">
        <v>841.15</v>
      </c>
      <c r="O46" s="39">
        <v>37929700</v>
      </c>
      <c r="P46" s="40">
        <v>-4.7858816491350518E-3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81.849999999999994</v>
      </c>
      <c r="F47" s="37">
        <v>82.116666666666674</v>
      </c>
      <c r="G47" s="38">
        <v>81.283333333333346</v>
      </c>
      <c r="H47" s="38">
        <v>80.716666666666669</v>
      </c>
      <c r="I47" s="38">
        <v>79.88333333333334</v>
      </c>
      <c r="J47" s="38">
        <v>82.683333333333351</v>
      </c>
      <c r="K47" s="38">
        <v>83.516666666666666</v>
      </c>
      <c r="L47" s="38">
        <v>84.083333333333357</v>
      </c>
      <c r="M47" s="28">
        <v>82.95</v>
      </c>
      <c r="N47" s="28">
        <v>81.55</v>
      </c>
      <c r="O47" s="39">
        <v>125191500</v>
      </c>
      <c r="P47" s="40">
        <v>-4.8899170389278879E-2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283.7</v>
      </c>
      <c r="F48" s="37">
        <v>284.16666666666669</v>
      </c>
      <c r="G48" s="38">
        <v>282.83333333333337</v>
      </c>
      <c r="H48" s="38">
        <v>281.9666666666667</v>
      </c>
      <c r="I48" s="38">
        <v>280.63333333333338</v>
      </c>
      <c r="J48" s="38">
        <v>285.03333333333336</v>
      </c>
      <c r="K48" s="38">
        <v>286.36666666666673</v>
      </c>
      <c r="L48" s="38">
        <v>287.23333333333335</v>
      </c>
      <c r="M48" s="28">
        <v>285.5</v>
      </c>
      <c r="N48" s="28">
        <v>283.3</v>
      </c>
      <c r="O48" s="39">
        <v>20334300</v>
      </c>
      <c r="P48" s="40">
        <v>-7.911392405063291E-4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16922.5</v>
      </c>
      <c r="F49" s="37">
        <v>16987.816666666666</v>
      </c>
      <c r="G49" s="38">
        <v>16825.633333333331</v>
      </c>
      <c r="H49" s="38">
        <v>16728.766666666666</v>
      </c>
      <c r="I49" s="38">
        <v>16566.583333333332</v>
      </c>
      <c r="J49" s="38">
        <v>17084.683333333331</v>
      </c>
      <c r="K49" s="38">
        <v>17246.866666666665</v>
      </c>
      <c r="L49" s="38">
        <v>17343.73333333333</v>
      </c>
      <c r="M49" s="28">
        <v>17150</v>
      </c>
      <c r="N49" s="28">
        <v>16890.95</v>
      </c>
      <c r="O49" s="39">
        <v>146800</v>
      </c>
      <c r="P49" s="40">
        <v>7.2041166380789022E-3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340.85</v>
      </c>
      <c r="F50" s="37">
        <v>341.23333333333335</v>
      </c>
      <c r="G50" s="38">
        <v>338.06666666666672</v>
      </c>
      <c r="H50" s="38">
        <v>335.28333333333336</v>
      </c>
      <c r="I50" s="38">
        <v>332.11666666666673</v>
      </c>
      <c r="J50" s="38">
        <v>344.01666666666671</v>
      </c>
      <c r="K50" s="38">
        <v>347.18333333333334</v>
      </c>
      <c r="L50" s="38">
        <v>349.9666666666667</v>
      </c>
      <c r="M50" s="28">
        <v>344.4</v>
      </c>
      <c r="N50" s="28">
        <v>338.45</v>
      </c>
      <c r="O50" s="39">
        <v>18765000</v>
      </c>
      <c r="P50" s="40">
        <v>-2.3602135431300929E-2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4308.05</v>
      </c>
      <c r="F51" s="37">
        <v>4296.833333333333</v>
      </c>
      <c r="G51" s="38">
        <v>4266.6666666666661</v>
      </c>
      <c r="H51" s="38">
        <v>4225.2833333333328</v>
      </c>
      <c r="I51" s="38">
        <v>4195.1166666666659</v>
      </c>
      <c r="J51" s="38">
        <v>4338.2166666666662</v>
      </c>
      <c r="K51" s="38">
        <v>4368.3833333333323</v>
      </c>
      <c r="L51" s="38">
        <v>4409.7666666666664</v>
      </c>
      <c r="M51" s="28">
        <v>4327</v>
      </c>
      <c r="N51" s="28">
        <v>4255.45</v>
      </c>
      <c r="O51" s="39">
        <v>1442000</v>
      </c>
      <c r="P51" s="40">
        <v>-1.3544944588863045E-2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44924</v>
      </c>
      <c r="E52" s="37">
        <v>297.25</v>
      </c>
      <c r="F52" s="37">
        <v>298.8</v>
      </c>
      <c r="G52" s="38">
        <v>295.15000000000003</v>
      </c>
      <c r="H52" s="38">
        <v>293.05</v>
      </c>
      <c r="I52" s="38">
        <v>289.40000000000003</v>
      </c>
      <c r="J52" s="38">
        <v>300.90000000000003</v>
      </c>
      <c r="K52" s="38">
        <v>304.55</v>
      </c>
      <c r="L52" s="38">
        <v>306.65000000000003</v>
      </c>
      <c r="M52" s="28">
        <v>302.45</v>
      </c>
      <c r="N52" s="28">
        <v>296.7</v>
      </c>
      <c r="O52" s="39">
        <v>9025400</v>
      </c>
      <c r="P52" s="40">
        <v>1.3179164795689268E-2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324.5</v>
      </c>
      <c r="F53" s="37">
        <v>325.83333333333331</v>
      </c>
      <c r="G53" s="38">
        <v>322.36666666666662</v>
      </c>
      <c r="H53" s="38">
        <v>320.23333333333329</v>
      </c>
      <c r="I53" s="38">
        <v>316.76666666666659</v>
      </c>
      <c r="J53" s="38">
        <v>327.96666666666664</v>
      </c>
      <c r="K53" s="38">
        <v>331.43333333333334</v>
      </c>
      <c r="L53" s="38">
        <v>333.56666666666666</v>
      </c>
      <c r="M53" s="28">
        <v>329.3</v>
      </c>
      <c r="N53" s="28">
        <v>323.7</v>
      </c>
      <c r="O53" s="39">
        <v>37794600</v>
      </c>
      <c r="P53" s="40">
        <v>1.6705403834979662E-2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44924</v>
      </c>
      <c r="E54" s="37">
        <v>550.54999999999995</v>
      </c>
      <c r="F54" s="37">
        <v>551.83333333333337</v>
      </c>
      <c r="G54" s="38">
        <v>547.7166666666667</v>
      </c>
      <c r="H54" s="38">
        <v>544.88333333333333</v>
      </c>
      <c r="I54" s="38">
        <v>540.76666666666665</v>
      </c>
      <c r="J54" s="38">
        <v>554.66666666666674</v>
      </c>
      <c r="K54" s="38">
        <v>558.7833333333333</v>
      </c>
      <c r="L54" s="38">
        <v>561.61666666666679</v>
      </c>
      <c r="M54" s="28">
        <v>555.95000000000005</v>
      </c>
      <c r="N54" s="28">
        <v>549</v>
      </c>
      <c r="O54" s="39">
        <v>4277325</v>
      </c>
      <c r="P54" s="40">
        <v>-2.3592254618295127E-2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44924</v>
      </c>
      <c r="E55" s="37">
        <v>308.14999999999998</v>
      </c>
      <c r="F55" s="37">
        <v>309.56666666666666</v>
      </c>
      <c r="G55" s="38">
        <v>306.13333333333333</v>
      </c>
      <c r="H55" s="38">
        <v>304.11666666666667</v>
      </c>
      <c r="I55" s="38">
        <v>300.68333333333334</v>
      </c>
      <c r="J55" s="38">
        <v>311.58333333333331</v>
      </c>
      <c r="K55" s="38">
        <v>315.01666666666659</v>
      </c>
      <c r="L55" s="38">
        <v>317.0333333333333</v>
      </c>
      <c r="M55" s="28">
        <v>313</v>
      </c>
      <c r="N55" s="28">
        <v>307.55</v>
      </c>
      <c r="O55" s="39">
        <v>7483500</v>
      </c>
      <c r="P55" s="40">
        <v>-7.361719060883406E-3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719.9</v>
      </c>
      <c r="F56" s="37">
        <v>721.81666666666661</v>
      </c>
      <c r="G56" s="38">
        <v>716.58333333333326</v>
      </c>
      <c r="H56" s="38">
        <v>713.26666666666665</v>
      </c>
      <c r="I56" s="38">
        <v>708.0333333333333</v>
      </c>
      <c r="J56" s="38">
        <v>725.13333333333321</v>
      </c>
      <c r="K56" s="38">
        <v>730.36666666666656</v>
      </c>
      <c r="L56" s="38">
        <v>733.68333333333317</v>
      </c>
      <c r="M56" s="28">
        <v>727.05</v>
      </c>
      <c r="N56" s="28">
        <v>718.5</v>
      </c>
      <c r="O56" s="39">
        <v>7188750</v>
      </c>
      <c r="P56" s="40">
        <v>5.0681579867179307E-3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1127.45</v>
      </c>
      <c r="F57" s="37">
        <v>1124.5333333333335</v>
      </c>
      <c r="G57" s="38">
        <v>1117.116666666667</v>
      </c>
      <c r="H57" s="38">
        <v>1106.7833333333335</v>
      </c>
      <c r="I57" s="38">
        <v>1099.366666666667</v>
      </c>
      <c r="J57" s="38">
        <v>1134.866666666667</v>
      </c>
      <c r="K57" s="38">
        <v>1142.2833333333335</v>
      </c>
      <c r="L57" s="38">
        <v>1152.616666666667</v>
      </c>
      <c r="M57" s="28">
        <v>1131.95</v>
      </c>
      <c r="N57" s="28">
        <v>1114.2</v>
      </c>
      <c r="O57" s="39">
        <v>8124350</v>
      </c>
      <c r="P57" s="40">
        <v>-1.536158815188278E-2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228.55</v>
      </c>
      <c r="F58" s="37">
        <v>229.76666666666668</v>
      </c>
      <c r="G58" s="38">
        <v>226.38333333333335</v>
      </c>
      <c r="H58" s="38">
        <v>224.21666666666667</v>
      </c>
      <c r="I58" s="38">
        <v>220.83333333333334</v>
      </c>
      <c r="J58" s="38">
        <v>231.93333333333337</v>
      </c>
      <c r="K58" s="38">
        <v>235.31666666666669</v>
      </c>
      <c r="L58" s="38">
        <v>237.48333333333338</v>
      </c>
      <c r="M58" s="28">
        <v>233.15</v>
      </c>
      <c r="N58" s="28">
        <v>227.6</v>
      </c>
      <c r="O58" s="39">
        <v>30567600</v>
      </c>
      <c r="P58" s="40">
        <v>8.0623608017817372E-2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3953.45</v>
      </c>
      <c r="F59" s="37">
        <v>3951.8166666666671</v>
      </c>
      <c r="G59" s="38">
        <v>3919.6833333333343</v>
      </c>
      <c r="H59" s="38">
        <v>3885.9166666666674</v>
      </c>
      <c r="I59" s="38">
        <v>3853.7833333333347</v>
      </c>
      <c r="J59" s="38">
        <v>3985.5833333333339</v>
      </c>
      <c r="K59" s="38">
        <v>4017.7166666666662</v>
      </c>
      <c r="L59" s="38">
        <v>4051.4833333333336</v>
      </c>
      <c r="M59" s="28">
        <v>3983.95</v>
      </c>
      <c r="N59" s="28">
        <v>3918.05</v>
      </c>
      <c r="O59" s="39">
        <v>638100</v>
      </c>
      <c r="P59" s="40">
        <v>-9.7765363128491621E-3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1616.7</v>
      </c>
      <c r="F60" s="37">
        <v>1610.3333333333333</v>
      </c>
      <c r="G60" s="38">
        <v>1591.4166666666665</v>
      </c>
      <c r="H60" s="38">
        <v>1566.1333333333332</v>
      </c>
      <c r="I60" s="38">
        <v>1547.2166666666665</v>
      </c>
      <c r="J60" s="38">
        <v>1635.6166666666666</v>
      </c>
      <c r="K60" s="38">
        <v>1654.5333333333331</v>
      </c>
      <c r="L60" s="38">
        <v>1679.8166666666666</v>
      </c>
      <c r="M60" s="28">
        <v>1629.25</v>
      </c>
      <c r="N60" s="28">
        <v>1585.05</v>
      </c>
      <c r="O60" s="39">
        <v>1936200</v>
      </c>
      <c r="P60" s="40">
        <v>-1.2142857142857143E-2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763.75</v>
      </c>
      <c r="F61" s="37">
        <v>766.94999999999993</v>
      </c>
      <c r="G61" s="38">
        <v>757.89999999999986</v>
      </c>
      <c r="H61" s="38">
        <v>752.05</v>
      </c>
      <c r="I61" s="38">
        <v>742.99999999999989</v>
      </c>
      <c r="J61" s="38">
        <v>772.79999999999984</v>
      </c>
      <c r="K61" s="38">
        <v>781.8499999999998</v>
      </c>
      <c r="L61" s="38">
        <v>787.69999999999982</v>
      </c>
      <c r="M61" s="28">
        <v>776</v>
      </c>
      <c r="N61" s="28">
        <v>761.1</v>
      </c>
      <c r="O61" s="39">
        <v>9191000</v>
      </c>
      <c r="P61" s="40">
        <v>-1.1295180722891566E-2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924.8</v>
      </c>
      <c r="F62" s="37">
        <v>924.25</v>
      </c>
      <c r="G62" s="38">
        <v>920.2</v>
      </c>
      <c r="H62" s="38">
        <v>915.6</v>
      </c>
      <c r="I62" s="38">
        <v>911.55000000000007</v>
      </c>
      <c r="J62" s="38">
        <v>928.85</v>
      </c>
      <c r="K62" s="38">
        <v>932.9</v>
      </c>
      <c r="L62" s="38">
        <v>937.5</v>
      </c>
      <c r="M62" s="28">
        <v>928.3</v>
      </c>
      <c r="N62" s="28">
        <v>919.65</v>
      </c>
      <c r="O62" s="39">
        <v>2706900</v>
      </c>
      <c r="P62" s="40">
        <v>3.8940809968847352E-3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44924</v>
      </c>
      <c r="E63" s="37">
        <v>366.8</v>
      </c>
      <c r="F63" s="37">
        <v>367.91666666666669</v>
      </c>
      <c r="G63" s="38">
        <v>362.33333333333337</v>
      </c>
      <c r="H63" s="38">
        <v>357.86666666666667</v>
      </c>
      <c r="I63" s="38">
        <v>352.28333333333336</v>
      </c>
      <c r="J63" s="38">
        <v>372.38333333333338</v>
      </c>
      <c r="K63" s="38">
        <v>377.96666666666675</v>
      </c>
      <c r="L63" s="38">
        <v>382.43333333333339</v>
      </c>
      <c r="M63" s="28">
        <v>373.5</v>
      </c>
      <c r="N63" s="28">
        <v>363.45</v>
      </c>
      <c r="O63" s="39">
        <v>3604500</v>
      </c>
      <c r="P63" s="40">
        <v>-1.9183673469387756E-2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188.2</v>
      </c>
      <c r="F64" s="37">
        <v>189.58333333333334</v>
      </c>
      <c r="G64" s="38">
        <v>186.41666666666669</v>
      </c>
      <c r="H64" s="38">
        <v>184.63333333333335</v>
      </c>
      <c r="I64" s="38">
        <v>181.4666666666667</v>
      </c>
      <c r="J64" s="38">
        <v>191.36666666666667</v>
      </c>
      <c r="K64" s="38">
        <v>194.53333333333336</v>
      </c>
      <c r="L64" s="38">
        <v>196.31666666666666</v>
      </c>
      <c r="M64" s="28">
        <v>192.75</v>
      </c>
      <c r="N64" s="28">
        <v>187.8</v>
      </c>
      <c r="O64" s="39">
        <v>7585000</v>
      </c>
      <c r="P64" s="40">
        <v>5.9357541899441341E-2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1379.2</v>
      </c>
      <c r="F65" s="37">
        <v>1385.6833333333334</v>
      </c>
      <c r="G65" s="38">
        <v>1370.5166666666669</v>
      </c>
      <c r="H65" s="38">
        <v>1361.8333333333335</v>
      </c>
      <c r="I65" s="38">
        <v>1346.666666666667</v>
      </c>
      <c r="J65" s="38">
        <v>1394.3666666666668</v>
      </c>
      <c r="K65" s="38">
        <v>1409.5333333333333</v>
      </c>
      <c r="L65" s="38">
        <v>1418.2166666666667</v>
      </c>
      <c r="M65" s="28">
        <v>1400.85</v>
      </c>
      <c r="N65" s="28">
        <v>1377</v>
      </c>
      <c r="O65" s="39">
        <v>1970400</v>
      </c>
      <c r="P65" s="40">
        <v>-3.2979976442873968E-2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596.65</v>
      </c>
      <c r="F66" s="37">
        <v>586.85</v>
      </c>
      <c r="G66" s="38">
        <v>572.05000000000007</v>
      </c>
      <c r="H66" s="38">
        <v>547.45000000000005</v>
      </c>
      <c r="I66" s="38">
        <v>532.65000000000009</v>
      </c>
      <c r="J66" s="38">
        <v>611.45000000000005</v>
      </c>
      <c r="K66" s="38">
        <v>626.25</v>
      </c>
      <c r="L66" s="38">
        <v>650.85</v>
      </c>
      <c r="M66" s="28">
        <v>601.65</v>
      </c>
      <c r="N66" s="28">
        <v>562.25</v>
      </c>
      <c r="O66" s="39">
        <v>12367500</v>
      </c>
      <c r="P66" s="40">
        <v>5.6922138646066274E-3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44924</v>
      </c>
      <c r="E67" s="37">
        <v>1776.5</v>
      </c>
      <c r="F67" s="37">
        <v>1780.8666666666668</v>
      </c>
      <c r="G67" s="38">
        <v>1766.7333333333336</v>
      </c>
      <c r="H67" s="38">
        <v>1756.9666666666667</v>
      </c>
      <c r="I67" s="38">
        <v>1742.8333333333335</v>
      </c>
      <c r="J67" s="38">
        <v>1790.6333333333337</v>
      </c>
      <c r="K67" s="38">
        <v>1804.7666666666669</v>
      </c>
      <c r="L67" s="38">
        <v>1814.5333333333338</v>
      </c>
      <c r="M67" s="28">
        <v>1795</v>
      </c>
      <c r="N67" s="28">
        <v>1771.1</v>
      </c>
      <c r="O67" s="39">
        <v>1338000</v>
      </c>
      <c r="P67" s="40">
        <v>6.2748212867355047E-2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2168.6999999999998</v>
      </c>
      <c r="F68" s="37">
        <v>2157.0499999999997</v>
      </c>
      <c r="G68" s="38">
        <v>2139.6499999999996</v>
      </c>
      <c r="H68" s="38">
        <v>2110.6</v>
      </c>
      <c r="I68" s="38">
        <v>2093.1999999999998</v>
      </c>
      <c r="J68" s="38">
        <v>2186.0999999999995</v>
      </c>
      <c r="K68" s="38">
        <v>2203.5</v>
      </c>
      <c r="L68" s="38">
        <v>2232.5499999999993</v>
      </c>
      <c r="M68" s="28">
        <v>2174.4499999999998</v>
      </c>
      <c r="N68" s="28">
        <v>2128</v>
      </c>
      <c r="O68" s="39">
        <v>1491500</v>
      </c>
      <c r="P68" s="40">
        <v>-1.9395134779750165E-2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44924</v>
      </c>
      <c r="E69" s="37">
        <v>229.7</v>
      </c>
      <c r="F69" s="37">
        <v>230.93333333333331</v>
      </c>
      <c r="G69" s="38">
        <v>227.71666666666661</v>
      </c>
      <c r="H69" s="38">
        <v>225.73333333333329</v>
      </c>
      <c r="I69" s="38">
        <v>222.51666666666659</v>
      </c>
      <c r="J69" s="38">
        <v>232.91666666666663</v>
      </c>
      <c r="K69" s="38">
        <v>236.13333333333333</v>
      </c>
      <c r="L69" s="38">
        <v>238.11666666666665</v>
      </c>
      <c r="M69" s="28">
        <v>234.15</v>
      </c>
      <c r="N69" s="28">
        <v>228.95</v>
      </c>
      <c r="O69" s="39">
        <v>18426800</v>
      </c>
      <c r="P69" s="40">
        <v>-6.8162854556579874E-2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3393.15</v>
      </c>
      <c r="F70" s="37">
        <v>3397.3833333333332</v>
      </c>
      <c r="G70" s="38">
        <v>3379.8666666666663</v>
      </c>
      <c r="H70" s="38">
        <v>3366.583333333333</v>
      </c>
      <c r="I70" s="38">
        <v>3349.0666666666662</v>
      </c>
      <c r="J70" s="38">
        <v>3410.6666666666665</v>
      </c>
      <c r="K70" s="38">
        <v>3428.1833333333329</v>
      </c>
      <c r="L70" s="38">
        <v>3441.4666666666667</v>
      </c>
      <c r="M70" s="28">
        <v>3414.9</v>
      </c>
      <c r="N70" s="28">
        <v>3384.1</v>
      </c>
      <c r="O70" s="39">
        <v>2851050</v>
      </c>
      <c r="P70" s="40">
        <v>-1.2611003100204928E-3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44924</v>
      </c>
      <c r="E71" s="37">
        <v>4307.6499999999996</v>
      </c>
      <c r="F71" s="37">
        <v>4329.95</v>
      </c>
      <c r="G71" s="38">
        <v>4274.8999999999996</v>
      </c>
      <c r="H71" s="38">
        <v>4242.1499999999996</v>
      </c>
      <c r="I71" s="38">
        <v>4187.0999999999995</v>
      </c>
      <c r="J71" s="38">
        <v>4362.7</v>
      </c>
      <c r="K71" s="38">
        <v>4417.7500000000009</v>
      </c>
      <c r="L71" s="38">
        <v>4450.5</v>
      </c>
      <c r="M71" s="28">
        <v>4385</v>
      </c>
      <c r="N71" s="28">
        <v>4297.2</v>
      </c>
      <c r="O71" s="39">
        <v>513625</v>
      </c>
      <c r="P71" s="40">
        <v>4.8481755549885173E-2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395.9</v>
      </c>
      <c r="F72" s="37">
        <v>397.21666666666664</v>
      </c>
      <c r="G72" s="38">
        <v>392.73333333333329</v>
      </c>
      <c r="H72" s="38">
        <v>389.56666666666666</v>
      </c>
      <c r="I72" s="38">
        <v>385.08333333333331</v>
      </c>
      <c r="J72" s="38">
        <v>400.38333333333327</v>
      </c>
      <c r="K72" s="38">
        <v>404.86666666666662</v>
      </c>
      <c r="L72" s="38">
        <v>408.03333333333325</v>
      </c>
      <c r="M72" s="28">
        <v>401.7</v>
      </c>
      <c r="N72" s="28">
        <v>394.05</v>
      </c>
      <c r="O72" s="39">
        <v>45551550</v>
      </c>
      <c r="P72" s="40">
        <v>2.1497816917042847E-2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4486.5</v>
      </c>
      <c r="F73" s="37">
        <v>4480.8166666666666</v>
      </c>
      <c r="G73" s="38">
        <v>4452.7833333333328</v>
      </c>
      <c r="H73" s="38">
        <v>4419.0666666666666</v>
      </c>
      <c r="I73" s="38">
        <v>4391.0333333333328</v>
      </c>
      <c r="J73" s="38">
        <v>4514.5333333333328</v>
      </c>
      <c r="K73" s="38">
        <v>4542.5666666666675</v>
      </c>
      <c r="L73" s="38">
        <v>4576.2833333333328</v>
      </c>
      <c r="M73" s="28">
        <v>4508.8500000000004</v>
      </c>
      <c r="N73" s="28">
        <v>4447.1000000000004</v>
      </c>
      <c r="O73" s="39">
        <v>1698375</v>
      </c>
      <c r="P73" s="40">
        <v>2.3271577044735654E-2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44924</v>
      </c>
      <c r="E74" s="37">
        <v>3426.85</v>
      </c>
      <c r="F74" s="37">
        <v>3442.7333333333331</v>
      </c>
      <c r="G74" s="38">
        <v>3402.5166666666664</v>
      </c>
      <c r="H74" s="38">
        <v>3378.1833333333334</v>
      </c>
      <c r="I74" s="38">
        <v>3337.9666666666667</v>
      </c>
      <c r="J74" s="38">
        <v>3467.0666666666662</v>
      </c>
      <c r="K74" s="38">
        <v>3507.2833333333324</v>
      </c>
      <c r="L74" s="38">
        <v>3531.6166666666659</v>
      </c>
      <c r="M74" s="28">
        <v>3482.95</v>
      </c>
      <c r="N74" s="28">
        <v>3418.4</v>
      </c>
      <c r="O74" s="39">
        <v>3014900</v>
      </c>
      <c r="P74" s="40">
        <v>1.748169147176943E-2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2264.4499999999998</v>
      </c>
      <c r="F75" s="37">
        <v>2268.7166666666667</v>
      </c>
      <c r="G75" s="38">
        <v>2246.3333333333335</v>
      </c>
      <c r="H75" s="38">
        <v>2228.2166666666667</v>
      </c>
      <c r="I75" s="38">
        <v>2205.8333333333335</v>
      </c>
      <c r="J75" s="38">
        <v>2286.8333333333335</v>
      </c>
      <c r="K75" s="38">
        <v>2309.2166666666667</v>
      </c>
      <c r="L75" s="38">
        <v>2327.3333333333335</v>
      </c>
      <c r="M75" s="28">
        <v>2291.1</v>
      </c>
      <c r="N75" s="28">
        <v>2250.6</v>
      </c>
      <c r="O75" s="39">
        <v>1191300</v>
      </c>
      <c r="P75" s="40">
        <v>7.6762037683182132E-3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187.5</v>
      </c>
      <c r="F76" s="37">
        <v>187.33333333333334</v>
      </c>
      <c r="G76" s="38">
        <v>185.9666666666667</v>
      </c>
      <c r="H76" s="38">
        <v>184.43333333333337</v>
      </c>
      <c r="I76" s="38">
        <v>183.06666666666672</v>
      </c>
      <c r="J76" s="38">
        <v>188.86666666666667</v>
      </c>
      <c r="K76" s="38">
        <v>190.23333333333329</v>
      </c>
      <c r="L76" s="38">
        <v>191.76666666666665</v>
      </c>
      <c r="M76" s="28">
        <v>188.7</v>
      </c>
      <c r="N76" s="28">
        <v>185.8</v>
      </c>
      <c r="O76" s="39">
        <v>28461600</v>
      </c>
      <c r="P76" s="40">
        <v>8.6756825720847152E-3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133.19999999999999</v>
      </c>
      <c r="F77" s="37">
        <v>133.85</v>
      </c>
      <c r="G77" s="38">
        <v>132.39999999999998</v>
      </c>
      <c r="H77" s="38">
        <v>131.6</v>
      </c>
      <c r="I77" s="38">
        <v>130.14999999999998</v>
      </c>
      <c r="J77" s="38">
        <v>134.64999999999998</v>
      </c>
      <c r="K77" s="38">
        <v>136.09999999999997</v>
      </c>
      <c r="L77" s="38">
        <v>136.89999999999998</v>
      </c>
      <c r="M77" s="28">
        <v>135.30000000000001</v>
      </c>
      <c r="N77" s="28">
        <v>133.05000000000001</v>
      </c>
      <c r="O77" s="39">
        <v>78040000</v>
      </c>
      <c r="P77" s="40">
        <v>7.2276716572018587E-3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44924</v>
      </c>
      <c r="E78" s="37">
        <v>109.75</v>
      </c>
      <c r="F78" s="37">
        <v>110.06666666666666</v>
      </c>
      <c r="G78" s="38">
        <v>109.28333333333333</v>
      </c>
      <c r="H78" s="38">
        <v>108.81666666666666</v>
      </c>
      <c r="I78" s="38">
        <v>108.03333333333333</v>
      </c>
      <c r="J78" s="38">
        <v>110.53333333333333</v>
      </c>
      <c r="K78" s="38">
        <v>111.31666666666666</v>
      </c>
      <c r="L78" s="38">
        <v>111.78333333333333</v>
      </c>
      <c r="M78" s="28">
        <v>110.85</v>
      </c>
      <c r="N78" s="28">
        <v>109.6</v>
      </c>
      <c r="O78" s="39">
        <v>16151200</v>
      </c>
      <c r="P78" s="40">
        <v>1.9028871391076115E-2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94.65</v>
      </c>
      <c r="F79" s="37">
        <v>94</v>
      </c>
      <c r="G79" s="38">
        <v>92.8</v>
      </c>
      <c r="H79" s="38">
        <v>90.95</v>
      </c>
      <c r="I79" s="38">
        <v>89.75</v>
      </c>
      <c r="J79" s="38">
        <v>95.85</v>
      </c>
      <c r="K79" s="38">
        <v>97.049999999999983</v>
      </c>
      <c r="L79" s="38">
        <v>98.899999999999991</v>
      </c>
      <c r="M79" s="28">
        <v>95.2</v>
      </c>
      <c r="N79" s="28">
        <v>92.15</v>
      </c>
      <c r="O79" s="39">
        <v>51688350</v>
      </c>
      <c r="P79" s="40">
        <v>-4.6582278481012658E-2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440.65</v>
      </c>
      <c r="F80" s="37">
        <v>441.23333333333329</v>
      </c>
      <c r="G80" s="38">
        <v>434.81666666666661</v>
      </c>
      <c r="H80" s="38">
        <v>428.98333333333329</v>
      </c>
      <c r="I80" s="38">
        <v>422.56666666666661</v>
      </c>
      <c r="J80" s="38">
        <v>447.06666666666661</v>
      </c>
      <c r="K80" s="38">
        <v>453.48333333333323</v>
      </c>
      <c r="L80" s="38">
        <v>459.31666666666661</v>
      </c>
      <c r="M80" s="28">
        <v>447.65</v>
      </c>
      <c r="N80" s="28">
        <v>435.4</v>
      </c>
      <c r="O80" s="39">
        <v>6450650</v>
      </c>
      <c r="P80" s="40">
        <v>-2.8896817511215488E-2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40.85</v>
      </c>
      <c r="F81" s="37">
        <v>40.916666666666664</v>
      </c>
      <c r="G81" s="38">
        <v>40.18333333333333</v>
      </c>
      <c r="H81" s="38">
        <v>39.516666666666666</v>
      </c>
      <c r="I81" s="38">
        <v>38.783333333333331</v>
      </c>
      <c r="J81" s="38">
        <v>41.583333333333329</v>
      </c>
      <c r="K81" s="38">
        <v>42.316666666666663</v>
      </c>
      <c r="L81" s="38">
        <v>42.983333333333327</v>
      </c>
      <c r="M81" s="28">
        <v>41.65</v>
      </c>
      <c r="N81" s="28">
        <v>40.25</v>
      </c>
      <c r="O81" s="39">
        <v>144067500</v>
      </c>
      <c r="P81" s="40">
        <v>3.424325633984817E-2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44924</v>
      </c>
      <c r="E82" s="37">
        <v>603.20000000000005</v>
      </c>
      <c r="F82" s="37">
        <v>606.83333333333337</v>
      </c>
      <c r="G82" s="38">
        <v>598.51666666666677</v>
      </c>
      <c r="H82" s="38">
        <v>593.83333333333337</v>
      </c>
      <c r="I82" s="38">
        <v>585.51666666666677</v>
      </c>
      <c r="J82" s="38">
        <v>611.51666666666677</v>
      </c>
      <c r="K82" s="38">
        <v>619.83333333333337</v>
      </c>
      <c r="L82" s="38">
        <v>624.51666666666677</v>
      </c>
      <c r="M82" s="28">
        <v>615.15</v>
      </c>
      <c r="N82" s="28">
        <v>602.15</v>
      </c>
      <c r="O82" s="39">
        <v>6481800</v>
      </c>
      <c r="P82" s="40">
        <v>5.5461473327688401E-2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875</v>
      </c>
      <c r="F83" s="37">
        <v>872.75</v>
      </c>
      <c r="G83" s="38">
        <v>858.05</v>
      </c>
      <c r="H83" s="38">
        <v>841.09999999999991</v>
      </c>
      <c r="I83" s="38">
        <v>826.39999999999986</v>
      </c>
      <c r="J83" s="38">
        <v>889.7</v>
      </c>
      <c r="K83" s="38">
        <v>904.40000000000009</v>
      </c>
      <c r="L83" s="38">
        <v>921.35000000000014</v>
      </c>
      <c r="M83" s="28">
        <v>887.45</v>
      </c>
      <c r="N83" s="28">
        <v>855.8</v>
      </c>
      <c r="O83" s="39">
        <v>5768000</v>
      </c>
      <c r="P83" s="40">
        <v>-2.1377672209026127E-2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1287.55</v>
      </c>
      <c r="F84" s="37">
        <v>1294.1833333333334</v>
      </c>
      <c r="G84" s="38">
        <v>1278.5666666666668</v>
      </c>
      <c r="H84" s="38">
        <v>1269.5833333333335</v>
      </c>
      <c r="I84" s="38">
        <v>1253.9666666666669</v>
      </c>
      <c r="J84" s="38">
        <v>1303.1666666666667</v>
      </c>
      <c r="K84" s="38">
        <v>1318.7833333333335</v>
      </c>
      <c r="L84" s="38">
        <v>1327.7666666666667</v>
      </c>
      <c r="M84" s="28">
        <v>1309.8</v>
      </c>
      <c r="N84" s="28">
        <v>1285.2</v>
      </c>
      <c r="O84" s="39">
        <v>4340075</v>
      </c>
      <c r="P84" s="40">
        <v>4.2866564080017589E-3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44924</v>
      </c>
      <c r="E85" s="37">
        <v>350.15</v>
      </c>
      <c r="F85" s="37">
        <v>353.2833333333333</v>
      </c>
      <c r="G85" s="38">
        <v>346.11666666666662</v>
      </c>
      <c r="H85" s="38">
        <v>342.08333333333331</v>
      </c>
      <c r="I85" s="38">
        <v>334.91666666666663</v>
      </c>
      <c r="J85" s="38">
        <v>357.31666666666661</v>
      </c>
      <c r="K85" s="38">
        <v>364.48333333333335</v>
      </c>
      <c r="L85" s="38">
        <v>368.51666666666659</v>
      </c>
      <c r="M85" s="28">
        <v>360.45</v>
      </c>
      <c r="N85" s="28">
        <v>349.25</v>
      </c>
      <c r="O85" s="39">
        <v>6936000</v>
      </c>
      <c r="P85" s="40">
        <v>-1.4212620807276862E-2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1733.3</v>
      </c>
      <c r="F86" s="37">
        <v>1737.0666666666666</v>
      </c>
      <c r="G86" s="38">
        <v>1727.6833333333332</v>
      </c>
      <c r="H86" s="38">
        <v>1722.0666666666666</v>
      </c>
      <c r="I86" s="38">
        <v>1712.6833333333332</v>
      </c>
      <c r="J86" s="38">
        <v>1742.6833333333332</v>
      </c>
      <c r="K86" s="38">
        <v>1752.0666666666664</v>
      </c>
      <c r="L86" s="38">
        <v>1757.6833333333332</v>
      </c>
      <c r="M86" s="28">
        <v>1746.45</v>
      </c>
      <c r="N86" s="28">
        <v>1731.45</v>
      </c>
      <c r="O86" s="39">
        <v>7375800</v>
      </c>
      <c r="P86" s="40">
        <v>3.5545789439669099E-3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501.05</v>
      </c>
      <c r="F87" s="37">
        <v>504.10000000000008</v>
      </c>
      <c r="G87" s="38">
        <v>496.05000000000018</v>
      </c>
      <c r="H87" s="38">
        <v>491.05000000000013</v>
      </c>
      <c r="I87" s="38">
        <v>483.00000000000023</v>
      </c>
      <c r="J87" s="38">
        <v>509.10000000000014</v>
      </c>
      <c r="K87" s="38">
        <v>517.15</v>
      </c>
      <c r="L87" s="38">
        <v>522.15000000000009</v>
      </c>
      <c r="M87" s="28">
        <v>512.15</v>
      </c>
      <c r="N87" s="28">
        <v>499.1</v>
      </c>
      <c r="O87" s="39">
        <v>4275000</v>
      </c>
      <c r="P87" s="40">
        <v>-5.8445353594389242E-4</v>
      </c>
    </row>
    <row r="88" spans="1:16" ht="12.75" customHeight="1">
      <c r="A88" s="28">
        <v>78</v>
      </c>
      <c r="B88" s="29" t="s">
        <v>44</v>
      </c>
      <c r="C88" s="30" t="s">
        <v>260</v>
      </c>
      <c r="D88" s="31">
        <v>44924</v>
      </c>
      <c r="E88" s="37">
        <v>2768.25</v>
      </c>
      <c r="F88" s="37">
        <v>2770.65</v>
      </c>
      <c r="G88" s="38">
        <v>2752.25</v>
      </c>
      <c r="H88" s="38">
        <v>2736.25</v>
      </c>
      <c r="I88" s="38">
        <v>2717.85</v>
      </c>
      <c r="J88" s="38">
        <v>2786.65</v>
      </c>
      <c r="K88" s="38">
        <v>2805.0500000000006</v>
      </c>
      <c r="L88" s="38">
        <v>2821.05</v>
      </c>
      <c r="M88" s="28">
        <v>2789.05</v>
      </c>
      <c r="N88" s="28">
        <v>2754.65</v>
      </c>
      <c r="O88" s="39">
        <v>3650975</v>
      </c>
      <c r="P88" s="40">
        <v>-2.2130115706020997E-2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1241.5</v>
      </c>
      <c r="F89" s="37">
        <v>1240.4333333333334</v>
      </c>
      <c r="G89" s="38">
        <v>1232.0666666666668</v>
      </c>
      <c r="H89" s="38">
        <v>1222.6333333333334</v>
      </c>
      <c r="I89" s="38">
        <v>1214.2666666666669</v>
      </c>
      <c r="J89" s="38">
        <v>1249.8666666666668</v>
      </c>
      <c r="K89" s="38">
        <v>1258.2333333333336</v>
      </c>
      <c r="L89" s="38">
        <v>1267.6666666666667</v>
      </c>
      <c r="M89" s="28">
        <v>1248.8</v>
      </c>
      <c r="N89" s="28">
        <v>1231</v>
      </c>
      <c r="O89" s="39">
        <v>4325000</v>
      </c>
      <c r="P89" s="40">
        <v>6.9848661233993014E-3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1135.45</v>
      </c>
      <c r="F90" s="37">
        <v>1135.0333333333333</v>
      </c>
      <c r="G90" s="38">
        <v>1125.2666666666667</v>
      </c>
      <c r="H90" s="38">
        <v>1115.0833333333333</v>
      </c>
      <c r="I90" s="38">
        <v>1105.3166666666666</v>
      </c>
      <c r="J90" s="38">
        <v>1145.2166666666667</v>
      </c>
      <c r="K90" s="38">
        <v>1154.9833333333331</v>
      </c>
      <c r="L90" s="38">
        <v>1165.1666666666667</v>
      </c>
      <c r="M90" s="28">
        <v>1144.8</v>
      </c>
      <c r="N90" s="28">
        <v>1124.8499999999999</v>
      </c>
      <c r="O90" s="39">
        <v>11139800</v>
      </c>
      <c r="P90" s="40">
        <v>-1.3513513513513514E-2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2679.9</v>
      </c>
      <c r="F91" s="37">
        <v>2680.0166666666669</v>
      </c>
      <c r="G91" s="38">
        <v>2664.2333333333336</v>
      </c>
      <c r="H91" s="38">
        <v>2648.5666666666666</v>
      </c>
      <c r="I91" s="38">
        <v>2632.7833333333333</v>
      </c>
      <c r="J91" s="38">
        <v>2695.6833333333338</v>
      </c>
      <c r="K91" s="38">
        <v>2711.4666666666676</v>
      </c>
      <c r="L91" s="38">
        <v>2727.1333333333341</v>
      </c>
      <c r="M91" s="28">
        <v>2695.8</v>
      </c>
      <c r="N91" s="28">
        <v>2664.35</v>
      </c>
      <c r="O91" s="39">
        <v>16299000</v>
      </c>
      <c r="P91" s="40">
        <v>4.0509685497532591E-4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2177.1</v>
      </c>
      <c r="F92" s="37">
        <v>2179.9666666666667</v>
      </c>
      <c r="G92" s="38">
        <v>2160.9333333333334</v>
      </c>
      <c r="H92" s="38">
        <v>2144.7666666666669</v>
      </c>
      <c r="I92" s="38">
        <v>2125.7333333333336</v>
      </c>
      <c r="J92" s="38">
        <v>2196.1333333333332</v>
      </c>
      <c r="K92" s="38">
        <v>2215.166666666667</v>
      </c>
      <c r="L92" s="38">
        <v>2231.333333333333</v>
      </c>
      <c r="M92" s="28">
        <v>2199</v>
      </c>
      <c r="N92" s="28">
        <v>2163.8000000000002</v>
      </c>
      <c r="O92" s="39">
        <v>1442700</v>
      </c>
      <c r="P92" s="40">
        <v>3.3382015439182141E-3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1611.9</v>
      </c>
      <c r="F93" s="37">
        <v>1614.7333333333336</v>
      </c>
      <c r="G93" s="38">
        <v>1604.5166666666671</v>
      </c>
      <c r="H93" s="38">
        <v>1597.1333333333334</v>
      </c>
      <c r="I93" s="38">
        <v>1586.916666666667</v>
      </c>
      <c r="J93" s="38">
        <v>1622.1166666666672</v>
      </c>
      <c r="K93" s="38">
        <v>1632.3333333333335</v>
      </c>
      <c r="L93" s="38">
        <v>1639.7166666666674</v>
      </c>
      <c r="M93" s="28">
        <v>1624.95</v>
      </c>
      <c r="N93" s="28">
        <v>1607.35</v>
      </c>
      <c r="O93" s="39">
        <v>64958850</v>
      </c>
      <c r="P93" s="40">
        <v>3.3524099548461618E-2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586.9</v>
      </c>
      <c r="F94" s="37">
        <v>587.35</v>
      </c>
      <c r="G94" s="38">
        <v>584.1</v>
      </c>
      <c r="H94" s="38">
        <v>581.29999999999995</v>
      </c>
      <c r="I94" s="38">
        <v>578.04999999999995</v>
      </c>
      <c r="J94" s="38">
        <v>590.15000000000009</v>
      </c>
      <c r="K94" s="38">
        <v>593.40000000000009</v>
      </c>
      <c r="L94" s="38">
        <v>596.20000000000016</v>
      </c>
      <c r="M94" s="28">
        <v>590.6</v>
      </c>
      <c r="N94" s="28">
        <v>584.54999999999995</v>
      </c>
      <c r="O94" s="39">
        <v>13689500</v>
      </c>
      <c r="P94" s="40">
        <v>-1.5738690287883581E-2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2827.35</v>
      </c>
      <c r="F95" s="37">
        <v>2820.4833333333336</v>
      </c>
      <c r="G95" s="38">
        <v>2797.6166666666672</v>
      </c>
      <c r="H95" s="38">
        <v>2767.8833333333337</v>
      </c>
      <c r="I95" s="38">
        <v>2745.0166666666673</v>
      </c>
      <c r="J95" s="38">
        <v>2850.2166666666672</v>
      </c>
      <c r="K95" s="38">
        <v>2873.0833333333339</v>
      </c>
      <c r="L95" s="38">
        <v>2902.8166666666671</v>
      </c>
      <c r="M95" s="28">
        <v>2843.35</v>
      </c>
      <c r="N95" s="28">
        <v>2790.75</v>
      </c>
      <c r="O95" s="39">
        <v>2577300</v>
      </c>
      <c r="P95" s="40">
        <v>5.0244498777506114E-2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439.4</v>
      </c>
      <c r="F96" s="37">
        <v>439.81666666666666</v>
      </c>
      <c r="G96" s="38">
        <v>435.13333333333333</v>
      </c>
      <c r="H96" s="38">
        <v>430.86666666666667</v>
      </c>
      <c r="I96" s="38">
        <v>426.18333333333334</v>
      </c>
      <c r="J96" s="38">
        <v>444.08333333333331</v>
      </c>
      <c r="K96" s="38">
        <v>448.76666666666659</v>
      </c>
      <c r="L96" s="38">
        <v>453.0333333333333</v>
      </c>
      <c r="M96" s="28">
        <v>444.5</v>
      </c>
      <c r="N96" s="28">
        <v>435.55</v>
      </c>
      <c r="O96" s="39">
        <v>19569975</v>
      </c>
      <c r="P96" s="40">
        <v>-1.1883167784421615E-2</v>
      </c>
    </row>
    <row r="97" spans="1:16" ht="12.75" customHeight="1">
      <c r="A97" s="28">
        <v>87</v>
      </c>
      <c r="B97" s="29" t="s">
        <v>119</v>
      </c>
      <c r="C97" s="30" t="s">
        <v>375</v>
      </c>
      <c r="D97" s="31">
        <v>44924</v>
      </c>
      <c r="E97" s="37">
        <v>115.75</v>
      </c>
      <c r="F97" s="37">
        <v>116.13333333333333</v>
      </c>
      <c r="G97" s="38">
        <v>114.81666666666665</v>
      </c>
      <c r="H97" s="38">
        <v>113.88333333333333</v>
      </c>
      <c r="I97" s="38">
        <v>112.56666666666665</v>
      </c>
      <c r="J97" s="38">
        <v>117.06666666666665</v>
      </c>
      <c r="K97" s="38">
        <v>118.38333333333331</v>
      </c>
      <c r="L97" s="38">
        <v>119.31666666666665</v>
      </c>
      <c r="M97" s="28">
        <v>117.45</v>
      </c>
      <c r="N97" s="28">
        <v>115.2</v>
      </c>
      <c r="O97" s="39">
        <v>19191100</v>
      </c>
      <c r="P97" s="40">
        <v>3.1901622772586007E-2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239.8</v>
      </c>
      <c r="F98" s="37">
        <v>239.53333333333333</v>
      </c>
      <c r="G98" s="38">
        <v>237.76666666666665</v>
      </c>
      <c r="H98" s="38">
        <v>235.73333333333332</v>
      </c>
      <c r="I98" s="38">
        <v>233.96666666666664</v>
      </c>
      <c r="J98" s="38">
        <v>241.56666666666666</v>
      </c>
      <c r="K98" s="38">
        <v>243.33333333333337</v>
      </c>
      <c r="L98" s="38">
        <v>245.36666666666667</v>
      </c>
      <c r="M98" s="28">
        <v>241.3</v>
      </c>
      <c r="N98" s="28">
        <v>237.5</v>
      </c>
      <c r="O98" s="39">
        <v>21135600</v>
      </c>
      <c r="P98" s="40">
        <v>-2.0397947691152548E-2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2649.9</v>
      </c>
      <c r="F99" s="37">
        <v>2616.0833333333335</v>
      </c>
      <c r="G99" s="38">
        <v>2579.166666666667</v>
      </c>
      <c r="H99" s="38">
        <v>2508.4333333333334</v>
      </c>
      <c r="I99" s="38">
        <v>2471.5166666666669</v>
      </c>
      <c r="J99" s="38">
        <v>2686.8166666666671</v>
      </c>
      <c r="K99" s="38">
        <v>2723.733333333334</v>
      </c>
      <c r="L99" s="38">
        <v>2794.4666666666672</v>
      </c>
      <c r="M99" s="28">
        <v>2653</v>
      </c>
      <c r="N99" s="28">
        <v>2545.35</v>
      </c>
      <c r="O99" s="39">
        <v>7395600</v>
      </c>
      <c r="P99" s="40">
        <v>6.7093758116180416E-2</v>
      </c>
    </row>
    <row r="100" spans="1:16" ht="12.75" customHeight="1">
      <c r="A100" s="28">
        <v>90</v>
      </c>
      <c r="B100" s="29" t="s">
        <v>44</v>
      </c>
      <c r="C100" s="30" t="s">
        <v>376</v>
      </c>
      <c r="D100" s="31">
        <v>44924</v>
      </c>
      <c r="E100" s="37">
        <v>41256.699999999997</v>
      </c>
      <c r="F100" s="37">
        <v>41615.300000000003</v>
      </c>
      <c r="G100" s="38">
        <v>40737.700000000004</v>
      </c>
      <c r="H100" s="38">
        <v>40218.700000000004</v>
      </c>
      <c r="I100" s="38">
        <v>39341.100000000006</v>
      </c>
      <c r="J100" s="38">
        <v>42134.3</v>
      </c>
      <c r="K100" s="38">
        <v>43011.900000000009</v>
      </c>
      <c r="L100" s="38">
        <v>43530.9</v>
      </c>
      <c r="M100" s="28">
        <v>42492.9</v>
      </c>
      <c r="N100" s="28">
        <v>41096.300000000003</v>
      </c>
      <c r="O100" s="39">
        <v>31290</v>
      </c>
      <c r="P100" s="40">
        <v>-1.231060606060606E-2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144.5</v>
      </c>
      <c r="F101" s="37">
        <v>144.61666666666667</v>
      </c>
      <c r="G101" s="38">
        <v>143.03333333333336</v>
      </c>
      <c r="H101" s="38">
        <v>141.56666666666669</v>
      </c>
      <c r="I101" s="38">
        <v>139.98333333333338</v>
      </c>
      <c r="J101" s="38">
        <v>146.08333333333334</v>
      </c>
      <c r="K101" s="38">
        <v>147.66666666666666</v>
      </c>
      <c r="L101" s="38">
        <v>149.13333333333333</v>
      </c>
      <c r="M101" s="28">
        <v>146.19999999999999</v>
      </c>
      <c r="N101" s="28">
        <v>143.15</v>
      </c>
      <c r="O101" s="39">
        <v>49612000</v>
      </c>
      <c r="P101" s="40">
        <v>-3.0182187817655796E-2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951.8</v>
      </c>
      <c r="F102" s="37">
        <v>949.54999999999984</v>
      </c>
      <c r="G102" s="38">
        <v>943.9499999999997</v>
      </c>
      <c r="H102" s="38">
        <v>936.09999999999991</v>
      </c>
      <c r="I102" s="38">
        <v>930.49999999999977</v>
      </c>
      <c r="J102" s="38">
        <v>957.39999999999964</v>
      </c>
      <c r="K102" s="38">
        <v>962.99999999999977</v>
      </c>
      <c r="L102" s="38">
        <v>970.84999999999957</v>
      </c>
      <c r="M102" s="28">
        <v>955.15</v>
      </c>
      <c r="N102" s="28">
        <v>941.7</v>
      </c>
      <c r="O102" s="39">
        <v>75173350</v>
      </c>
      <c r="P102" s="40">
        <v>-1.4055024609818549E-2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1182.0999999999999</v>
      </c>
      <c r="F103" s="37">
        <v>1182.5833333333333</v>
      </c>
      <c r="G103" s="38">
        <v>1168.2166666666665</v>
      </c>
      <c r="H103" s="38">
        <v>1154.3333333333333</v>
      </c>
      <c r="I103" s="38">
        <v>1139.9666666666665</v>
      </c>
      <c r="J103" s="38">
        <v>1196.4666666666665</v>
      </c>
      <c r="K103" s="38">
        <v>1210.8333333333333</v>
      </c>
      <c r="L103" s="38">
        <v>1224.7166666666665</v>
      </c>
      <c r="M103" s="28">
        <v>1196.95</v>
      </c>
      <c r="N103" s="28">
        <v>1168.7</v>
      </c>
      <c r="O103" s="39">
        <v>4571300</v>
      </c>
      <c r="P103" s="40">
        <v>-3.1510658016682112E-3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474.65</v>
      </c>
      <c r="F104" s="37">
        <v>470.2166666666667</v>
      </c>
      <c r="G104" s="38">
        <v>463.18333333333339</v>
      </c>
      <c r="H104" s="38">
        <v>451.7166666666667</v>
      </c>
      <c r="I104" s="38">
        <v>444.68333333333339</v>
      </c>
      <c r="J104" s="38">
        <v>481.68333333333339</v>
      </c>
      <c r="K104" s="38">
        <v>488.7166666666667</v>
      </c>
      <c r="L104" s="38">
        <v>500.18333333333339</v>
      </c>
      <c r="M104" s="28">
        <v>477.25</v>
      </c>
      <c r="N104" s="28">
        <v>458.75</v>
      </c>
      <c r="O104" s="39">
        <v>18909000</v>
      </c>
      <c r="P104" s="40">
        <v>5.17270148506591E-2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8.15</v>
      </c>
      <c r="F105" s="37">
        <v>8.15</v>
      </c>
      <c r="G105" s="38">
        <v>8.1000000000000014</v>
      </c>
      <c r="H105" s="38">
        <v>8.0500000000000007</v>
      </c>
      <c r="I105" s="38">
        <v>8.0000000000000018</v>
      </c>
      <c r="J105" s="38">
        <v>8.2000000000000011</v>
      </c>
      <c r="K105" s="38">
        <v>8.2500000000000018</v>
      </c>
      <c r="L105" s="38">
        <v>8.3000000000000007</v>
      </c>
      <c r="M105" s="28">
        <v>8.1999999999999993</v>
      </c>
      <c r="N105" s="28">
        <v>8.1</v>
      </c>
      <c r="O105" s="39">
        <v>549010000</v>
      </c>
      <c r="P105" s="40">
        <v>6.8035943517329913E-3</v>
      </c>
    </row>
    <row r="106" spans="1:16" ht="12.75" customHeight="1">
      <c r="A106" s="28">
        <v>96</v>
      </c>
      <c r="B106" s="29" t="s">
        <v>63</v>
      </c>
      <c r="C106" s="30" t="s">
        <v>380</v>
      </c>
      <c r="D106" s="31">
        <v>44924</v>
      </c>
      <c r="E106" s="37">
        <v>81.45</v>
      </c>
      <c r="F106" s="37">
        <v>82.05</v>
      </c>
      <c r="G106" s="38">
        <v>80.599999999999994</v>
      </c>
      <c r="H106" s="38">
        <v>79.75</v>
      </c>
      <c r="I106" s="38">
        <v>78.3</v>
      </c>
      <c r="J106" s="38">
        <v>82.899999999999991</v>
      </c>
      <c r="K106" s="38">
        <v>84.350000000000009</v>
      </c>
      <c r="L106" s="38">
        <v>85.199999999999989</v>
      </c>
      <c r="M106" s="28">
        <v>83.5</v>
      </c>
      <c r="N106" s="28">
        <v>81.2</v>
      </c>
      <c r="O106" s="39">
        <v>104190000</v>
      </c>
      <c r="P106" s="40">
        <v>2.8876696505919725E-3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58.35</v>
      </c>
      <c r="F107" s="37">
        <v>58.783333333333331</v>
      </c>
      <c r="G107" s="38">
        <v>57.816666666666663</v>
      </c>
      <c r="H107" s="38">
        <v>57.283333333333331</v>
      </c>
      <c r="I107" s="38">
        <v>56.316666666666663</v>
      </c>
      <c r="J107" s="38">
        <v>59.316666666666663</v>
      </c>
      <c r="K107" s="38">
        <v>60.283333333333331</v>
      </c>
      <c r="L107" s="38">
        <v>60.816666666666663</v>
      </c>
      <c r="M107" s="28">
        <v>59.75</v>
      </c>
      <c r="N107" s="28">
        <v>58.25</v>
      </c>
      <c r="O107" s="39">
        <v>168090000</v>
      </c>
      <c r="P107" s="40">
        <v>-1.7534630896019639E-2</v>
      </c>
    </row>
    <row r="108" spans="1:16" ht="12.75" customHeight="1">
      <c r="A108" s="28">
        <v>98</v>
      </c>
      <c r="B108" s="29" t="s">
        <v>44</v>
      </c>
      <c r="C108" s="30" t="s">
        <v>390</v>
      </c>
      <c r="D108" s="31">
        <v>44924</v>
      </c>
      <c r="E108" s="37">
        <v>149.4</v>
      </c>
      <c r="F108" s="37">
        <v>149.70000000000002</v>
      </c>
      <c r="G108" s="38">
        <v>147.60000000000002</v>
      </c>
      <c r="H108" s="38">
        <v>145.80000000000001</v>
      </c>
      <c r="I108" s="38">
        <v>143.70000000000002</v>
      </c>
      <c r="J108" s="38">
        <v>151.50000000000003</v>
      </c>
      <c r="K108" s="38">
        <v>153.6</v>
      </c>
      <c r="L108" s="38">
        <v>155.40000000000003</v>
      </c>
      <c r="M108" s="28">
        <v>151.80000000000001</v>
      </c>
      <c r="N108" s="28">
        <v>147.9</v>
      </c>
      <c r="O108" s="39">
        <v>53823750</v>
      </c>
      <c r="P108" s="40">
        <v>7.0867246702217236E-3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436.55</v>
      </c>
      <c r="F109" s="37">
        <v>438.81666666666666</v>
      </c>
      <c r="G109" s="38">
        <v>428.0333333333333</v>
      </c>
      <c r="H109" s="38">
        <v>419.51666666666665</v>
      </c>
      <c r="I109" s="38">
        <v>408.73333333333329</v>
      </c>
      <c r="J109" s="38">
        <v>447.33333333333331</v>
      </c>
      <c r="K109" s="38">
        <v>458.11666666666673</v>
      </c>
      <c r="L109" s="38">
        <v>466.63333333333333</v>
      </c>
      <c r="M109" s="28">
        <v>449.6</v>
      </c>
      <c r="N109" s="28">
        <v>430.3</v>
      </c>
      <c r="O109" s="39">
        <v>10279500</v>
      </c>
      <c r="P109" s="40">
        <v>3.8910505836575876E-2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318</v>
      </c>
      <c r="F110" s="37">
        <v>320.93333333333334</v>
      </c>
      <c r="G110" s="38">
        <v>314.26666666666665</v>
      </c>
      <c r="H110" s="38">
        <v>310.5333333333333</v>
      </c>
      <c r="I110" s="38">
        <v>303.86666666666662</v>
      </c>
      <c r="J110" s="38">
        <v>324.66666666666669</v>
      </c>
      <c r="K110" s="38">
        <v>331.33333333333331</v>
      </c>
      <c r="L110" s="38">
        <v>335.06666666666672</v>
      </c>
      <c r="M110" s="28">
        <v>327.60000000000002</v>
      </c>
      <c r="N110" s="28">
        <v>317.2</v>
      </c>
      <c r="O110" s="39">
        <v>37549562</v>
      </c>
      <c r="P110" s="40">
        <v>1.5573919822438284E-2</v>
      </c>
    </row>
    <row r="111" spans="1:16" ht="12.75" customHeight="1">
      <c r="A111" s="28">
        <v>101</v>
      </c>
      <c r="B111" s="29" t="s">
        <v>42</v>
      </c>
      <c r="C111" s="30" t="s">
        <v>387</v>
      </c>
      <c r="D111" s="31">
        <v>44924</v>
      </c>
      <c r="E111" s="37">
        <v>244.4</v>
      </c>
      <c r="F111" s="37">
        <v>244.9</v>
      </c>
      <c r="G111" s="38">
        <v>242.5</v>
      </c>
      <c r="H111" s="38">
        <v>240.6</v>
      </c>
      <c r="I111" s="38">
        <v>238.2</v>
      </c>
      <c r="J111" s="38">
        <v>246.8</v>
      </c>
      <c r="K111" s="38">
        <v>249.20000000000005</v>
      </c>
      <c r="L111" s="38">
        <v>251.10000000000002</v>
      </c>
      <c r="M111" s="28">
        <v>247.3</v>
      </c>
      <c r="N111" s="28">
        <v>243</v>
      </c>
      <c r="O111" s="39">
        <v>15874600</v>
      </c>
      <c r="P111" s="40">
        <v>1.9177061999627629E-2</v>
      </c>
    </row>
    <row r="112" spans="1:16" ht="12.75" customHeight="1">
      <c r="A112" s="28">
        <v>102</v>
      </c>
      <c r="B112" s="29" t="s">
        <v>44</v>
      </c>
      <c r="C112" s="30" t="s">
        <v>263</v>
      </c>
      <c r="D112" s="31">
        <v>44924</v>
      </c>
      <c r="E112" s="37">
        <v>4420.25</v>
      </c>
      <c r="F112" s="37">
        <v>4431.5999999999995</v>
      </c>
      <c r="G112" s="38">
        <v>4385.1999999999989</v>
      </c>
      <c r="H112" s="38">
        <v>4350.1499999999996</v>
      </c>
      <c r="I112" s="38">
        <v>4303.7499999999991</v>
      </c>
      <c r="J112" s="38">
        <v>4466.6499999999987</v>
      </c>
      <c r="K112" s="38">
        <v>4513.0499999999984</v>
      </c>
      <c r="L112" s="38">
        <v>4548.0999999999985</v>
      </c>
      <c r="M112" s="28">
        <v>4478</v>
      </c>
      <c r="N112" s="28">
        <v>4396.55</v>
      </c>
      <c r="O112" s="39">
        <v>258750</v>
      </c>
      <c r="P112" s="40">
        <v>-2.2662889518413599E-2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1921.85</v>
      </c>
      <c r="F113" s="37">
        <v>1929.6333333333332</v>
      </c>
      <c r="G113" s="38">
        <v>1909.2666666666664</v>
      </c>
      <c r="H113" s="38">
        <v>1896.6833333333332</v>
      </c>
      <c r="I113" s="38">
        <v>1876.3166666666664</v>
      </c>
      <c r="J113" s="38">
        <v>1942.2166666666665</v>
      </c>
      <c r="K113" s="38">
        <v>1962.5833333333333</v>
      </c>
      <c r="L113" s="38">
        <v>1975.1666666666665</v>
      </c>
      <c r="M113" s="28">
        <v>1950</v>
      </c>
      <c r="N113" s="28">
        <v>1917.05</v>
      </c>
      <c r="O113" s="39">
        <v>3188400</v>
      </c>
      <c r="P113" s="40">
        <v>9.4179694857788666E-4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1190.75</v>
      </c>
      <c r="F114" s="37">
        <v>1196.3666666666666</v>
      </c>
      <c r="G114" s="38">
        <v>1183.2333333333331</v>
      </c>
      <c r="H114" s="38">
        <v>1175.7166666666665</v>
      </c>
      <c r="I114" s="38">
        <v>1162.583333333333</v>
      </c>
      <c r="J114" s="38">
        <v>1203.8833333333332</v>
      </c>
      <c r="K114" s="38">
        <v>1217.0166666666669</v>
      </c>
      <c r="L114" s="38">
        <v>1224.5333333333333</v>
      </c>
      <c r="M114" s="28">
        <v>1209.5</v>
      </c>
      <c r="N114" s="28">
        <v>1188.8499999999999</v>
      </c>
      <c r="O114" s="39">
        <v>28714500</v>
      </c>
      <c r="P114" s="40">
        <v>4.1386690166333581E-3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201.1</v>
      </c>
      <c r="F115" s="37">
        <v>202.48333333333335</v>
      </c>
      <c r="G115" s="38">
        <v>199.31666666666669</v>
      </c>
      <c r="H115" s="38">
        <v>197.53333333333333</v>
      </c>
      <c r="I115" s="38">
        <v>194.36666666666667</v>
      </c>
      <c r="J115" s="38">
        <v>204.26666666666671</v>
      </c>
      <c r="K115" s="38">
        <v>207.43333333333334</v>
      </c>
      <c r="L115" s="38">
        <v>209.21666666666673</v>
      </c>
      <c r="M115" s="28">
        <v>205.65</v>
      </c>
      <c r="N115" s="28">
        <v>200.7</v>
      </c>
      <c r="O115" s="39">
        <v>13235600</v>
      </c>
      <c r="P115" s="40">
        <v>2.9398954703832754E-2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1639.4</v>
      </c>
      <c r="F116" s="37">
        <v>1639.6666666666667</v>
      </c>
      <c r="G116" s="38">
        <v>1628.3333333333335</v>
      </c>
      <c r="H116" s="38">
        <v>1617.2666666666667</v>
      </c>
      <c r="I116" s="38">
        <v>1605.9333333333334</v>
      </c>
      <c r="J116" s="38">
        <v>1650.7333333333336</v>
      </c>
      <c r="K116" s="38">
        <v>1662.0666666666671</v>
      </c>
      <c r="L116" s="38">
        <v>1673.1333333333337</v>
      </c>
      <c r="M116" s="28">
        <v>1651</v>
      </c>
      <c r="N116" s="28">
        <v>1628.6</v>
      </c>
      <c r="O116" s="39">
        <v>25663300</v>
      </c>
      <c r="P116" s="40">
        <v>-7.9094166901835863E-3</v>
      </c>
    </row>
    <row r="117" spans="1:16" ht="12.75" customHeight="1">
      <c r="A117" s="28">
        <v>107</v>
      </c>
      <c r="B117" s="29" t="s">
        <v>86</v>
      </c>
      <c r="C117" s="30" t="s">
        <v>395</v>
      </c>
      <c r="D117" s="31">
        <v>44924</v>
      </c>
      <c r="E117" s="37">
        <v>453.6</v>
      </c>
      <c r="F117" s="37">
        <v>455.73333333333335</v>
      </c>
      <c r="G117" s="38">
        <v>449.91666666666669</v>
      </c>
      <c r="H117" s="38">
        <v>446.23333333333335</v>
      </c>
      <c r="I117" s="38">
        <v>440.41666666666669</v>
      </c>
      <c r="J117" s="38">
        <v>459.41666666666669</v>
      </c>
      <c r="K117" s="38">
        <v>465.23333333333329</v>
      </c>
      <c r="L117" s="38">
        <v>468.91666666666669</v>
      </c>
      <c r="M117" s="28">
        <v>461.55</v>
      </c>
      <c r="N117" s="28">
        <v>452.05</v>
      </c>
      <c r="O117" s="39">
        <v>5045500</v>
      </c>
      <c r="P117" s="40">
        <v>-8.4991402603782854E-3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75.75</v>
      </c>
      <c r="F118" s="37">
        <v>76.166666666666671</v>
      </c>
      <c r="G118" s="38">
        <v>75.13333333333334</v>
      </c>
      <c r="H118" s="38">
        <v>74.516666666666666</v>
      </c>
      <c r="I118" s="38">
        <v>73.483333333333334</v>
      </c>
      <c r="J118" s="38">
        <v>76.783333333333346</v>
      </c>
      <c r="K118" s="38">
        <v>77.816666666666677</v>
      </c>
      <c r="L118" s="38">
        <v>78.433333333333351</v>
      </c>
      <c r="M118" s="28">
        <v>77.2</v>
      </c>
      <c r="N118" s="28">
        <v>75.55</v>
      </c>
      <c r="O118" s="39">
        <v>77922000</v>
      </c>
      <c r="P118" s="40">
        <v>9.728363866077068E-3</v>
      </c>
    </row>
    <row r="119" spans="1:16" ht="12.75" customHeight="1">
      <c r="A119" s="28">
        <v>109</v>
      </c>
      <c r="B119" s="29" t="s">
        <v>47</v>
      </c>
      <c r="C119" s="30" t="s">
        <v>264</v>
      </c>
      <c r="D119" s="31">
        <v>44924</v>
      </c>
      <c r="E119" s="37">
        <v>877.05</v>
      </c>
      <c r="F119" s="37">
        <v>878.33333333333337</v>
      </c>
      <c r="G119" s="38">
        <v>872.26666666666677</v>
      </c>
      <c r="H119" s="38">
        <v>867.48333333333335</v>
      </c>
      <c r="I119" s="38">
        <v>861.41666666666674</v>
      </c>
      <c r="J119" s="38">
        <v>883.11666666666679</v>
      </c>
      <c r="K119" s="38">
        <v>889.18333333333339</v>
      </c>
      <c r="L119" s="38">
        <v>893.96666666666681</v>
      </c>
      <c r="M119" s="28">
        <v>884.4</v>
      </c>
      <c r="N119" s="28">
        <v>873.55</v>
      </c>
      <c r="O119" s="39">
        <v>1619800</v>
      </c>
      <c r="P119" s="40">
        <v>-1.2024048096192384E-3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723.8</v>
      </c>
      <c r="F120" s="37">
        <v>725.30000000000007</v>
      </c>
      <c r="G120" s="38">
        <v>720.85000000000014</v>
      </c>
      <c r="H120" s="38">
        <v>717.90000000000009</v>
      </c>
      <c r="I120" s="38">
        <v>713.45000000000016</v>
      </c>
      <c r="J120" s="38">
        <v>728.25000000000011</v>
      </c>
      <c r="K120" s="38">
        <v>732.70000000000016</v>
      </c>
      <c r="L120" s="38">
        <v>735.65000000000009</v>
      </c>
      <c r="M120" s="28">
        <v>729.75</v>
      </c>
      <c r="N120" s="28">
        <v>722.35</v>
      </c>
      <c r="O120" s="39">
        <v>14809375</v>
      </c>
      <c r="P120" s="40">
        <v>8.2206469291713821E-3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345.35</v>
      </c>
      <c r="F121" s="37">
        <v>345.40000000000003</v>
      </c>
      <c r="G121" s="38">
        <v>342.70000000000005</v>
      </c>
      <c r="H121" s="38">
        <v>340.05</v>
      </c>
      <c r="I121" s="38">
        <v>337.35</v>
      </c>
      <c r="J121" s="38">
        <v>348.05000000000007</v>
      </c>
      <c r="K121" s="38">
        <v>350.75</v>
      </c>
      <c r="L121" s="38">
        <v>353.40000000000009</v>
      </c>
      <c r="M121" s="28">
        <v>348.1</v>
      </c>
      <c r="N121" s="28">
        <v>342.75</v>
      </c>
      <c r="O121" s="39">
        <v>73478400</v>
      </c>
      <c r="P121" s="40">
        <v>3.067980339789483E-2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518.54999999999995</v>
      </c>
      <c r="F122" s="37">
        <v>518.21666666666658</v>
      </c>
      <c r="G122" s="38">
        <v>514.03333333333319</v>
      </c>
      <c r="H122" s="38">
        <v>509.51666666666665</v>
      </c>
      <c r="I122" s="38">
        <v>505.33333333333326</v>
      </c>
      <c r="J122" s="38">
        <v>522.73333333333312</v>
      </c>
      <c r="K122" s="38">
        <v>526.91666666666652</v>
      </c>
      <c r="L122" s="38">
        <v>531.43333333333305</v>
      </c>
      <c r="M122" s="28">
        <v>522.4</v>
      </c>
      <c r="N122" s="28">
        <v>513.70000000000005</v>
      </c>
      <c r="O122" s="39">
        <v>23700000</v>
      </c>
      <c r="P122" s="40">
        <v>-1.2397124700489634E-2</v>
      </c>
    </row>
    <row r="123" spans="1:16" ht="12.75" customHeight="1">
      <c r="A123" s="28">
        <v>113</v>
      </c>
      <c r="B123" s="29" t="s">
        <v>42</v>
      </c>
      <c r="C123" s="30" t="s">
        <v>397</v>
      </c>
      <c r="D123" s="31">
        <v>44924</v>
      </c>
      <c r="E123" s="37">
        <v>3069.45</v>
      </c>
      <c r="F123" s="37">
        <v>3064.35</v>
      </c>
      <c r="G123" s="38">
        <v>3044.75</v>
      </c>
      <c r="H123" s="38">
        <v>3020.05</v>
      </c>
      <c r="I123" s="38">
        <v>3000.4500000000003</v>
      </c>
      <c r="J123" s="38">
        <v>3089.0499999999997</v>
      </c>
      <c r="K123" s="38">
        <v>3108.6499999999992</v>
      </c>
      <c r="L123" s="38">
        <v>3133.3499999999995</v>
      </c>
      <c r="M123" s="28">
        <v>3083.95</v>
      </c>
      <c r="N123" s="28">
        <v>3039.65</v>
      </c>
      <c r="O123" s="39">
        <v>482500</v>
      </c>
      <c r="P123" s="40">
        <v>-4.9261083743842367E-2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736.6</v>
      </c>
      <c r="F124" s="37">
        <v>732.9666666666667</v>
      </c>
      <c r="G124" s="38">
        <v>723.58333333333337</v>
      </c>
      <c r="H124" s="38">
        <v>710.56666666666672</v>
      </c>
      <c r="I124" s="38">
        <v>701.18333333333339</v>
      </c>
      <c r="J124" s="38">
        <v>745.98333333333335</v>
      </c>
      <c r="K124" s="38">
        <v>755.36666666666656</v>
      </c>
      <c r="L124" s="38">
        <v>768.38333333333333</v>
      </c>
      <c r="M124" s="28">
        <v>742.35</v>
      </c>
      <c r="N124" s="28">
        <v>719.95</v>
      </c>
      <c r="O124" s="39">
        <v>23511600</v>
      </c>
      <c r="P124" s="40">
        <v>1.1910987159374819E-2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551</v>
      </c>
      <c r="F125" s="37">
        <v>553.75</v>
      </c>
      <c r="G125" s="38">
        <v>546.75</v>
      </c>
      <c r="H125" s="38">
        <v>542.5</v>
      </c>
      <c r="I125" s="38">
        <v>535.5</v>
      </c>
      <c r="J125" s="38">
        <v>558</v>
      </c>
      <c r="K125" s="38">
        <v>565</v>
      </c>
      <c r="L125" s="38">
        <v>569.25</v>
      </c>
      <c r="M125" s="28">
        <v>560.75</v>
      </c>
      <c r="N125" s="28">
        <v>549.5</v>
      </c>
      <c r="O125" s="39">
        <v>12101250</v>
      </c>
      <c r="P125" s="40">
        <v>4.2761740629039209E-2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1942.25</v>
      </c>
      <c r="F126" s="37">
        <v>1945.3166666666666</v>
      </c>
      <c r="G126" s="38">
        <v>1937.0333333333333</v>
      </c>
      <c r="H126" s="38">
        <v>1931.8166666666666</v>
      </c>
      <c r="I126" s="38">
        <v>1923.5333333333333</v>
      </c>
      <c r="J126" s="38">
        <v>1950.5333333333333</v>
      </c>
      <c r="K126" s="38">
        <v>1958.8166666666666</v>
      </c>
      <c r="L126" s="38">
        <v>1964.0333333333333</v>
      </c>
      <c r="M126" s="28">
        <v>1953.6</v>
      </c>
      <c r="N126" s="28">
        <v>1940.1</v>
      </c>
      <c r="O126" s="39">
        <v>22283200</v>
      </c>
      <c r="P126" s="40">
        <v>9.1114935241373065E-3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87.65</v>
      </c>
      <c r="F127" s="37">
        <v>88.416666666666671</v>
      </c>
      <c r="G127" s="38">
        <v>86.733333333333348</v>
      </c>
      <c r="H127" s="38">
        <v>85.816666666666677</v>
      </c>
      <c r="I127" s="38">
        <v>84.133333333333354</v>
      </c>
      <c r="J127" s="38">
        <v>89.333333333333343</v>
      </c>
      <c r="K127" s="38">
        <v>91.016666666666652</v>
      </c>
      <c r="L127" s="38">
        <v>91.933333333333337</v>
      </c>
      <c r="M127" s="28">
        <v>90.1</v>
      </c>
      <c r="N127" s="28">
        <v>87.5</v>
      </c>
      <c r="O127" s="39">
        <v>57506256</v>
      </c>
      <c r="P127" s="40">
        <v>4.4239183276616433E-2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2412.9</v>
      </c>
      <c r="F128" s="37">
        <v>2426.4666666666667</v>
      </c>
      <c r="G128" s="38">
        <v>2386.1333333333332</v>
      </c>
      <c r="H128" s="38">
        <v>2359.3666666666663</v>
      </c>
      <c r="I128" s="38">
        <v>2319.0333333333328</v>
      </c>
      <c r="J128" s="38">
        <v>2453.2333333333336</v>
      </c>
      <c r="K128" s="38">
        <v>2493.5666666666666</v>
      </c>
      <c r="L128" s="38">
        <v>2520.3333333333339</v>
      </c>
      <c r="M128" s="28">
        <v>2466.8000000000002</v>
      </c>
      <c r="N128" s="28">
        <v>2399.6999999999998</v>
      </c>
      <c r="O128" s="39">
        <v>832500</v>
      </c>
      <c r="P128" s="40">
        <v>7.5928917609046853E-2</v>
      </c>
    </row>
    <row r="129" spans="1:16" ht="12.75" customHeight="1">
      <c r="A129" s="28">
        <v>119</v>
      </c>
      <c r="B129" s="29" t="s">
        <v>47</v>
      </c>
      <c r="C129" s="30" t="s">
        <v>266</v>
      </c>
      <c r="D129" s="31">
        <v>44924</v>
      </c>
      <c r="E129" s="37">
        <v>412.15</v>
      </c>
      <c r="F129" s="37">
        <v>423.0333333333333</v>
      </c>
      <c r="G129" s="38">
        <v>400.11666666666662</v>
      </c>
      <c r="H129" s="38">
        <v>388.08333333333331</v>
      </c>
      <c r="I129" s="38">
        <v>365.16666666666663</v>
      </c>
      <c r="J129" s="38">
        <v>435.06666666666661</v>
      </c>
      <c r="K129" s="38">
        <v>457.98333333333335</v>
      </c>
      <c r="L129" s="38">
        <v>470.01666666666659</v>
      </c>
      <c r="M129" s="28">
        <v>445.95</v>
      </c>
      <c r="N129" s="28">
        <v>411</v>
      </c>
      <c r="O129" s="39">
        <v>9594100</v>
      </c>
      <c r="P129" s="40">
        <v>0.38502959434098455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387.4</v>
      </c>
      <c r="F130" s="37">
        <v>388.89999999999992</v>
      </c>
      <c r="G130" s="38">
        <v>385.09999999999985</v>
      </c>
      <c r="H130" s="38">
        <v>382.79999999999995</v>
      </c>
      <c r="I130" s="38">
        <v>378.99999999999989</v>
      </c>
      <c r="J130" s="38">
        <v>391.19999999999982</v>
      </c>
      <c r="K130" s="38">
        <v>394.99999999999989</v>
      </c>
      <c r="L130" s="38">
        <v>397.29999999999978</v>
      </c>
      <c r="M130" s="28">
        <v>392.7</v>
      </c>
      <c r="N130" s="28">
        <v>386.6</v>
      </c>
      <c r="O130" s="39">
        <v>10326000</v>
      </c>
      <c r="P130" s="40">
        <v>2.4201547312041261E-2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2067.6</v>
      </c>
      <c r="F131" s="37">
        <v>2071.3833333333337</v>
      </c>
      <c r="G131" s="38">
        <v>2052.7666666666673</v>
      </c>
      <c r="H131" s="38">
        <v>2037.9333333333338</v>
      </c>
      <c r="I131" s="38">
        <v>2019.3166666666675</v>
      </c>
      <c r="J131" s="38">
        <v>2086.2166666666672</v>
      </c>
      <c r="K131" s="38">
        <v>2104.833333333333</v>
      </c>
      <c r="L131" s="38">
        <v>2119.666666666667</v>
      </c>
      <c r="M131" s="28">
        <v>2090</v>
      </c>
      <c r="N131" s="28">
        <v>2056.5500000000002</v>
      </c>
      <c r="O131" s="39">
        <v>8524500</v>
      </c>
      <c r="P131" s="40">
        <v>8.0173117173365505E-3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44924</v>
      </c>
      <c r="E132" s="37">
        <v>4948.05</v>
      </c>
      <c r="F132" s="37">
        <v>4945.666666666667</v>
      </c>
      <c r="G132" s="38">
        <v>4902.3833333333341</v>
      </c>
      <c r="H132" s="38">
        <v>4856.7166666666672</v>
      </c>
      <c r="I132" s="38">
        <v>4813.4333333333343</v>
      </c>
      <c r="J132" s="38">
        <v>4991.3333333333339</v>
      </c>
      <c r="K132" s="38">
        <v>5034.6166666666668</v>
      </c>
      <c r="L132" s="38">
        <v>5080.2833333333338</v>
      </c>
      <c r="M132" s="28">
        <v>4988.95</v>
      </c>
      <c r="N132" s="28">
        <v>4900</v>
      </c>
      <c r="O132" s="39">
        <v>1479150</v>
      </c>
      <c r="P132" s="40">
        <v>1.421752818117193E-3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3835.95</v>
      </c>
      <c r="F133" s="37">
        <v>3836.9833333333336</v>
      </c>
      <c r="G133" s="38">
        <v>3803.9666666666672</v>
      </c>
      <c r="H133" s="38">
        <v>3771.9833333333336</v>
      </c>
      <c r="I133" s="38">
        <v>3738.9666666666672</v>
      </c>
      <c r="J133" s="38">
        <v>3868.9666666666672</v>
      </c>
      <c r="K133" s="38">
        <v>3901.9833333333336</v>
      </c>
      <c r="L133" s="38">
        <v>3933.9666666666672</v>
      </c>
      <c r="M133" s="28">
        <v>3870</v>
      </c>
      <c r="N133" s="28">
        <v>3805</v>
      </c>
      <c r="O133" s="39">
        <v>1069800</v>
      </c>
      <c r="P133" s="40">
        <v>-1.4372581536760642E-2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757.85</v>
      </c>
      <c r="F134" s="37">
        <v>755.48333333333323</v>
      </c>
      <c r="G134" s="38">
        <v>744.96666666666647</v>
      </c>
      <c r="H134" s="38">
        <v>732.08333333333326</v>
      </c>
      <c r="I134" s="38">
        <v>721.56666666666649</v>
      </c>
      <c r="J134" s="38">
        <v>768.36666666666645</v>
      </c>
      <c r="K134" s="38">
        <v>778.8833333333331</v>
      </c>
      <c r="L134" s="38">
        <v>791.76666666666642</v>
      </c>
      <c r="M134" s="28">
        <v>766</v>
      </c>
      <c r="N134" s="28">
        <v>742.6</v>
      </c>
      <c r="O134" s="39">
        <v>6718400</v>
      </c>
      <c r="P134" s="40">
        <v>4.4811632518175812E-2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1264.3499999999999</v>
      </c>
      <c r="F135" s="37">
        <v>1264.8166666666666</v>
      </c>
      <c r="G135" s="38">
        <v>1256.3333333333333</v>
      </c>
      <c r="H135" s="38">
        <v>1248.3166666666666</v>
      </c>
      <c r="I135" s="38">
        <v>1239.8333333333333</v>
      </c>
      <c r="J135" s="38">
        <v>1272.8333333333333</v>
      </c>
      <c r="K135" s="38">
        <v>1281.3166666666668</v>
      </c>
      <c r="L135" s="38">
        <v>1289.3333333333333</v>
      </c>
      <c r="M135" s="28">
        <v>1273.3</v>
      </c>
      <c r="N135" s="28">
        <v>1256.8</v>
      </c>
      <c r="O135" s="39">
        <v>11517800</v>
      </c>
      <c r="P135" s="40">
        <v>-5.3799189989723753E-3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215.35</v>
      </c>
      <c r="F136" s="37">
        <v>215.55000000000004</v>
      </c>
      <c r="G136" s="38">
        <v>214.35000000000008</v>
      </c>
      <c r="H136" s="38">
        <v>213.35000000000005</v>
      </c>
      <c r="I136" s="38">
        <v>212.15000000000009</v>
      </c>
      <c r="J136" s="38">
        <v>216.55000000000007</v>
      </c>
      <c r="K136" s="38">
        <v>217.75000000000006</v>
      </c>
      <c r="L136" s="38">
        <v>218.75000000000006</v>
      </c>
      <c r="M136" s="28">
        <v>216.75</v>
      </c>
      <c r="N136" s="28">
        <v>214.55</v>
      </c>
      <c r="O136" s="39">
        <v>17332000</v>
      </c>
      <c r="P136" s="40">
        <v>-8.9204025617566334E-3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114.25</v>
      </c>
      <c r="F137" s="37">
        <v>114.45</v>
      </c>
      <c r="G137" s="38">
        <v>113.5</v>
      </c>
      <c r="H137" s="38">
        <v>112.75</v>
      </c>
      <c r="I137" s="38">
        <v>111.8</v>
      </c>
      <c r="J137" s="38">
        <v>115.2</v>
      </c>
      <c r="K137" s="38">
        <v>116.15000000000002</v>
      </c>
      <c r="L137" s="38">
        <v>116.9</v>
      </c>
      <c r="M137" s="28">
        <v>115.4</v>
      </c>
      <c r="N137" s="28">
        <v>113.7</v>
      </c>
      <c r="O137" s="39">
        <v>37068000</v>
      </c>
      <c r="P137" s="40">
        <v>-2.2158911047799938E-2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505.25</v>
      </c>
      <c r="F138" s="37">
        <v>503.08333333333331</v>
      </c>
      <c r="G138" s="38">
        <v>493.51666666666665</v>
      </c>
      <c r="H138" s="38">
        <v>481.78333333333336</v>
      </c>
      <c r="I138" s="38">
        <v>472.2166666666667</v>
      </c>
      <c r="J138" s="38">
        <v>514.81666666666661</v>
      </c>
      <c r="K138" s="38">
        <v>524.38333333333333</v>
      </c>
      <c r="L138" s="38">
        <v>536.11666666666656</v>
      </c>
      <c r="M138" s="28">
        <v>512.65</v>
      </c>
      <c r="N138" s="28">
        <v>491.35</v>
      </c>
      <c r="O138" s="39">
        <v>8934000</v>
      </c>
      <c r="P138" s="40">
        <v>-4.4900577293136623E-2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8972.25</v>
      </c>
      <c r="F139" s="37">
        <v>9012.7333333333336</v>
      </c>
      <c r="G139" s="38">
        <v>8921.4666666666672</v>
      </c>
      <c r="H139" s="38">
        <v>8870.6833333333343</v>
      </c>
      <c r="I139" s="38">
        <v>8779.4166666666679</v>
      </c>
      <c r="J139" s="38">
        <v>9063.5166666666664</v>
      </c>
      <c r="K139" s="38">
        <v>9154.7833333333328</v>
      </c>
      <c r="L139" s="38">
        <v>9205.5666666666657</v>
      </c>
      <c r="M139" s="28">
        <v>9104</v>
      </c>
      <c r="N139" s="28">
        <v>8961.9500000000007</v>
      </c>
      <c r="O139" s="39">
        <v>3004900</v>
      </c>
      <c r="P139" s="40">
        <v>4.054989957753307E-2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912.8</v>
      </c>
      <c r="F140" s="37">
        <v>892.69999999999993</v>
      </c>
      <c r="G140" s="38">
        <v>859.59999999999991</v>
      </c>
      <c r="H140" s="38">
        <v>806.4</v>
      </c>
      <c r="I140" s="38">
        <v>773.3</v>
      </c>
      <c r="J140" s="38">
        <v>945.89999999999986</v>
      </c>
      <c r="K140" s="38">
        <v>979</v>
      </c>
      <c r="L140" s="38">
        <v>1032.1999999999998</v>
      </c>
      <c r="M140" s="28">
        <v>925.8</v>
      </c>
      <c r="N140" s="28">
        <v>839.5</v>
      </c>
      <c r="O140" s="39">
        <v>17965000</v>
      </c>
      <c r="P140" s="40">
        <v>-5.6043727945755207E-3</v>
      </c>
    </row>
    <row r="141" spans="1:16" ht="12.75" customHeight="1">
      <c r="A141" s="28">
        <v>131</v>
      </c>
      <c r="B141" s="29" t="s">
        <v>44</v>
      </c>
      <c r="C141" s="30" t="s">
        <v>428</v>
      </c>
      <c r="D141" s="31">
        <v>44924</v>
      </c>
      <c r="E141" s="37">
        <v>1576.55</v>
      </c>
      <c r="F141" s="37">
        <v>1581.25</v>
      </c>
      <c r="G141" s="38">
        <v>1564.5</v>
      </c>
      <c r="H141" s="38">
        <v>1552.45</v>
      </c>
      <c r="I141" s="38">
        <v>1535.7</v>
      </c>
      <c r="J141" s="38">
        <v>1593.3</v>
      </c>
      <c r="K141" s="38">
        <v>1610.05</v>
      </c>
      <c r="L141" s="38">
        <v>1622.1</v>
      </c>
      <c r="M141" s="28">
        <v>1598</v>
      </c>
      <c r="N141" s="28">
        <v>1569.2</v>
      </c>
      <c r="O141" s="39">
        <v>1951600</v>
      </c>
      <c r="P141" s="40">
        <v>-9.138911454102356E-3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1483.45</v>
      </c>
      <c r="F142" s="37">
        <v>1483.4666666666669</v>
      </c>
      <c r="G142" s="38">
        <v>1472.0333333333338</v>
      </c>
      <c r="H142" s="38">
        <v>1460.6166666666668</v>
      </c>
      <c r="I142" s="38">
        <v>1449.1833333333336</v>
      </c>
      <c r="J142" s="38">
        <v>1494.8833333333339</v>
      </c>
      <c r="K142" s="38">
        <v>1506.3166666666668</v>
      </c>
      <c r="L142" s="38">
        <v>1517.733333333334</v>
      </c>
      <c r="M142" s="28">
        <v>1494.9</v>
      </c>
      <c r="N142" s="28">
        <v>1472.05</v>
      </c>
      <c r="O142" s="39">
        <v>917000</v>
      </c>
      <c r="P142" s="40">
        <v>9.911894273127754E-3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699.3</v>
      </c>
      <c r="F143" s="37">
        <v>695.98333333333323</v>
      </c>
      <c r="G143" s="38">
        <v>686.36666666666645</v>
      </c>
      <c r="H143" s="38">
        <v>673.43333333333317</v>
      </c>
      <c r="I143" s="38">
        <v>663.81666666666638</v>
      </c>
      <c r="J143" s="38">
        <v>708.91666666666652</v>
      </c>
      <c r="K143" s="38">
        <v>718.5333333333333</v>
      </c>
      <c r="L143" s="38">
        <v>731.46666666666658</v>
      </c>
      <c r="M143" s="28">
        <v>705.6</v>
      </c>
      <c r="N143" s="28">
        <v>683.05</v>
      </c>
      <c r="O143" s="39">
        <v>5398900</v>
      </c>
      <c r="P143" s="40">
        <v>3.8639489808678255E-2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905.55</v>
      </c>
      <c r="F144" s="37">
        <v>908.61666666666667</v>
      </c>
      <c r="G144" s="38">
        <v>894.48333333333335</v>
      </c>
      <c r="H144" s="38">
        <v>883.41666666666663</v>
      </c>
      <c r="I144" s="38">
        <v>869.2833333333333</v>
      </c>
      <c r="J144" s="38">
        <v>919.68333333333339</v>
      </c>
      <c r="K144" s="38">
        <v>933.81666666666683</v>
      </c>
      <c r="L144" s="38">
        <v>944.88333333333344</v>
      </c>
      <c r="M144" s="28">
        <v>922.75</v>
      </c>
      <c r="N144" s="28">
        <v>897.55</v>
      </c>
      <c r="O144" s="39">
        <v>2702400</v>
      </c>
      <c r="P144" s="40">
        <v>3.4609494640122508E-2</v>
      </c>
    </row>
    <row r="145" spans="1:16" ht="12.75" customHeight="1">
      <c r="A145" s="28">
        <v>135</v>
      </c>
      <c r="B145" s="29" t="s">
        <v>49</v>
      </c>
      <c r="C145" s="30" t="s">
        <v>809</v>
      </c>
      <c r="D145" s="31">
        <v>44924</v>
      </c>
      <c r="E145" s="37">
        <v>73.849999999999994</v>
      </c>
      <c r="F145" s="37">
        <v>74.166666666666671</v>
      </c>
      <c r="G145" s="38">
        <v>73.233333333333348</v>
      </c>
      <c r="H145" s="38">
        <v>72.616666666666674</v>
      </c>
      <c r="I145" s="38">
        <v>71.683333333333351</v>
      </c>
      <c r="J145" s="38">
        <v>74.783333333333346</v>
      </c>
      <c r="K145" s="38">
        <v>75.716666666666654</v>
      </c>
      <c r="L145" s="38">
        <v>76.333333333333343</v>
      </c>
      <c r="M145" s="28">
        <v>75.099999999999994</v>
      </c>
      <c r="N145" s="28">
        <v>73.55</v>
      </c>
      <c r="O145" s="39">
        <v>87675750</v>
      </c>
      <c r="P145" s="40">
        <v>2.0505971087366435E-2</v>
      </c>
    </row>
    <row r="146" spans="1:16" ht="12.75" customHeight="1">
      <c r="A146" s="28">
        <v>136</v>
      </c>
      <c r="B146" s="29" t="s">
        <v>86</v>
      </c>
      <c r="C146" s="30" t="s">
        <v>159</v>
      </c>
      <c r="D146" s="31">
        <v>44924</v>
      </c>
      <c r="E146" s="37">
        <v>2016.65</v>
      </c>
      <c r="F146" s="37">
        <v>2022.3666666666668</v>
      </c>
      <c r="G146" s="38">
        <v>2007.1333333333337</v>
      </c>
      <c r="H146" s="38">
        <v>1997.6166666666668</v>
      </c>
      <c r="I146" s="38">
        <v>1982.3833333333337</v>
      </c>
      <c r="J146" s="38">
        <v>2031.8833333333337</v>
      </c>
      <c r="K146" s="38">
        <v>2047.1166666666668</v>
      </c>
      <c r="L146" s="38">
        <v>2056.6333333333337</v>
      </c>
      <c r="M146" s="28">
        <v>2037.6</v>
      </c>
      <c r="N146" s="28">
        <v>2012.85</v>
      </c>
      <c r="O146" s="39">
        <v>2155025</v>
      </c>
      <c r="P146" s="40">
        <v>-5.8000603206273343E-5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44924</v>
      </c>
      <c r="E147" s="37">
        <v>92679.55</v>
      </c>
      <c r="F147" s="37">
        <v>92739.066666666651</v>
      </c>
      <c r="G147" s="38">
        <v>92128.133333333302</v>
      </c>
      <c r="H147" s="38">
        <v>91576.716666666645</v>
      </c>
      <c r="I147" s="38">
        <v>90965.783333333296</v>
      </c>
      <c r="J147" s="38">
        <v>93290.483333333308</v>
      </c>
      <c r="K147" s="38">
        <v>93901.416666666657</v>
      </c>
      <c r="L147" s="38">
        <v>94452.833333333314</v>
      </c>
      <c r="M147" s="28">
        <v>93350</v>
      </c>
      <c r="N147" s="28">
        <v>92187.65</v>
      </c>
      <c r="O147" s="39">
        <v>56680</v>
      </c>
      <c r="P147" s="40">
        <v>4.608294930875576E-3</v>
      </c>
    </row>
    <row r="148" spans="1:16" ht="12.75" customHeight="1">
      <c r="A148" s="28">
        <v>138</v>
      </c>
      <c r="B148" s="29" t="s">
        <v>63</v>
      </c>
      <c r="C148" s="30" t="s">
        <v>161</v>
      </c>
      <c r="D148" s="31">
        <v>44924</v>
      </c>
      <c r="E148" s="37">
        <v>1090.05</v>
      </c>
      <c r="F148" s="37">
        <v>1091.3</v>
      </c>
      <c r="G148" s="38">
        <v>1085.5999999999999</v>
      </c>
      <c r="H148" s="38">
        <v>1081.1499999999999</v>
      </c>
      <c r="I148" s="38">
        <v>1075.4499999999998</v>
      </c>
      <c r="J148" s="38">
        <v>1095.75</v>
      </c>
      <c r="K148" s="38">
        <v>1101.4500000000003</v>
      </c>
      <c r="L148" s="38">
        <v>1105.9000000000001</v>
      </c>
      <c r="M148" s="28">
        <v>1097</v>
      </c>
      <c r="N148" s="28">
        <v>1086.8499999999999</v>
      </c>
      <c r="O148" s="39">
        <v>7008250</v>
      </c>
      <c r="P148" s="40">
        <v>-3.7422303408521482E-3</v>
      </c>
    </row>
    <row r="149" spans="1:16" ht="12.75" customHeight="1">
      <c r="A149" s="28">
        <v>139</v>
      </c>
      <c r="B149" s="29" t="s">
        <v>119</v>
      </c>
      <c r="C149" s="30" t="s">
        <v>163</v>
      </c>
      <c r="D149" s="31">
        <v>44924</v>
      </c>
      <c r="E149" s="37">
        <v>76.05</v>
      </c>
      <c r="F149" s="37">
        <v>76.416666666666657</v>
      </c>
      <c r="G149" s="38">
        <v>74.98333333333332</v>
      </c>
      <c r="H149" s="38">
        <v>73.916666666666657</v>
      </c>
      <c r="I149" s="38">
        <v>72.48333333333332</v>
      </c>
      <c r="J149" s="38">
        <v>77.48333333333332</v>
      </c>
      <c r="K149" s="38">
        <v>78.916666666666657</v>
      </c>
      <c r="L149" s="38">
        <v>79.98333333333332</v>
      </c>
      <c r="M149" s="28">
        <v>77.849999999999994</v>
      </c>
      <c r="N149" s="28">
        <v>75.349999999999994</v>
      </c>
      <c r="O149" s="39">
        <v>66296750</v>
      </c>
      <c r="P149" s="40">
        <v>5.4330929578319193E-3</v>
      </c>
    </row>
    <row r="150" spans="1:16" ht="12.75" customHeight="1">
      <c r="A150" s="28">
        <v>140</v>
      </c>
      <c r="B150" s="29" t="s">
        <v>44</v>
      </c>
      <c r="C150" s="30" t="s">
        <v>164</v>
      </c>
      <c r="D150" s="31">
        <v>44924</v>
      </c>
      <c r="E150" s="37">
        <v>3982.9</v>
      </c>
      <c r="F150" s="37">
        <v>3993.8333333333335</v>
      </c>
      <c r="G150" s="38">
        <v>3955.8166666666671</v>
      </c>
      <c r="H150" s="38">
        <v>3928.7333333333336</v>
      </c>
      <c r="I150" s="38">
        <v>3890.7166666666672</v>
      </c>
      <c r="J150" s="38">
        <v>4020.916666666667</v>
      </c>
      <c r="K150" s="38">
        <v>4058.9333333333334</v>
      </c>
      <c r="L150" s="38">
        <v>4086.0166666666669</v>
      </c>
      <c r="M150" s="28">
        <v>4031.85</v>
      </c>
      <c r="N150" s="28">
        <v>3966.75</v>
      </c>
      <c r="O150" s="39">
        <v>1580625</v>
      </c>
      <c r="P150" s="40">
        <v>-2.3401297497683039E-2</v>
      </c>
    </row>
    <row r="151" spans="1:16" ht="12.75" customHeight="1">
      <c r="A151" s="28">
        <v>141</v>
      </c>
      <c r="B151" s="29" t="s">
        <v>38</v>
      </c>
      <c r="C151" s="30" t="s">
        <v>165</v>
      </c>
      <c r="D151" s="31">
        <v>44924</v>
      </c>
      <c r="E151" s="37">
        <v>4333.75</v>
      </c>
      <c r="F151" s="37">
        <v>4357.8833333333332</v>
      </c>
      <c r="G151" s="38">
        <v>4300.6166666666668</v>
      </c>
      <c r="H151" s="38">
        <v>4267.4833333333336</v>
      </c>
      <c r="I151" s="38">
        <v>4210.2166666666672</v>
      </c>
      <c r="J151" s="38">
        <v>4391.0166666666664</v>
      </c>
      <c r="K151" s="38">
        <v>4448.2833333333328</v>
      </c>
      <c r="L151" s="38">
        <v>4481.4166666666661</v>
      </c>
      <c r="M151" s="28">
        <v>4415.1499999999996</v>
      </c>
      <c r="N151" s="28">
        <v>4324.75</v>
      </c>
      <c r="O151" s="39">
        <v>331275</v>
      </c>
      <c r="P151" s="40">
        <v>-2.2787610619469028E-2</v>
      </c>
    </row>
    <row r="152" spans="1:16" ht="12.75" customHeight="1">
      <c r="A152" s="28">
        <v>142</v>
      </c>
      <c r="B152" s="29" t="s">
        <v>56</v>
      </c>
      <c r="C152" s="30" t="s">
        <v>166</v>
      </c>
      <c r="D152" s="31">
        <v>44924</v>
      </c>
      <c r="E152" s="37">
        <v>20244.349999999999</v>
      </c>
      <c r="F152" s="37">
        <v>20212.083333333332</v>
      </c>
      <c r="G152" s="38">
        <v>19886.916666666664</v>
      </c>
      <c r="H152" s="38">
        <v>19529.483333333334</v>
      </c>
      <c r="I152" s="38">
        <v>19204.316666666666</v>
      </c>
      <c r="J152" s="38">
        <v>20569.516666666663</v>
      </c>
      <c r="K152" s="38">
        <v>20894.683333333327</v>
      </c>
      <c r="L152" s="38">
        <v>21252.116666666661</v>
      </c>
      <c r="M152" s="28">
        <v>20537.25</v>
      </c>
      <c r="N152" s="28">
        <v>19854.650000000001</v>
      </c>
      <c r="O152" s="39">
        <v>281080</v>
      </c>
      <c r="P152" s="40">
        <v>3.9497041420118346E-2</v>
      </c>
    </row>
    <row r="153" spans="1:16" ht="12.75" customHeight="1">
      <c r="A153" s="28">
        <v>143</v>
      </c>
      <c r="B153" s="29" t="s">
        <v>119</v>
      </c>
      <c r="C153" s="30" t="s">
        <v>167</v>
      </c>
      <c r="D153" s="31">
        <v>44924</v>
      </c>
      <c r="E153" s="37">
        <v>118.25</v>
      </c>
      <c r="F153" s="37">
        <v>118.60000000000001</v>
      </c>
      <c r="G153" s="38">
        <v>117.10000000000002</v>
      </c>
      <c r="H153" s="38">
        <v>115.95000000000002</v>
      </c>
      <c r="I153" s="38">
        <v>114.45000000000003</v>
      </c>
      <c r="J153" s="38">
        <v>119.75000000000001</v>
      </c>
      <c r="K153" s="38">
        <v>121.24999999999999</v>
      </c>
      <c r="L153" s="38">
        <v>122.4</v>
      </c>
      <c r="M153" s="28">
        <v>120.1</v>
      </c>
      <c r="N153" s="28">
        <v>117.45</v>
      </c>
      <c r="O153" s="39">
        <v>28931250</v>
      </c>
      <c r="P153" s="40">
        <v>5.4224824774123964E-2</v>
      </c>
    </row>
    <row r="154" spans="1:16" ht="12.75" customHeight="1">
      <c r="A154" s="28">
        <v>144</v>
      </c>
      <c r="B154" s="29" t="s">
        <v>168</v>
      </c>
      <c r="C154" s="30" t="s">
        <v>169</v>
      </c>
      <c r="D154" s="31">
        <v>44924</v>
      </c>
      <c r="E154" s="37">
        <v>171.5</v>
      </c>
      <c r="F154" s="37">
        <v>171.4</v>
      </c>
      <c r="G154" s="38">
        <v>170.5</v>
      </c>
      <c r="H154" s="38">
        <v>169.5</v>
      </c>
      <c r="I154" s="38">
        <v>168.6</v>
      </c>
      <c r="J154" s="38">
        <v>172.4</v>
      </c>
      <c r="K154" s="38">
        <v>173.30000000000004</v>
      </c>
      <c r="L154" s="38">
        <v>174.3</v>
      </c>
      <c r="M154" s="28">
        <v>172.3</v>
      </c>
      <c r="N154" s="28">
        <v>170.4</v>
      </c>
      <c r="O154" s="39">
        <v>60083700</v>
      </c>
      <c r="P154" s="40">
        <v>-6.9712670748940178E-3</v>
      </c>
    </row>
    <row r="155" spans="1:16" ht="12.75" customHeight="1">
      <c r="A155" s="28">
        <v>145</v>
      </c>
      <c r="B155" s="29" t="s">
        <v>96</v>
      </c>
      <c r="C155" s="30" t="s">
        <v>268</v>
      </c>
      <c r="D155" s="31">
        <v>44924</v>
      </c>
      <c r="E155" s="37">
        <v>911.9</v>
      </c>
      <c r="F155" s="37">
        <v>915.79999999999984</v>
      </c>
      <c r="G155" s="38">
        <v>899.79999999999973</v>
      </c>
      <c r="H155" s="38">
        <v>887.69999999999993</v>
      </c>
      <c r="I155" s="38">
        <v>871.69999999999982</v>
      </c>
      <c r="J155" s="38">
        <v>927.89999999999964</v>
      </c>
      <c r="K155" s="38">
        <v>943.89999999999986</v>
      </c>
      <c r="L155" s="38">
        <v>955.99999999999955</v>
      </c>
      <c r="M155" s="28">
        <v>931.8</v>
      </c>
      <c r="N155" s="28">
        <v>903.7</v>
      </c>
      <c r="O155" s="39">
        <v>6072500</v>
      </c>
      <c r="P155" s="40">
        <v>1.2724725659584404E-2</v>
      </c>
    </row>
    <row r="156" spans="1:16" ht="12.75" customHeight="1">
      <c r="A156" s="28">
        <v>146</v>
      </c>
      <c r="B156" s="29" t="s">
        <v>86</v>
      </c>
      <c r="C156" s="30" t="s">
        <v>436</v>
      </c>
      <c r="D156" s="31">
        <v>44924</v>
      </c>
      <c r="E156" s="37">
        <v>3112.1</v>
      </c>
      <c r="F156" s="37">
        <v>3124.3999999999996</v>
      </c>
      <c r="G156" s="38">
        <v>3093.8499999999995</v>
      </c>
      <c r="H156" s="38">
        <v>3075.6</v>
      </c>
      <c r="I156" s="38">
        <v>3045.0499999999997</v>
      </c>
      <c r="J156" s="38">
        <v>3142.6499999999992</v>
      </c>
      <c r="K156" s="38">
        <v>3173.1999999999994</v>
      </c>
      <c r="L156" s="38">
        <v>3191.4499999999989</v>
      </c>
      <c r="M156" s="28">
        <v>3154.95</v>
      </c>
      <c r="N156" s="28">
        <v>3106.15</v>
      </c>
      <c r="O156" s="39">
        <v>481400</v>
      </c>
      <c r="P156" s="40">
        <v>-3.4109149277688607E-2</v>
      </c>
    </row>
    <row r="157" spans="1:16" ht="12.75" customHeight="1">
      <c r="A157" s="28">
        <v>147</v>
      </c>
      <c r="B157" s="29" t="s">
        <v>79</v>
      </c>
      <c r="C157" s="30" t="s">
        <v>170</v>
      </c>
      <c r="D157" s="31">
        <v>44924</v>
      </c>
      <c r="E157" s="37">
        <v>141.44999999999999</v>
      </c>
      <c r="F157" s="37">
        <v>141.44999999999999</v>
      </c>
      <c r="G157" s="38">
        <v>140.54999999999998</v>
      </c>
      <c r="H157" s="38">
        <v>139.65</v>
      </c>
      <c r="I157" s="38">
        <v>138.75</v>
      </c>
      <c r="J157" s="38">
        <v>142.34999999999997</v>
      </c>
      <c r="K157" s="38">
        <v>143.24999999999994</v>
      </c>
      <c r="L157" s="38">
        <v>144.14999999999995</v>
      </c>
      <c r="M157" s="28">
        <v>142.35</v>
      </c>
      <c r="N157" s="28">
        <v>140.55000000000001</v>
      </c>
      <c r="O157" s="39">
        <v>37718450</v>
      </c>
      <c r="P157" s="40">
        <v>-1.1602098466505246E-2</v>
      </c>
    </row>
    <row r="158" spans="1:16" ht="12.75" customHeight="1">
      <c r="A158" s="28">
        <v>148</v>
      </c>
      <c r="B158" s="29" t="s">
        <v>40</v>
      </c>
      <c r="C158" s="30" t="s">
        <v>171</v>
      </c>
      <c r="D158" s="31">
        <v>44924</v>
      </c>
      <c r="E158" s="37">
        <v>47483.4</v>
      </c>
      <c r="F158" s="37">
        <v>47586.400000000001</v>
      </c>
      <c r="G158" s="38">
        <v>47347</v>
      </c>
      <c r="H158" s="38">
        <v>47210.6</v>
      </c>
      <c r="I158" s="38">
        <v>46971.199999999997</v>
      </c>
      <c r="J158" s="38">
        <v>47722.8</v>
      </c>
      <c r="K158" s="38">
        <v>47962.200000000012</v>
      </c>
      <c r="L158" s="38">
        <v>48098.600000000006</v>
      </c>
      <c r="M158" s="28">
        <v>47825.8</v>
      </c>
      <c r="N158" s="28">
        <v>47450</v>
      </c>
      <c r="O158" s="39">
        <v>94455</v>
      </c>
      <c r="P158" s="40">
        <v>-7.8777375137860407E-3</v>
      </c>
    </row>
    <row r="159" spans="1:16" ht="12.75" customHeight="1">
      <c r="A159" s="28">
        <v>149</v>
      </c>
      <c r="B159" s="29" t="s">
        <v>47</v>
      </c>
      <c r="C159" s="30" t="s">
        <v>172</v>
      </c>
      <c r="D159" s="31">
        <v>44924</v>
      </c>
      <c r="E159" s="37">
        <v>825</v>
      </c>
      <c r="F159" s="37">
        <v>826.61666666666679</v>
      </c>
      <c r="G159" s="38">
        <v>820.3333333333336</v>
      </c>
      <c r="H159" s="38">
        <v>815.66666666666686</v>
      </c>
      <c r="I159" s="38">
        <v>809.38333333333367</v>
      </c>
      <c r="J159" s="38">
        <v>831.28333333333353</v>
      </c>
      <c r="K159" s="38">
        <v>837.56666666666683</v>
      </c>
      <c r="L159" s="38">
        <v>842.23333333333346</v>
      </c>
      <c r="M159" s="28">
        <v>832.9</v>
      </c>
      <c r="N159" s="28">
        <v>821.95</v>
      </c>
      <c r="O159" s="39">
        <v>5554725</v>
      </c>
      <c r="P159" s="40">
        <v>-1.1373751359905055E-3</v>
      </c>
    </row>
    <row r="160" spans="1:16" ht="12.75" customHeight="1">
      <c r="A160" s="28">
        <v>150</v>
      </c>
      <c r="B160" s="29" t="s">
        <v>86</v>
      </c>
      <c r="C160" s="30" t="s">
        <v>441</v>
      </c>
      <c r="D160" s="31">
        <v>44924</v>
      </c>
      <c r="E160" s="37">
        <v>4045.9</v>
      </c>
      <c r="F160" s="37">
        <v>4036.9333333333329</v>
      </c>
      <c r="G160" s="38">
        <v>4008.9666666666658</v>
      </c>
      <c r="H160" s="38">
        <v>3972.0333333333328</v>
      </c>
      <c r="I160" s="38">
        <v>3944.0666666666657</v>
      </c>
      <c r="J160" s="38">
        <v>4073.8666666666659</v>
      </c>
      <c r="K160" s="38">
        <v>4101.833333333333</v>
      </c>
      <c r="L160" s="38">
        <v>4138.7666666666664</v>
      </c>
      <c r="M160" s="28">
        <v>4064.9</v>
      </c>
      <c r="N160" s="28">
        <v>4000</v>
      </c>
      <c r="O160" s="39">
        <v>520075</v>
      </c>
      <c r="P160" s="40">
        <v>-3.5066561528827866E-2</v>
      </c>
    </row>
    <row r="161" spans="1:16" ht="12.75" customHeight="1">
      <c r="A161" s="28">
        <v>151</v>
      </c>
      <c r="B161" s="29" t="s">
        <v>79</v>
      </c>
      <c r="C161" s="30" t="s">
        <v>173</v>
      </c>
      <c r="D161" s="31">
        <v>44924</v>
      </c>
      <c r="E161" s="37">
        <v>213.55</v>
      </c>
      <c r="F161" s="37">
        <v>213.43333333333331</v>
      </c>
      <c r="G161" s="38">
        <v>212.51666666666662</v>
      </c>
      <c r="H161" s="38">
        <v>211.48333333333332</v>
      </c>
      <c r="I161" s="38">
        <v>210.56666666666663</v>
      </c>
      <c r="J161" s="38">
        <v>214.46666666666661</v>
      </c>
      <c r="K161" s="38">
        <v>215.3833333333333</v>
      </c>
      <c r="L161" s="38">
        <v>216.4166666666666</v>
      </c>
      <c r="M161" s="28">
        <v>214.35</v>
      </c>
      <c r="N161" s="28">
        <v>212.4</v>
      </c>
      <c r="O161" s="39">
        <v>13392000</v>
      </c>
      <c r="P161" s="40">
        <v>5.1790137356451252E-3</v>
      </c>
    </row>
    <row r="162" spans="1:16" ht="12.75" customHeight="1">
      <c r="A162" s="28">
        <v>152</v>
      </c>
      <c r="B162" s="29" t="s">
        <v>63</v>
      </c>
      <c r="C162" s="30" t="s">
        <v>174</v>
      </c>
      <c r="D162" s="31">
        <v>44924</v>
      </c>
      <c r="E162" s="37">
        <v>135.30000000000001</v>
      </c>
      <c r="F162" s="37">
        <v>135.03333333333333</v>
      </c>
      <c r="G162" s="38">
        <v>133.41666666666666</v>
      </c>
      <c r="H162" s="38">
        <v>131.53333333333333</v>
      </c>
      <c r="I162" s="38">
        <v>129.91666666666666</v>
      </c>
      <c r="J162" s="38">
        <v>136.91666666666666</v>
      </c>
      <c r="K162" s="38">
        <v>138.53333333333333</v>
      </c>
      <c r="L162" s="38">
        <v>140.41666666666666</v>
      </c>
      <c r="M162" s="28">
        <v>136.65</v>
      </c>
      <c r="N162" s="28">
        <v>133.15</v>
      </c>
      <c r="O162" s="39">
        <v>47033200</v>
      </c>
      <c r="P162" s="40">
        <v>-1.5955376832273965E-2</v>
      </c>
    </row>
    <row r="163" spans="1:16" ht="12.75" customHeight="1">
      <c r="A163" s="28">
        <v>153</v>
      </c>
      <c r="B163" s="29" t="s">
        <v>56</v>
      </c>
      <c r="C163" s="30" t="s">
        <v>176</v>
      </c>
      <c r="D163" s="31">
        <v>44924</v>
      </c>
      <c r="E163" s="37">
        <v>2741.7</v>
      </c>
      <c r="F163" s="37">
        <v>2740.2166666666667</v>
      </c>
      <c r="G163" s="38">
        <v>2707.5833333333335</v>
      </c>
      <c r="H163" s="38">
        <v>2673.4666666666667</v>
      </c>
      <c r="I163" s="38">
        <v>2640.8333333333335</v>
      </c>
      <c r="J163" s="38">
        <v>2774.3333333333335</v>
      </c>
      <c r="K163" s="38">
        <v>2806.9666666666667</v>
      </c>
      <c r="L163" s="38">
        <v>2841.0833333333335</v>
      </c>
      <c r="M163" s="28">
        <v>2772.85</v>
      </c>
      <c r="N163" s="28">
        <v>2706.1</v>
      </c>
      <c r="O163" s="39">
        <v>2849250</v>
      </c>
      <c r="P163" s="40">
        <v>2.8331679148245061E-2</v>
      </c>
    </row>
    <row r="164" spans="1:16" ht="12.75" customHeight="1">
      <c r="A164" s="28">
        <v>154</v>
      </c>
      <c r="B164" s="29" t="s">
        <v>38</v>
      </c>
      <c r="C164" s="30" t="s">
        <v>177</v>
      </c>
      <c r="D164" s="31">
        <v>44924</v>
      </c>
      <c r="E164" s="37">
        <v>3403.25</v>
      </c>
      <c r="F164" s="37">
        <v>3428.0666666666671</v>
      </c>
      <c r="G164" s="38">
        <v>3375.1333333333341</v>
      </c>
      <c r="H164" s="38">
        <v>3347.0166666666669</v>
      </c>
      <c r="I164" s="38">
        <v>3294.0833333333339</v>
      </c>
      <c r="J164" s="38">
        <v>3456.1833333333343</v>
      </c>
      <c r="K164" s="38">
        <v>3509.1166666666677</v>
      </c>
      <c r="L164" s="38">
        <v>3537.2333333333345</v>
      </c>
      <c r="M164" s="28">
        <v>3481</v>
      </c>
      <c r="N164" s="28">
        <v>3399.95</v>
      </c>
      <c r="O164" s="39">
        <v>1914000</v>
      </c>
      <c r="P164" s="40">
        <v>1.3063357282821686E-4</v>
      </c>
    </row>
    <row r="165" spans="1:16" ht="12.75" customHeight="1">
      <c r="A165" s="28">
        <v>155</v>
      </c>
      <c r="B165" s="29" t="s">
        <v>58</v>
      </c>
      <c r="C165" s="30" t="s">
        <v>178</v>
      </c>
      <c r="D165" s="31">
        <v>44924</v>
      </c>
      <c r="E165" s="37">
        <v>52.95</v>
      </c>
      <c r="F165" s="37">
        <v>53.400000000000006</v>
      </c>
      <c r="G165" s="38">
        <v>52.20000000000001</v>
      </c>
      <c r="H165" s="38">
        <v>51.45</v>
      </c>
      <c r="I165" s="38">
        <v>50.250000000000007</v>
      </c>
      <c r="J165" s="38">
        <v>54.150000000000013</v>
      </c>
      <c r="K165" s="38">
        <v>55.35</v>
      </c>
      <c r="L165" s="38">
        <v>56.100000000000016</v>
      </c>
      <c r="M165" s="28">
        <v>54.6</v>
      </c>
      <c r="N165" s="28">
        <v>52.65</v>
      </c>
      <c r="O165" s="39">
        <v>256464000</v>
      </c>
      <c r="P165" s="40">
        <v>4.764705882352941E-2</v>
      </c>
    </row>
    <row r="166" spans="1:16" ht="12.75" customHeight="1">
      <c r="A166" s="28">
        <v>156</v>
      </c>
      <c r="B166" s="29" t="s">
        <v>44</v>
      </c>
      <c r="C166" s="30" t="s">
        <v>270</v>
      </c>
      <c r="D166" s="31">
        <v>44924</v>
      </c>
      <c r="E166" s="37">
        <v>2544.4</v>
      </c>
      <c r="F166" s="37">
        <v>2555.9500000000003</v>
      </c>
      <c r="G166" s="38">
        <v>2528.4500000000007</v>
      </c>
      <c r="H166" s="38">
        <v>2512.5000000000005</v>
      </c>
      <c r="I166" s="38">
        <v>2485.0000000000009</v>
      </c>
      <c r="J166" s="38">
        <v>2571.9000000000005</v>
      </c>
      <c r="K166" s="38">
        <v>2599.3999999999996</v>
      </c>
      <c r="L166" s="38">
        <v>2615.3500000000004</v>
      </c>
      <c r="M166" s="28">
        <v>2583.4499999999998</v>
      </c>
      <c r="N166" s="28">
        <v>2540</v>
      </c>
      <c r="O166" s="39">
        <v>1134600</v>
      </c>
      <c r="P166" s="40">
        <v>2.133405347015933E-2</v>
      </c>
    </row>
    <row r="167" spans="1:16" ht="12.75" customHeight="1">
      <c r="A167" s="28">
        <v>157</v>
      </c>
      <c r="B167" s="29" t="s">
        <v>168</v>
      </c>
      <c r="C167" s="30" t="s">
        <v>179</v>
      </c>
      <c r="D167" s="31">
        <v>44924</v>
      </c>
      <c r="E167" s="37">
        <v>221.25</v>
      </c>
      <c r="F167" s="37">
        <v>221.9</v>
      </c>
      <c r="G167" s="38">
        <v>219.85000000000002</v>
      </c>
      <c r="H167" s="38">
        <v>218.45000000000002</v>
      </c>
      <c r="I167" s="38">
        <v>216.40000000000003</v>
      </c>
      <c r="J167" s="38">
        <v>223.3</v>
      </c>
      <c r="K167" s="38">
        <v>225.35000000000002</v>
      </c>
      <c r="L167" s="38">
        <v>226.75</v>
      </c>
      <c r="M167" s="28">
        <v>223.95</v>
      </c>
      <c r="N167" s="28">
        <v>220.5</v>
      </c>
      <c r="O167" s="39">
        <v>35469900</v>
      </c>
      <c r="P167" s="40">
        <v>8.6762899262899269E-3</v>
      </c>
    </row>
    <row r="168" spans="1:16" ht="12.75" customHeight="1">
      <c r="A168" s="28">
        <v>158</v>
      </c>
      <c r="B168" s="29" t="s">
        <v>180</v>
      </c>
      <c r="C168" s="30" t="s">
        <v>181</v>
      </c>
      <c r="D168" s="31">
        <v>44924</v>
      </c>
      <c r="E168" s="37">
        <v>1856.4</v>
      </c>
      <c r="F168" s="37">
        <v>1866.7166666666665</v>
      </c>
      <c r="G168" s="38">
        <v>1838.633333333333</v>
      </c>
      <c r="H168" s="38">
        <v>1820.8666666666666</v>
      </c>
      <c r="I168" s="38">
        <v>1792.7833333333331</v>
      </c>
      <c r="J168" s="38">
        <v>1884.4833333333329</v>
      </c>
      <c r="K168" s="38">
        <v>1912.5666666666664</v>
      </c>
      <c r="L168" s="38">
        <v>1930.3333333333328</v>
      </c>
      <c r="M168" s="28">
        <v>1894.8</v>
      </c>
      <c r="N168" s="28">
        <v>1848.95</v>
      </c>
      <c r="O168" s="39">
        <v>2834755</v>
      </c>
      <c r="P168" s="40">
        <v>1.5158140212796968E-2</v>
      </c>
    </row>
    <row r="169" spans="1:16" ht="12.75" customHeight="1">
      <c r="A169" s="28">
        <v>159</v>
      </c>
      <c r="B169" s="29" t="s">
        <v>44</v>
      </c>
      <c r="C169" s="30" t="s">
        <v>453</v>
      </c>
      <c r="D169" s="31">
        <v>44924</v>
      </c>
      <c r="E169" s="37">
        <v>180.4</v>
      </c>
      <c r="F169" s="37">
        <v>181.78333333333333</v>
      </c>
      <c r="G169" s="38">
        <v>178.46666666666667</v>
      </c>
      <c r="H169" s="38">
        <v>176.53333333333333</v>
      </c>
      <c r="I169" s="38">
        <v>173.21666666666667</v>
      </c>
      <c r="J169" s="38">
        <v>183.71666666666667</v>
      </c>
      <c r="K169" s="38">
        <v>187.03333333333333</v>
      </c>
      <c r="L169" s="38">
        <v>188.96666666666667</v>
      </c>
      <c r="M169" s="28">
        <v>185.1</v>
      </c>
      <c r="N169" s="28">
        <v>179.85</v>
      </c>
      <c r="O169" s="39">
        <v>9212000</v>
      </c>
      <c r="P169" s="40">
        <v>4.9637266132111493E-3</v>
      </c>
    </row>
    <row r="170" spans="1:16" ht="12.75" customHeight="1">
      <c r="A170" s="28">
        <v>160</v>
      </c>
      <c r="B170" s="29" t="s">
        <v>42</v>
      </c>
      <c r="C170" s="30" t="s">
        <v>182</v>
      </c>
      <c r="D170" s="31">
        <v>44924</v>
      </c>
      <c r="E170" s="37">
        <v>663.6</v>
      </c>
      <c r="F170" s="37">
        <v>667.30000000000007</v>
      </c>
      <c r="G170" s="38">
        <v>658.55000000000018</v>
      </c>
      <c r="H170" s="38">
        <v>653.50000000000011</v>
      </c>
      <c r="I170" s="38">
        <v>644.75000000000023</v>
      </c>
      <c r="J170" s="38">
        <v>672.35000000000014</v>
      </c>
      <c r="K170" s="38">
        <v>681.09999999999991</v>
      </c>
      <c r="L170" s="38">
        <v>686.15000000000009</v>
      </c>
      <c r="M170" s="28">
        <v>676.05</v>
      </c>
      <c r="N170" s="28">
        <v>662.25</v>
      </c>
      <c r="O170" s="39">
        <v>4000950</v>
      </c>
      <c r="P170" s="40">
        <v>3.54157501099868E-2</v>
      </c>
    </row>
    <row r="171" spans="1:16" ht="12.75" customHeight="1">
      <c r="A171" s="28">
        <v>161</v>
      </c>
      <c r="B171" s="29" t="s">
        <v>58</v>
      </c>
      <c r="C171" s="30" t="s">
        <v>183</v>
      </c>
      <c r="D171" s="31">
        <v>44924</v>
      </c>
      <c r="E171" s="37">
        <v>153.65</v>
      </c>
      <c r="F171" s="37">
        <v>153.28333333333333</v>
      </c>
      <c r="G171" s="38">
        <v>151.26666666666665</v>
      </c>
      <c r="H171" s="38">
        <v>148.88333333333333</v>
      </c>
      <c r="I171" s="38">
        <v>146.86666666666665</v>
      </c>
      <c r="J171" s="38">
        <v>155.66666666666666</v>
      </c>
      <c r="K171" s="38">
        <v>157.68333333333337</v>
      </c>
      <c r="L171" s="38">
        <v>160.06666666666666</v>
      </c>
      <c r="M171" s="28">
        <v>155.30000000000001</v>
      </c>
      <c r="N171" s="28">
        <v>150.9</v>
      </c>
      <c r="O171" s="39">
        <v>50740000</v>
      </c>
      <c r="P171" s="40">
        <v>-8.1125989639331438E-3</v>
      </c>
    </row>
    <row r="172" spans="1:16" ht="12.75" customHeight="1">
      <c r="A172" s="28">
        <v>162</v>
      </c>
      <c r="B172" s="29" t="s">
        <v>168</v>
      </c>
      <c r="C172" s="30" t="s">
        <v>184</v>
      </c>
      <c r="D172" s="31">
        <v>44924</v>
      </c>
      <c r="E172" s="37">
        <v>110.4</v>
      </c>
      <c r="F172" s="37">
        <v>110.83333333333333</v>
      </c>
      <c r="G172" s="38">
        <v>109.56666666666666</v>
      </c>
      <c r="H172" s="38">
        <v>108.73333333333333</v>
      </c>
      <c r="I172" s="38">
        <v>107.46666666666667</v>
      </c>
      <c r="J172" s="38">
        <v>111.66666666666666</v>
      </c>
      <c r="K172" s="38">
        <v>112.93333333333334</v>
      </c>
      <c r="L172" s="38">
        <v>113.76666666666665</v>
      </c>
      <c r="M172" s="28">
        <v>112.1</v>
      </c>
      <c r="N172" s="28">
        <v>110</v>
      </c>
      <c r="O172" s="39">
        <v>57376000</v>
      </c>
      <c r="P172" s="40">
        <v>1.6007933135004957E-2</v>
      </c>
    </row>
    <row r="173" spans="1:16" ht="12.75" customHeight="1">
      <c r="A173" s="28">
        <v>163</v>
      </c>
      <c r="B173" s="216" t="s">
        <v>79</v>
      </c>
      <c r="C173" s="30" t="s">
        <v>185</v>
      </c>
      <c r="D173" s="31">
        <v>44924</v>
      </c>
      <c r="E173" s="37">
        <v>2725.4</v>
      </c>
      <c r="F173" s="37">
        <v>2727.3666666666668</v>
      </c>
      <c r="G173" s="38">
        <v>2706.0333333333338</v>
      </c>
      <c r="H173" s="38">
        <v>2686.666666666667</v>
      </c>
      <c r="I173" s="38">
        <v>2665.3333333333339</v>
      </c>
      <c r="J173" s="38">
        <v>2746.7333333333336</v>
      </c>
      <c r="K173" s="38">
        <v>2768.0666666666666</v>
      </c>
      <c r="L173" s="38">
        <v>2787.4333333333334</v>
      </c>
      <c r="M173" s="28">
        <v>2748.7</v>
      </c>
      <c r="N173" s="28">
        <v>2708</v>
      </c>
      <c r="O173" s="39">
        <v>27339500</v>
      </c>
      <c r="P173" s="40">
        <v>-3.3333627982214994E-2</v>
      </c>
    </row>
    <row r="174" spans="1:16" ht="12.75" customHeight="1">
      <c r="A174" s="28">
        <v>164</v>
      </c>
      <c r="B174" s="29" t="s">
        <v>119</v>
      </c>
      <c r="C174" s="30" t="s">
        <v>186</v>
      </c>
      <c r="D174" s="31">
        <v>44924</v>
      </c>
      <c r="E174" s="37">
        <v>83.45</v>
      </c>
      <c r="F174" s="37">
        <v>83.916666666666671</v>
      </c>
      <c r="G174" s="38">
        <v>82.533333333333346</v>
      </c>
      <c r="H174" s="38">
        <v>81.616666666666674</v>
      </c>
      <c r="I174" s="38">
        <v>80.233333333333348</v>
      </c>
      <c r="J174" s="38">
        <v>84.833333333333343</v>
      </c>
      <c r="K174" s="38">
        <v>86.216666666666669</v>
      </c>
      <c r="L174" s="38">
        <v>87.13333333333334</v>
      </c>
      <c r="M174" s="28">
        <v>85.3</v>
      </c>
      <c r="N174" s="28">
        <v>83</v>
      </c>
      <c r="O174" s="39">
        <v>108570000</v>
      </c>
      <c r="P174" s="40">
        <v>6.507954166203137E-3</v>
      </c>
    </row>
    <row r="175" spans="1:16" ht="12.75" customHeight="1">
      <c r="A175" s="28">
        <v>165</v>
      </c>
      <c r="B175" s="29" t="s">
        <v>58</v>
      </c>
      <c r="C175" s="30" t="s">
        <v>273</v>
      </c>
      <c r="D175" s="31">
        <v>44924</v>
      </c>
      <c r="E175" s="37">
        <v>821.65</v>
      </c>
      <c r="F175" s="37">
        <v>822.80000000000007</v>
      </c>
      <c r="G175" s="38">
        <v>817.10000000000014</v>
      </c>
      <c r="H175" s="38">
        <v>812.55000000000007</v>
      </c>
      <c r="I175" s="38">
        <v>806.85000000000014</v>
      </c>
      <c r="J175" s="38">
        <v>827.35000000000014</v>
      </c>
      <c r="K175" s="38">
        <v>833.05000000000018</v>
      </c>
      <c r="L175" s="38">
        <v>837.60000000000014</v>
      </c>
      <c r="M175" s="28">
        <v>828.5</v>
      </c>
      <c r="N175" s="28">
        <v>818.25</v>
      </c>
      <c r="O175" s="39">
        <v>6385600</v>
      </c>
      <c r="P175" s="40">
        <v>-1.2739641311069883E-2</v>
      </c>
    </row>
    <row r="176" spans="1:16" ht="12.75" customHeight="1">
      <c r="A176" s="28">
        <v>166</v>
      </c>
      <c r="B176" s="29" t="s">
        <v>63</v>
      </c>
      <c r="C176" s="30" t="s">
        <v>187</v>
      </c>
      <c r="D176" s="31">
        <v>44924</v>
      </c>
      <c r="E176" s="37">
        <v>1269.5999999999999</v>
      </c>
      <c r="F176" s="37">
        <v>1270.7333333333333</v>
      </c>
      <c r="G176" s="38">
        <v>1257.0166666666667</v>
      </c>
      <c r="H176" s="38">
        <v>1244.4333333333334</v>
      </c>
      <c r="I176" s="38">
        <v>1230.7166666666667</v>
      </c>
      <c r="J176" s="38">
        <v>1283.3166666666666</v>
      </c>
      <c r="K176" s="38">
        <v>1297.0333333333333</v>
      </c>
      <c r="L176" s="38">
        <v>1309.6166666666666</v>
      </c>
      <c r="M176" s="28">
        <v>1284.45</v>
      </c>
      <c r="N176" s="28">
        <v>1258.1500000000001</v>
      </c>
      <c r="O176" s="39">
        <v>5376750</v>
      </c>
      <c r="P176" s="40">
        <v>5.1173020527859235E-2</v>
      </c>
    </row>
    <row r="177" spans="1:16" ht="12.75" customHeight="1">
      <c r="A177" s="28">
        <v>167</v>
      </c>
      <c r="B177" s="29" t="s">
        <v>58</v>
      </c>
      <c r="C177" s="30" t="s">
        <v>188</v>
      </c>
      <c r="D177" s="31">
        <v>44924</v>
      </c>
      <c r="E177" s="37">
        <v>609.70000000000005</v>
      </c>
      <c r="F177" s="37">
        <v>610.41666666666663</v>
      </c>
      <c r="G177" s="38">
        <v>607.58333333333326</v>
      </c>
      <c r="H177" s="38">
        <v>605.46666666666658</v>
      </c>
      <c r="I177" s="38">
        <v>602.63333333333321</v>
      </c>
      <c r="J177" s="38">
        <v>612.5333333333333</v>
      </c>
      <c r="K177" s="38">
        <v>615.36666666666656</v>
      </c>
      <c r="L177" s="38">
        <v>617.48333333333335</v>
      </c>
      <c r="M177" s="28">
        <v>613.25</v>
      </c>
      <c r="N177" s="28">
        <v>608.29999999999995</v>
      </c>
      <c r="O177" s="39">
        <v>57673500</v>
      </c>
      <c r="P177" s="40">
        <v>-1.9483334608420676E-2</v>
      </c>
    </row>
    <row r="178" spans="1:16" ht="12.75" customHeight="1">
      <c r="A178" s="28">
        <v>168</v>
      </c>
      <c r="B178" s="29" t="s">
        <v>42</v>
      </c>
      <c r="C178" s="30" t="s">
        <v>189</v>
      </c>
      <c r="D178" s="31">
        <v>44924</v>
      </c>
      <c r="E178" s="37">
        <v>23161.200000000001</v>
      </c>
      <c r="F178" s="37">
        <v>23285.399999999998</v>
      </c>
      <c r="G178" s="38">
        <v>22990.799999999996</v>
      </c>
      <c r="H178" s="38">
        <v>22820.399999999998</v>
      </c>
      <c r="I178" s="38">
        <v>22525.799999999996</v>
      </c>
      <c r="J178" s="38">
        <v>23455.799999999996</v>
      </c>
      <c r="K178" s="38">
        <v>23750.399999999994</v>
      </c>
      <c r="L178" s="38">
        <v>23920.799999999996</v>
      </c>
      <c r="M178" s="28">
        <v>23580</v>
      </c>
      <c r="N178" s="28">
        <v>23115</v>
      </c>
      <c r="O178" s="39">
        <v>274150</v>
      </c>
      <c r="P178" s="40">
        <v>2.9266508139747576E-3</v>
      </c>
    </row>
    <row r="179" spans="1:16" ht="12.75" customHeight="1">
      <c r="A179" s="28">
        <v>169</v>
      </c>
      <c r="B179" s="29" t="s">
        <v>70</v>
      </c>
      <c r="C179" s="30" t="s">
        <v>190</v>
      </c>
      <c r="D179" s="31">
        <v>44924</v>
      </c>
      <c r="E179" s="37">
        <v>2793.75</v>
      </c>
      <c r="F179" s="37">
        <v>2790.9</v>
      </c>
      <c r="G179" s="38">
        <v>2773.8</v>
      </c>
      <c r="H179" s="38">
        <v>2753.85</v>
      </c>
      <c r="I179" s="38">
        <v>2736.75</v>
      </c>
      <c r="J179" s="38">
        <v>2810.8500000000004</v>
      </c>
      <c r="K179" s="38">
        <v>2827.95</v>
      </c>
      <c r="L179" s="38">
        <v>2847.9000000000005</v>
      </c>
      <c r="M179" s="28">
        <v>2808</v>
      </c>
      <c r="N179" s="28">
        <v>2770.95</v>
      </c>
      <c r="O179" s="39">
        <v>1967075</v>
      </c>
      <c r="P179" s="40">
        <v>-2.9838600298386003E-2</v>
      </c>
    </row>
    <row r="180" spans="1:16" ht="12.75" customHeight="1">
      <c r="A180" s="28">
        <v>170</v>
      </c>
      <c r="B180" s="29" t="s">
        <v>40</v>
      </c>
      <c r="C180" s="30" t="s">
        <v>191</v>
      </c>
      <c r="D180" s="31">
        <v>44924</v>
      </c>
      <c r="E180" s="37">
        <v>2335.5</v>
      </c>
      <c r="F180" s="37">
        <v>2338.8166666666666</v>
      </c>
      <c r="G180" s="38">
        <v>2323.6833333333334</v>
      </c>
      <c r="H180" s="38">
        <v>2311.8666666666668</v>
      </c>
      <c r="I180" s="38">
        <v>2296.7333333333336</v>
      </c>
      <c r="J180" s="38">
        <v>2350.6333333333332</v>
      </c>
      <c r="K180" s="38">
        <v>2365.7666666666664</v>
      </c>
      <c r="L180" s="38">
        <v>2377.583333333333</v>
      </c>
      <c r="M180" s="28">
        <v>2353.9499999999998</v>
      </c>
      <c r="N180" s="28">
        <v>2327</v>
      </c>
      <c r="O180" s="39">
        <v>4602000</v>
      </c>
      <c r="P180" s="40">
        <v>-7.0394044825633139E-3</v>
      </c>
    </row>
    <row r="181" spans="1:16" ht="12.75" customHeight="1">
      <c r="A181" s="28">
        <v>171</v>
      </c>
      <c r="B181" s="29" t="s">
        <v>63</v>
      </c>
      <c r="C181" s="30" t="s">
        <v>192</v>
      </c>
      <c r="D181" s="31">
        <v>44924</v>
      </c>
      <c r="E181" s="37">
        <v>1249.25</v>
      </c>
      <c r="F181" s="37">
        <v>1251.0666666666666</v>
      </c>
      <c r="G181" s="38">
        <v>1235.4333333333332</v>
      </c>
      <c r="H181" s="38">
        <v>1221.6166666666666</v>
      </c>
      <c r="I181" s="38">
        <v>1205.9833333333331</v>
      </c>
      <c r="J181" s="38">
        <v>1264.8833333333332</v>
      </c>
      <c r="K181" s="38">
        <v>1280.5166666666664</v>
      </c>
      <c r="L181" s="38">
        <v>1294.3333333333333</v>
      </c>
      <c r="M181" s="28">
        <v>1266.7</v>
      </c>
      <c r="N181" s="28">
        <v>1237.25</v>
      </c>
      <c r="O181" s="39">
        <v>5429400</v>
      </c>
      <c r="P181" s="40">
        <v>0.1020582145901839</v>
      </c>
    </row>
    <row r="182" spans="1:16" ht="12.75" customHeight="1">
      <c r="A182" s="28">
        <v>172</v>
      </c>
      <c r="B182" s="29" t="s">
        <v>47</v>
      </c>
      <c r="C182" s="30" t="s">
        <v>193</v>
      </c>
      <c r="D182" s="31">
        <v>44924</v>
      </c>
      <c r="E182" s="37">
        <v>1056.0999999999999</v>
      </c>
      <c r="F182" s="37">
        <v>1051.9833333333333</v>
      </c>
      <c r="G182" s="38">
        <v>1046.7166666666667</v>
      </c>
      <c r="H182" s="38">
        <v>1037.3333333333333</v>
      </c>
      <c r="I182" s="38">
        <v>1032.0666666666666</v>
      </c>
      <c r="J182" s="38">
        <v>1061.3666666666668</v>
      </c>
      <c r="K182" s="38">
        <v>1066.6333333333337</v>
      </c>
      <c r="L182" s="38">
        <v>1076.0166666666669</v>
      </c>
      <c r="M182" s="28">
        <v>1057.25</v>
      </c>
      <c r="N182" s="28">
        <v>1042.5999999999999</v>
      </c>
      <c r="O182" s="39">
        <v>18349100</v>
      </c>
      <c r="P182" s="40">
        <v>2.2941918709134708E-3</v>
      </c>
    </row>
    <row r="183" spans="1:16" ht="12.75" customHeight="1">
      <c r="A183" s="28">
        <v>173</v>
      </c>
      <c r="B183" s="29" t="s">
        <v>180</v>
      </c>
      <c r="C183" s="30" t="s">
        <v>194</v>
      </c>
      <c r="D183" s="31">
        <v>44924</v>
      </c>
      <c r="E183" s="37">
        <v>492.75</v>
      </c>
      <c r="F183" s="37">
        <v>492.25</v>
      </c>
      <c r="G183" s="38">
        <v>489.15</v>
      </c>
      <c r="H183" s="38">
        <v>485.54999999999995</v>
      </c>
      <c r="I183" s="38">
        <v>482.44999999999993</v>
      </c>
      <c r="J183" s="38">
        <v>495.85</v>
      </c>
      <c r="K183" s="38">
        <v>498.95000000000005</v>
      </c>
      <c r="L183" s="38">
        <v>502.55000000000007</v>
      </c>
      <c r="M183" s="28">
        <v>495.35</v>
      </c>
      <c r="N183" s="28">
        <v>488.65</v>
      </c>
      <c r="O183" s="39">
        <v>9637500</v>
      </c>
      <c r="P183" s="40">
        <v>-3.1118717908822156E-4</v>
      </c>
    </row>
    <row r="184" spans="1:16" ht="12.75" customHeight="1">
      <c r="A184" s="28">
        <v>174</v>
      </c>
      <c r="B184" s="29" t="s">
        <v>47</v>
      </c>
      <c r="C184" s="30" t="s">
        <v>275</v>
      </c>
      <c r="D184" s="31">
        <v>44924</v>
      </c>
      <c r="E184" s="37">
        <v>604.20000000000005</v>
      </c>
      <c r="F184" s="37">
        <v>604.15</v>
      </c>
      <c r="G184" s="38">
        <v>596.59999999999991</v>
      </c>
      <c r="H184" s="38">
        <v>588.99999999999989</v>
      </c>
      <c r="I184" s="38">
        <v>581.44999999999982</v>
      </c>
      <c r="J184" s="38">
        <v>611.75</v>
      </c>
      <c r="K184" s="38">
        <v>619.29999999999995</v>
      </c>
      <c r="L184" s="38">
        <v>626.90000000000009</v>
      </c>
      <c r="M184" s="28">
        <v>611.70000000000005</v>
      </c>
      <c r="N184" s="28">
        <v>596.54999999999995</v>
      </c>
      <c r="O184" s="39">
        <v>1687000</v>
      </c>
      <c r="P184" s="40">
        <v>-3.2128514056224897E-2</v>
      </c>
    </row>
    <row r="185" spans="1:16" ht="12.75" customHeight="1">
      <c r="A185" s="28">
        <v>175</v>
      </c>
      <c r="B185" s="29" t="s">
        <v>38</v>
      </c>
      <c r="C185" s="30" t="s">
        <v>195</v>
      </c>
      <c r="D185" s="31">
        <v>44924</v>
      </c>
      <c r="E185" s="37">
        <v>1034.0999999999999</v>
      </c>
      <c r="F185" s="37">
        <v>1038.9833333333333</v>
      </c>
      <c r="G185" s="38">
        <v>1026.5166666666667</v>
      </c>
      <c r="H185" s="38">
        <v>1018.9333333333334</v>
      </c>
      <c r="I185" s="38">
        <v>1006.4666666666667</v>
      </c>
      <c r="J185" s="38">
        <v>1046.5666666666666</v>
      </c>
      <c r="K185" s="38">
        <v>1059.0333333333333</v>
      </c>
      <c r="L185" s="38">
        <v>1066.6166666666666</v>
      </c>
      <c r="M185" s="28">
        <v>1051.45</v>
      </c>
      <c r="N185" s="28">
        <v>1031.4000000000001</v>
      </c>
      <c r="O185" s="39">
        <v>7459000</v>
      </c>
      <c r="P185" s="40">
        <v>1.2419409569053274E-2</v>
      </c>
    </row>
    <row r="186" spans="1:16" ht="12.75" customHeight="1">
      <c r="A186" s="28">
        <v>176</v>
      </c>
      <c r="B186" s="29" t="s">
        <v>74</v>
      </c>
      <c r="C186" s="30" t="s">
        <v>491</v>
      </c>
      <c r="D186" s="31">
        <v>44924</v>
      </c>
      <c r="E186" s="37">
        <v>1285.7</v>
      </c>
      <c r="F186" s="37">
        <v>1299.3500000000001</v>
      </c>
      <c r="G186" s="38">
        <v>1268.6000000000004</v>
      </c>
      <c r="H186" s="38">
        <v>1251.5000000000002</v>
      </c>
      <c r="I186" s="38">
        <v>1220.7500000000005</v>
      </c>
      <c r="J186" s="38">
        <v>1316.4500000000003</v>
      </c>
      <c r="K186" s="38">
        <v>1347.1999999999998</v>
      </c>
      <c r="L186" s="38">
        <v>1364.3000000000002</v>
      </c>
      <c r="M186" s="28">
        <v>1330.1</v>
      </c>
      <c r="N186" s="28">
        <v>1282.25</v>
      </c>
      <c r="O186" s="39">
        <v>2830000</v>
      </c>
      <c r="P186" s="40">
        <v>2.2029613578909354E-2</v>
      </c>
    </row>
    <row r="187" spans="1:16" ht="12.75" customHeight="1">
      <c r="A187" s="28">
        <v>177</v>
      </c>
      <c r="B187" s="29" t="s">
        <v>56</v>
      </c>
      <c r="C187" s="30" t="s">
        <v>196</v>
      </c>
      <c r="D187" s="31">
        <v>44924</v>
      </c>
      <c r="E187" s="37">
        <v>811.45</v>
      </c>
      <c r="F187" s="37">
        <v>813.15</v>
      </c>
      <c r="G187" s="38">
        <v>808.5</v>
      </c>
      <c r="H187" s="38">
        <v>805.55000000000007</v>
      </c>
      <c r="I187" s="38">
        <v>800.90000000000009</v>
      </c>
      <c r="J187" s="38">
        <v>816.09999999999991</v>
      </c>
      <c r="K187" s="38">
        <v>820.74999999999977</v>
      </c>
      <c r="L187" s="38">
        <v>823.69999999999982</v>
      </c>
      <c r="M187" s="28">
        <v>817.8</v>
      </c>
      <c r="N187" s="28">
        <v>810.2</v>
      </c>
      <c r="O187" s="39">
        <v>9324900</v>
      </c>
      <c r="P187" s="40">
        <v>-9.9378881987577643E-3</v>
      </c>
    </row>
    <row r="188" spans="1:16" ht="12.75" customHeight="1">
      <c r="A188" s="28">
        <v>178</v>
      </c>
      <c r="B188" s="29" t="s">
        <v>49</v>
      </c>
      <c r="C188" s="30" t="s">
        <v>197</v>
      </c>
      <c r="D188" s="31">
        <v>44924</v>
      </c>
      <c r="E188" s="37">
        <v>436.3</v>
      </c>
      <c r="F188" s="37">
        <v>437.09999999999997</v>
      </c>
      <c r="G188" s="38">
        <v>432.24999999999994</v>
      </c>
      <c r="H188" s="38">
        <v>428.2</v>
      </c>
      <c r="I188" s="38">
        <v>423.34999999999997</v>
      </c>
      <c r="J188" s="38">
        <v>441.14999999999992</v>
      </c>
      <c r="K188" s="38">
        <v>445.99999999999994</v>
      </c>
      <c r="L188" s="38">
        <v>450.0499999999999</v>
      </c>
      <c r="M188" s="28">
        <v>441.95</v>
      </c>
      <c r="N188" s="28">
        <v>433.05</v>
      </c>
      <c r="O188" s="39">
        <v>57899175</v>
      </c>
      <c r="P188" s="40">
        <v>-1.5972085708669157E-3</v>
      </c>
    </row>
    <row r="189" spans="1:16" ht="12.75" customHeight="1">
      <c r="A189" s="28">
        <v>179</v>
      </c>
      <c r="B189" s="29" t="s">
        <v>168</v>
      </c>
      <c r="C189" s="30" t="s">
        <v>198</v>
      </c>
      <c r="D189" s="31">
        <v>44924</v>
      </c>
      <c r="E189" s="37">
        <v>225</v>
      </c>
      <c r="F189" s="37">
        <v>225.6</v>
      </c>
      <c r="G189" s="38">
        <v>224</v>
      </c>
      <c r="H189" s="38">
        <v>223</v>
      </c>
      <c r="I189" s="38">
        <v>221.4</v>
      </c>
      <c r="J189" s="38">
        <v>226.6</v>
      </c>
      <c r="K189" s="38">
        <v>228.19999999999996</v>
      </c>
      <c r="L189" s="38">
        <v>229.2</v>
      </c>
      <c r="M189" s="28">
        <v>227.2</v>
      </c>
      <c r="N189" s="28">
        <v>224.6</v>
      </c>
      <c r="O189" s="39">
        <v>100058625</v>
      </c>
      <c r="P189" s="40">
        <v>6.7576745449606087E-3</v>
      </c>
    </row>
    <row r="190" spans="1:16" ht="12.75" customHeight="1">
      <c r="A190" s="28">
        <v>180</v>
      </c>
      <c r="B190" s="29" t="s">
        <v>119</v>
      </c>
      <c r="C190" s="30" t="s">
        <v>199</v>
      </c>
      <c r="D190" s="31">
        <v>44924</v>
      </c>
      <c r="E190" s="37">
        <v>107.05</v>
      </c>
      <c r="F190" s="37">
        <v>107.16666666666667</v>
      </c>
      <c r="G190" s="38">
        <v>105.68333333333334</v>
      </c>
      <c r="H190" s="38">
        <v>104.31666666666666</v>
      </c>
      <c r="I190" s="38">
        <v>102.83333333333333</v>
      </c>
      <c r="J190" s="38">
        <v>108.53333333333335</v>
      </c>
      <c r="K190" s="38">
        <v>110.01666666666667</v>
      </c>
      <c r="L190" s="38">
        <v>111.38333333333335</v>
      </c>
      <c r="M190" s="28">
        <v>108.65</v>
      </c>
      <c r="N190" s="28">
        <v>105.8</v>
      </c>
      <c r="O190" s="39">
        <v>194340500</v>
      </c>
      <c r="P190" s="40">
        <v>7.7248856952850846E-3</v>
      </c>
    </row>
    <row r="191" spans="1:16" ht="12.75" customHeight="1">
      <c r="A191" s="28">
        <v>181</v>
      </c>
      <c r="B191" s="29" t="s">
        <v>86</v>
      </c>
      <c r="C191" s="30" t="s">
        <v>200</v>
      </c>
      <c r="D191" s="31">
        <v>44924</v>
      </c>
      <c r="E191" s="37">
        <v>3419.8</v>
      </c>
      <c r="F191" s="37">
        <v>3425.8166666666671</v>
      </c>
      <c r="G191" s="38">
        <v>3403.0333333333342</v>
      </c>
      <c r="H191" s="38">
        <v>3386.2666666666673</v>
      </c>
      <c r="I191" s="38">
        <v>3363.4833333333345</v>
      </c>
      <c r="J191" s="38">
        <v>3442.5833333333339</v>
      </c>
      <c r="K191" s="38">
        <v>3465.3666666666668</v>
      </c>
      <c r="L191" s="38">
        <v>3482.1333333333337</v>
      </c>
      <c r="M191" s="28">
        <v>3448.6</v>
      </c>
      <c r="N191" s="28">
        <v>3409.05</v>
      </c>
      <c r="O191" s="39">
        <v>9406000</v>
      </c>
      <c r="P191" s="40">
        <v>6.9504848210725214E-3</v>
      </c>
    </row>
    <row r="192" spans="1:16" ht="12.75" customHeight="1">
      <c r="A192" s="28">
        <v>182</v>
      </c>
      <c r="B192" s="29" t="s">
        <v>86</v>
      </c>
      <c r="C192" s="30" t="s">
        <v>201</v>
      </c>
      <c r="D192" s="31">
        <v>44924</v>
      </c>
      <c r="E192" s="37">
        <v>1083.3499999999999</v>
      </c>
      <c r="F192" s="37">
        <v>1086.45</v>
      </c>
      <c r="G192" s="38">
        <v>1078.95</v>
      </c>
      <c r="H192" s="38">
        <v>1074.55</v>
      </c>
      <c r="I192" s="38">
        <v>1067.05</v>
      </c>
      <c r="J192" s="38">
        <v>1090.8500000000001</v>
      </c>
      <c r="K192" s="38">
        <v>1098.3500000000001</v>
      </c>
      <c r="L192" s="38">
        <v>1102.7500000000002</v>
      </c>
      <c r="M192" s="28">
        <v>1093.95</v>
      </c>
      <c r="N192" s="28">
        <v>1082.05</v>
      </c>
      <c r="O192" s="39">
        <v>12488400</v>
      </c>
      <c r="P192" s="40">
        <v>1.4080389768574909E-2</v>
      </c>
    </row>
    <row r="193" spans="1:16" ht="12.75" customHeight="1">
      <c r="A193" s="28">
        <v>183</v>
      </c>
      <c r="B193" s="29" t="s">
        <v>56</v>
      </c>
      <c r="C193" s="30" t="s">
        <v>202</v>
      </c>
      <c r="D193" s="31">
        <v>44924</v>
      </c>
      <c r="E193" s="37">
        <v>2630.05</v>
      </c>
      <c r="F193" s="37">
        <v>2636.35</v>
      </c>
      <c r="G193" s="38">
        <v>2612.6999999999998</v>
      </c>
      <c r="H193" s="38">
        <v>2595.35</v>
      </c>
      <c r="I193" s="38">
        <v>2571.6999999999998</v>
      </c>
      <c r="J193" s="38">
        <v>2653.7</v>
      </c>
      <c r="K193" s="38">
        <v>2677.3500000000004</v>
      </c>
      <c r="L193" s="38">
        <v>2694.7</v>
      </c>
      <c r="M193" s="28">
        <v>2660</v>
      </c>
      <c r="N193" s="28">
        <v>2619</v>
      </c>
      <c r="O193" s="39">
        <v>6220875</v>
      </c>
      <c r="P193" s="40">
        <v>-1.1735970451566782E-2</v>
      </c>
    </row>
    <row r="194" spans="1:16" ht="12.75" customHeight="1">
      <c r="A194" s="28">
        <v>184</v>
      </c>
      <c r="B194" s="29" t="s">
        <v>47</v>
      </c>
      <c r="C194" s="30" t="s">
        <v>203</v>
      </c>
      <c r="D194" s="31">
        <v>44924</v>
      </c>
      <c r="E194" s="37">
        <v>1649.45</v>
      </c>
      <c r="F194" s="37">
        <v>1651.7333333333336</v>
      </c>
      <c r="G194" s="38">
        <v>1638.3166666666671</v>
      </c>
      <c r="H194" s="38">
        <v>1627.1833333333334</v>
      </c>
      <c r="I194" s="38">
        <v>1613.7666666666669</v>
      </c>
      <c r="J194" s="38">
        <v>1662.8666666666672</v>
      </c>
      <c r="K194" s="38">
        <v>1676.2833333333338</v>
      </c>
      <c r="L194" s="38">
        <v>1687.4166666666674</v>
      </c>
      <c r="M194" s="28">
        <v>1665.15</v>
      </c>
      <c r="N194" s="28">
        <v>1640.6</v>
      </c>
      <c r="O194" s="39">
        <v>1472000</v>
      </c>
      <c r="P194" s="40">
        <v>1.029512697323267E-2</v>
      </c>
    </row>
    <row r="195" spans="1:16" ht="12.75" customHeight="1">
      <c r="A195" s="28">
        <v>185</v>
      </c>
      <c r="B195" s="29" t="s">
        <v>168</v>
      </c>
      <c r="C195" s="30" t="s">
        <v>204</v>
      </c>
      <c r="D195" s="31">
        <v>44924</v>
      </c>
      <c r="E195" s="37">
        <v>540.9</v>
      </c>
      <c r="F195" s="37">
        <v>544.56666666666672</v>
      </c>
      <c r="G195" s="38">
        <v>536.03333333333342</v>
      </c>
      <c r="H195" s="38">
        <v>531.16666666666674</v>
      </c>
      <c r="I195" s="38">
        <v>522.63333333333344</v>
      </c>
      <c r="J195" s="38">
        <v>549.43333333333339</v>
      </c>
      <c r="K195" s="38">
        <v>557.9666666666667</v>
      </c>
      <c r="L195" s="38">
        <v>562.83333333333337</v>
      </c>
      <c r="M195" s="28">
        <v>553.1</v>
      </c>
      <c r="N195" s="28">
        <v>539.70000000000005</v>
      </c>
      <c r="O195" s="39">
        <v>2992500</v>
      </c>
      <c r="P195" s="40">
        <v>-2.9985007496251873E-3</v>
      </c>
    </row>
    <row r="196" spans="1:16" ht="12.75" customHeight="1">
      <c r="A196" s="28">
        <v>186</v>
      </c>
      <c r="B196" s="29" t="s">
        <v>44</v>
      </c>
      <c r="C196" s="30" t="s">
        <v>205</v>
      </c>
      <c r="D196" s="31">
        <v>44924</v>
      </c>
      <c r="E196" s="37">
        <v>1464.6</v>
      </c>
      <c r="F196" s="37">
        <v>1459.3166666666666</v>
      </c>
      <c r="G196" s="38">
        <v>1447.6333333333332</v>
      </c>
      <c r="H196" s="38">
        <v>1430.6666666666665</v>
      </c>
      <c r="I196" s="38">
        <v>1418.9833333333331</v>
      </c>
      <c r="J196" s="38">
        <v>1476.2833333333333</v>
      </c>
      <c r="K196" s="38">
        <v>1487.9666666666667</v>
      </c>
      <c r="L196" s="38">
        <v>1504.9333333333334</v>
      </c>
      <c r="M196" s="28">
        <v>1471</v>
      </c>
      <c r="N196" s="28">
        <v>1442.35</v>
      </c>
      <c r="O196" s="39">
        <v>4789625</v>
      </c>
      <c r="P196" s="40">
        <v>-2.2799724567085768E-2</v>
      </c>
    </row>
    <row r="197" spans="1:16" ht="12.75" customHeight="1">
      <c r="A197" s="28">
        <v>187</v>
      </c>
      <c r="B197" s="29" t="s">
        <v>49</v>
      </c>
      <c r="C197" s="30" t="s">
        <v>206</v>
      </c>
      <c r="D197" s="31">
        <v>44924</v>
      </c>
      <c r="E197" s="37">
        <v>1043.9000000000001</v>
      </c>
      <c r="F197" s="37">
        <v>1048.5333333333335</v>
      </c>
      <c r="G197" s="38">
        <v>1036.916666666667</v>
      </c>
      <c r="H197" s="38">
        <v>1029.9333333333334</v>
      </c>
      <c r="I197" s="38">
        <v>1018.3166666666668</v>
      </c>
      <c r="J197" s="38">
        <v>1055.5166666666671</v>
      </c>
      <c r="K197" s="38">
        <v>1067.1333333333334</v>
      </c>
      <c r="L197" s="38">
        <v>1074.1166666666672</v>
      </c>
      <c r="M197" s="28">
        <v>1060.1500000000001</v>
      </c>
      <c r="N197" s="28">
        <v>1041.55</v>
      </c>
      <c r="O197" s="39">
        <v>5313000</v>
      </c>
      <c r="P197" s="40">
        <v>4.3872919818456882E-2</v>
      </c>
    </row>
    <row r="198" spans="1:16" ht="12.75" customHeight="1">
      <c r="A198" s="28">
        <v>188</v>
      </c>
      <c r="B198" s="29" t="s">
        <v>56</v>
      </c>
      <c r="C198" s="30" t="s">
        <v>207</v>
      </c>
      <c r="D198" s="31">
        <v>44924</v>
      </c>
      <c r="E198" s="37">
        <v>1694.65</v>
      </c>
      <c r="F198" s="37">
        <v>1704.5833333333333</v>
      </c>
      <c r="G198" s="38">
        <v>1676.1666666666665</v>
      </c>
      <c r="H198" s="38">
        <v>1657.6833333333332</v>
      </c>
      <c r="I198" s="38">
        <v>1629.2666666666664</v>
      </c>
      <c r="J198" s="38">
        <v>1723.0666666666666</v>
      </c>
      <c r="K198" s="38">
        <v>1751.4833333333331</v>
      </c>
      <c r="L198" s="38">
        <v>1769.9666666666667</v>
      </c>
      <c r="M198" s="28">
        <v>1733</v>
      </c>
      <c r="N198" s="28">
        <v>1686.1</v>
      </c>
      <c r="O198" s="39">
        <v>908000</v>
      </c>
      <c r="P198" s="40">
        <v>0.12991538078646092</v>
      </c>
    </row>
    <row r="199" spans="1:16" ht="12.75" customHeight="1">
      <c r="A199" s="28">
        <v>189</v>
      </c>
      <c r="B199" s="29" t="s">
        <v>42</v>
      </c>
      <c r="C199" s="30" t="s">
        <v>208</v>
      </c>
      <c r="D199" s="31">
        <v>44924</v>
      </c>
      <c r="E199" s="37">
        <v>6988.4</v>
      </c>
      <c r="F199" s="37">
        <v>7002.0333333333328</v>
      </c>
      <c r="G199" s="38">
        <v>6938.8666666666659</v>
      </c>
      <c r="H199" s="38">
        <v>6889.333333333333</v>
      </c>
      <c r="I199" s="38">
        <v>6826.1666666666661</v>
      </c>
      <c r="J199" s="38">
        <v>7051.5666666666657</v>
      </c>
      <c r="K199" s="38">
        <v>7114.7333333333336</v>
      </c>
      <c r="L199" s="38">
        <v>7164.2666666666655</v>
      </c>
      <c r="M199" s="28">
        <v>7065.2</v>
      </c>
      <c r="N199" s="28">
        <v>6952.5</v>
      </c>
      <c r="O199" s="39">
        <v>1947500</v>
      </c>
      <c r="P199" s="40">
        <v>1.771530100334448E-2</v>
      </c>
    </row>
    <row r="200" spans="1:16" ht="12.75" customHeight="1">
      <c r="A200" s="28">
        <v>190</v>
      </c>
      <c r="B200" s="29" t="s">
        <v>38</v>
      </c>
      <c r="C200" s="30" t="s">
        <v>209</v>
      </c>
      <c r="D200" s="31">
        <v>44924</v>
      </c>
      <c r="E200" s="37">
        <v>780.9</v>
      </c>
      <c r="F200" s="37">
        <v>782.9</v>
      </c>
      <c r="G200" s="38">
        <v>776.65</v>
      </c>
      <c r="H200" s="38">
        <v>772.4</v>
      </c>
      <c r="I200" s="38">
        <v>766.15</v>
      </c>
      <c r="J200" s="38">
        <v>787.15</v>
      </c>
      <c r="K200" s="38">
        <v>793.4</v>
      </c>
      <c r="L200" s="38">
        <v>797.65</v>
      </c>
      <c r="M200" s="28">
        <v>789.15</v>
      </c>
      <c r="N200" s="28">
        <v>778.65</v>
      </c>
      <c r="O200" s="39">
        <v>17218500</v>
      </c>
      <c r="P200" s="40">
        <v>-9.5715247139759214E-3</v>
      </c>
    </row>
    <row r="201" spans="1:16" ht="12.75" customHeight="1">
      <c r="A201" s="28">
        <v>191</v>
      </c>
      <c r="B201" s="29" t="s">
        <v>119</v>
      </c>
      <c r="C201" s="30" t="s">
        <v>210</v>
      </c>
      <c r="D201" s="31">
        <v>44924</v>
      </c>
      <c r="E201" s="37">
        <v>303.55</v>
      </c>
      <c r="F201" s="37">
        <v>302.18333333333334</v>
      </c>
      <c r="G201" s="38">
        <v>298.86666666666667</v>
      </c>
      <c r="H201" s="38">
        <v>294.18333333333334</v>
      </c>
      <c r="I201" s="38">
        <v>290.86666666666667</v>
      </c>
      <c r="J201" s="38">
        <v>306.86666666666667</v>
      </c>
      <c r="K201" s="38">
        <v>310.18333333333339</v>
      </c>
      <c r="L201" s="38">
        <v>314.86666666666667</v>
      </c>
      <c r="M201" s="28">
        <v>305.5</v>
      </c>
      <c r="N201" s="28">
        <v>297.5</v>
      </c>
      <c r="O201" s="39">
        <v>32621600</v>
      </c>
      <c r="P201" s="40">
        <v>-5.4098175270316899E-2</v>
      </c>
    </row>
    <row r="202" spans="1:16" ht="12.75" customHeight="1">
      <c r="A202" s="28">
        <v>192</v>
      </c>
      <c r="B202" s="29" t="s">
        <v>70</v>
      </c>
      <c r="C202" s="30" t="s">
        <v>211</v>
      </c>
      <c r="D202" s="31">
        <v>44924</v>
      </c>
      <c r="E202" s="37">
        <v>832.35</v>
      </c>
      <c r="F202" s="37">
        <v>837.54999999999984</v>
      </c>
      <c r="G202" s="38">
        <v>825.09999999999968</v>
      </c>
      <c r="H202" s="38">
        <v>817.8499999999998</v>
      </c>
      <c r="I202" s="38">
        <v>805.39999999999964</v>
      </c>
      <c r="J202" s="38">
        <v>844.79999999999973</v>
      </c>
      <c r="K202" s="38">
        <v>857.24999999999977</v>
      </c>
      <c r="L202" s="38">
        <v>864.49999999999977</v>
      </c>
      <c r="M202" s="28">
        <v>850</v>
      </c>
      <c r="N202" s="28">
        <v>830.3</v>
      </c>
      <c r="O202" s="39">
        <v>6427700</v>
      </c>
      <c r="P202" s="40">
        <v>3.4173732563190833E-2</v>
      </c>
    </row>
    <row r="203" spans="1:16" ht="12.75" customHeight="1">
      <c r="A203" s="28">
        <v>193</v>
      </c>
      <c r="B203" s="29" t="s">
        <v>70</v>
      </c>
      <c r="C203" s="30" t="s">
        <v>280</v>
      </c>
      <c r="D203" s="31">
        <v>44924</v>
      </c>
      <c r="E203" s="37">
        <v>1539.65</v>
      </c>
      <c r="F203" s="37">
        <v>1535.0166666666667</v>
      </c>
      <c r="G203" s="38">
        <v>1526.0333333333333</v>
      </c>
      <c r="H203" s="38">
        <v>1512.4166666666667</v>
      </c>
      <c r="I203" s="38">
        <v>1503.4333333333334</v>
      </c>
      <c r="J203" s="38">
        <v>1548.6333333333332</v>
      </c>
      <c r="K203" s="38">
        <v>1557.6166666666663</v>
      </c>
      <c r="L203" s="38">
        <v>1571.2333333333331</v>
      </c>
      <c r="M203" s="28">
        <v>1544</v>
      </c>
      <c r="N203" s="28">
        <v>1521.4</v>
      </c>
      <c r="O203" s="39">
        <v>803950</v>
      </c>
      <c r="P203" s="40">
        <v>1.5922158337019019E-2</v>
      </c>
    </row>
    <row r="204" spans="1:16" ht="12.75" customHeight="1">
      <c r="A204" s="28">
        <v>194</v>
      </c>
      <c r="B204" s="29" t="s">
        <v>86</v>
      </c>
      <c r="C204" s="30" t="s">
        <v>212</v>
      </c>
      <c r="D204" s="31">
        <v>44924</v>
      </c>
      <c r="E204" s="37">
        <v>407.9</v>
      </c>
      <c r="F204" s="37">
        <v>408.26666666666671</v>
      </c>
      <c r="G204" s="38">
        <v>404.73333333333341</v>
      </c>
      <c r="H204" s="38">
        <v>401.56666666666672</v>
      </c>
      <c r="I204" s="38">
        <v>398.03333333333342</v>
      </c>
      <c r="J204" s="38">
        <v>411.43333333333339</v>
      </c>
      <c r="K204" s="38">
        <v>414.9666666666667</v>
      </c>
      <c r="L204" s="38">
        <v>418.13333333333338</v>
      </c>
      <c r="M204" s="28">
        <v>411.8</v>
      </c>
      <c r="N204" s="28">
        <v>405.1</v>
      </c>
      <c r="O204" s="39">
        <v>42690500</v>
      </c>
      <c r="P204" s="40">
        <v>8.3139459357322535E-3</v>
      </c>
    </row>
    <row r="205" spans="1:16" ht="12.75" customHeight="1">
      <c r="A205" s="28">
        <v>195</v>
      </c>
      <c r="B205" s="29" t="s">
        <v>180</v>
      </c>
      <c r="C205" s="30" t="s">
        <v>213</v>
      </c>
      <c r="D205" s="31">
        <v>44924</v>
      </c>
      <c r="E205" s="37">
        <v>263.10000000000002</v>
      </c>
      <c r="F205" s="37">
        <v>262.83333333333331</v>
      </c>
      <c r="G205" s="38">
        <v>260.96666666666664</v>
      </c>
      <c r="H205" s="38">
        <v>258.83333333333331</v>
      </c>
      <c r="I205" s="38">
        <v>256.96666666666664</v>
      </c>
      <c r="J205" s="38">
        <v>264.96666666666664</v>
      </c>
      <c r="K205" s="38">
        <v>266.83333333333331</v>
      </c>
      <c r="L205" s="38">
        <v>268.96666666666664</v>
      </c>
      <c r="M205" s="28">
        <v>264.7</v>
      </c>
      <c r="N205" s="28">
        <v>260.7</v>
      </c>
      <c r="O205" s="39">
        <v>88029000</v>
      </c>
      <c r="P205" s="40">
        <v>-1.0987899828103408E-2</v>
      </c>
    </row>
    <row r="206" spans="1:16" ht="12.75" customHeight="1">
      <c r="A206" s="28">
        <v>196</v>
      </c>
      <c r="B206" s="29" t="s">
        <v>47</v>
      </c>
      <c r="C206" s="30" t="s">
        <v>805</v>
      </c>
      <c r="D206" s="31">
        <v>44924</v>
      </c>
      <c r="E206" s="37">
        <v>408.3</v>
      </c>
      <c r="F206" s="37">
        <v>408.05</v>
      </c>
      <c r="G206" s="38">
        <v>404.1</v>
      </c>
      <c r="H206" s="38">
        <v>399.90000000000003</v>
      </c>
      <c r="I206" s="38">
        <v>395.95000000000005</v>
      </c>
      <c r="J206" s="38">
        <v>412.25</v>
      </c>
      <c r="K206" s="38">
        <v>416.19999999999993</v>
      </c>
      <c r="L206" s="38">
        <v>420.4</v>
      </c>
      <c r="M206" s="28">
        <v>412</v>
      </c>
      <c r="N206" s="28">
        <v>403.85</v>
      </c>
      <c r="O206" s="39">
        <v>9648000</v>
      </c>
      <c r="P206" s="40">
        <v>-7.5911868172560638E-3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261"/>
      <c r="C209" s="240"/>
      <c r="D209" s="262"/>
      <c r="E209" s="241"/>
      <c r="F209" s="241"/>
      <c r="G209" s="263"/>
      <c r="H209" s="263"/>
      <c r="I209" s="263"/>
      <c r="J209" s="263"/>
      <c r="K209" s="263"/>
      <c r="L209" s="263"/>
      <c r="M209" s="240"/>
      <c r="N209" s="240"/>
      <c r="O209" s="264"/>
      <c r="P209" s="265"/>
    </row>
    <row r="210" spans="1:16" ht="12.75" customHeight="1">
      <c r="A210" s="28"/>
      <c r="B210" s="261"/>
      <c r="C210" s="240"/>
      <c r="D210" s="262"/>
      <c r="E210" s="241"/>
      <c r="F210" s="241"/>
      <c r="G210" s="263"/>
      <c r="H210" s="263"/>
      <c r="I210" s="263"/>
      <c r="J210" s="263"/>
      <c r="K210" s="263"/>
      <c r="L210" s="263"/>
      <c r="M210" s="240"/>
      <c r="N210" s="240"/>
      <c r="O210" s="264"/>
      <c r="P210" s="265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240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7" t="s">
        <v>16</v>
      </c>
      <c r="B8" s="409"/>
      <c r="C8" s="413" t="s">
        <v>20</v>
      </c>
      <c r="D8" s="413" t="s">
        <v>21</v>
      </c>
      <c r="E8" s="404" t="s">
        <v>22</v>
      </c>
      <c r="F8" s="405"/>
      <c r="G8" s="406"/>
      <c r="H8" s="404" t="s">
        <v>23</v>
      </c>
      <c r="I8" s="405"/>
      <c r="J8" s="406"/>
      <c r="K8" s="23"/>
      <c r="L8" s="50"/>
      <c r="M8" s="50"/>
      <c r="N8" s="1"/>
      <c r="O8" s="1"/>
    </row>
    <row r="9" spans="1:15" ht="36" customHeight="1">
      <c r="A9" s="411"/>
      <c r="B9" s="412"/>
      <c r="C9" s="412"/>
      <c r="D9" s="41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18618.05</v>
      </c>
      <c r="D10" s="314">
        <v>18616.099999999999</v>
      </c>
      <c r="E10" s="314">
        <v>18554.099999999999</v>
      </c>
      <c r="F10" s="314">
        <v>18490.150000000001</v>
      </c>
      <c r="G10" s="314">
        <v>18428.150000000001</v>
      </c>
      <c r="H10" s="314">
        <v>18680.049999999996</v>
      </c>
      <c r="I10" s="314">
        <v>18742.049999999996</v>
      </c>
      <c r="J10" s="314">
        <v>18805.999999999993</v>
      </c>
      <c r="K10" s="314">
        <v>18678.099999999999</v>
      </c>
      <c r="L10" s="314">
        <v>18552.150000000001</v>
      </c>
      <c r="M10" s="315"/>
      <c r="N10" s="1"/>
      <c r="O10" s="1"/>
    </row>
    <row r="11" spans="1:15" ht="12.75" customHeight="1">
      <c r="A11" s="227">
        <v>2</v>
      </c>
      <c r="B11" s="321" t="s">
        <v>231</v>
      </c>
      <c r="C11" s="314">
        <v>43053.45</v>
      </c>
      <c r="D11" s="314">
        <v>43097.48333333333</v>
      </c>
      <c r="E11" s="314">
        <v>42915.366666666661</v>
      </c>
      <c r="F11" s="314">
        <v>42777.283333333333</v>
      </c>
      <c r="G11" s="314">
        <v>42595.166666666664</v>
      </c>
      <c r="H11" s="314">
        <v>43235.566666666658</v>
      </c>
      <c r="I11" s="314">
        <v>43417.683333333327</v>
      </c>
      <c r="J11" s="314">
        <v>43555.766666666656</v>
      </c>
      <c r="K11" s="314">
        <v>43279.6</v>
      </c>
      <c r="L11" s="314">
        <v>42959.4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2841.8</v>
      </c>
      <c r="D12" s="260">
        <v>2849.3166666666671</v>
      </c>
      <c r="E12" s="260">
        <v>2827.733333333334</v>
      </c>
      <c r="F12" s="260">
        <v>2813.666666666667</v>
      </c>
      <c r="G12" s="260">
        <v>2792.0833333333339</v>
      </c>
      <c r="H12" s="260">
        <v>2863.3833333333341</v>
      </c>
      <c r="I12" s="260">
        <v>2884.9666666666672</v>
      </c>
      <c r="J12" s="260">
        <v>2899.0333333333342</v>
      </c>
      <c r="K12" s="260">
        <v>2870.9</v>
      </c>
      <c r="L12" s="260">
        <v>2835.25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5383.95</v>
      </c>
      <c r="D13" s="260">
        <v>5391.15</v>
      </c>
      <c r="E13" s="260">
        <v>5370.4499999999989</v>
      </c>
      <c r="F13" s="260">
        <v>5356.9499999999989</v>
      </c>
      <c r="G13" s="260">
        <v>5336.2499999999982</v>
      </c>
      <c r="H13" s="260">
        <v>5404.65</v>
      </c>
      <c r="I13" s="260">
        <v>5425.35</v>
      </c>
      <c r="J13" s="260">
        <v>5438.85</v>
      </c>
      <c r="K13" s="260">
        <v>5411.85</v>
      </c>
      <c r="L13" s="260">
        <v>5377.65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30345.65</v>
      </c>
      <c r="D14" s="260">
        <v>30380.7</v>
      </c>
      <c r="E14" s="260">
        <v>30193.050000000003</v>
      </c>
      <c r="F14" s="260">
        <v>30040.45</v>
      </c>
      <c r="G14" s="260">
        <v>29852.800000000003</v>
      </c>
      <c r="H14" s="260">
        <v>30533.300000000003</v>
      </c>
      <c r="I14" s="260">
        <v>30720.950000000004</v>
      </c>
      <c r="J14" s="260">
        <v>30873.550000000003</v>
      </c>
      <c r="K14" s="260">
        <v>30568.35</v>
      </c>
      <c r="L14" s="260">
        <v>30228.1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4415.7</v>
      </c>
      <c r="D15" s="260">
        <v>4423.8166666666666</v>
      </c>
      <c r="E15" s="260">
        <v>4399.9333333333334</v>
      </c>
      <c r="F15" s="260">
        <v>4384.166666666667</v>
      </c>
      <c r="G15" s="260">
        <v>4360.2833333333338</v>
      </c>
      <c r="H15" s="260">
        <v>4439.583333333333</v>
      </c>
      <c r="I15" s="260">
        <v>4463.4666666666662</v>
      </c>
      <c r="J15" s="260">
        <v>4479.2333333333327</v>
      </c>
      <c r="K15" s="260">
        <v>4447.7</v>
      </c>
      <c r="L15" s="260">
        <v>4408.05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8764.35</v>
      </c>
      <c r="D16" s="260">
        <v>8782.6666666666661</v>
      </c>
      <c r="E16" s="260">
        <v>8732.2833333333328</v>
      </c>
      <c r="F16" s="260">
        <v>8700.2166666666672</v>
      </c>
      <c r="G16" s="260">
        <v>8649.8333333333339</v>
      </c>
      <c r="H16" s="260">
        <v>8814.7333333333318</v>
      </c>
      <c r="I16" s="260">
        <v>8865.1166666666668</v>
      </c>
      <c r="J16" s="260">
        <v>8897.1833333333307</v>
      </c>
      <c r="K16" s="260">
        <v>8833.0499999999993</v>
      </c>
      <c r="L16" s="260">
        <v>8750.6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3015.2</v>
      </c>
      <c r="D17" s="260">
        <v>3046.2333333333336</v>
      </c>
      <c r="E17" s="260">
        <v>2978.9666666666672</v>
      </c>
      <c r="F17" s="260">
        <v>2942.7333333333336</v>
      </c>
      <c r="G17" s="260">
        <v>2875.4666666666672</v>
      </c>
      <c r="H17" s="260">
        <v>3082.4666666666672</v>
      </c>
      <c r="I17" s="260">
        <v>3149.7333333333336</v>
      </c>
      <c r="J17" s="260">
        <v>3185.9666666666672</v>
      </c>
      <c r="K17" s="259">
        <v>3113.5</v>
      </c>
      <c r="L17" s="259">
        <v>3010</v>
      </c>
      <c r="M17" s="259">
        <v>3.8394499999999998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2514.0500000000002</v>
      </c>
      <c r="D18" s="260">
        <v>2527.35</v>
      </c>
      <c r="E18" s="260">
        <v>2492.6999999999998</v>
      </c>
      <c r="F18" s="260">
        <v>2471.35</v>
      </c>
      <c r="G18" s="260">
        <v>2436.6999999999998</v>
      </c>
      <c r="H18" s="260">
        <v>2548.6999999999998</v>
      </c>
      <c r="I18" s="260">
        <v>2583.3500000000004</v>
      </c>
      <c r="J18" s="260">
        <v>2604.6999999999998</v>
      </c>
      <c r="K18" s="259">
        <v>2562</v>
      </c>
      <c r="L18" s="259">
        <v>2506</v>
      </c>
      <c r="M18" s="259">
        <v>4.7463899999999999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627.35</v>
      </c>
      <c r="D19" s="260">
        <v>631.69999999999993</v>
      </c>
      <c r="E19" s="260">
        <v>621.49999999999989</v>
      </c>
      <c r="F19" s="260">
        <v>615.65</v>
      </c>
      <c r="G19" s="260">
        <v>605.44999999999993</v>
      </c>
      <c r="H19" s="260">
        <v>637.54999999999984</v>
      </c>
      <c r="I19" s="260">
        <v>647.74999999999989</v>
      </c>
      <c r="J19" s="260">
        <v>653.5999999999998</v>
      </c>
      <c r="K19" s="259">
        <v>641.9</v>
      </c>
      <c r="L19" s="259">
        <v>625.85</v>
      </c>
      <c r="M19" s="259">
        <v>7.9186899999999998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20169.55</v>
      </c>
      <c r="D20" s="260">
        <v>20161.233333333334</v>
      </c>
      <c r="E20" s="260">
        <v>20097.566666666666</v>
      </c>
      <c r="F20" s="260">
        <v>20025.583333333332</v>
      </c>
      <c r="G20" s="260">
        <v>19961.916666666664</v>
      </c>
      <c r="H20" s="260">
        <v>20233.216666666667</v>
      </c>
      <c r="I20" s="260">
        <v>20296.883333333331</v>
      </c>
      <c r="J20" s="260">
        <v>20368.866666666669</v>
      </c>
      <c r="K20" s="259">
        <v>20224.900000000001</v>
      </c>
      <c r="L20" s="259">
        <v>20089.25</v>
      </c>
      <c r="M20" s="259">
        <v>5.9619999999999999E-2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3878.4</v>
      </c>
      <c r="D21" s="260">
        <v>3885.8166666666671</v>
      </c>
      <c r="E21" s="260">
        <v>3856.6333333333341</v>
      </c>
      <c r="F21" s="260">
        <v>3834.8666666666672</v>
      </c>
      <c r="G21" s="260">
        <v>3805.6833333333343</v>
      </c>
      <c r="H21" s="260">
        <v>3907.5833333333339</v>
      </c>
      <c r="I21" s="260">
        <v>3936.7666666666673</v>
      </c>
      <c r="J21" s="260">
        <v>3958.5333333333338</v>
      </c>
      <c r="K21" s="259">
        <v>3915</v>
      </c>
      <c r="L21" s="259">
        <v>3864.05</v>
      </c>
      <c r="M21" s="259">
        <v>15.13444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2012.05</v>
      </c>
      <c r="D22" s="260">
        <v>2011.1166666666668</v>
      </c>
      <c r="E22" s="260">
        <v>1992.2333333333336</v>
      </c>
      <c r="F22" s="260">
        <v>1972.4166666666667</v>
      </c>
      <c r="G22" s="260">
        <v>1953.5333333333335</v>
      </c>
      <c r="H22" s="260">
        <v>2030.9333333333336</v>
      </c>
      <c r="I22" s="260">
        <v>2049.8166666666666</v>
      </c>
      <c r="J22" s="260">
        <v>2069.6333333333337</v>
      </c>
      <c r="K22" s="259">
        <v>2030</v>
      </c>
      <c r="L22" s="259">
        <v>1991.3</v>
      </c>
      <c r="M22" s="259">
        <v>4.9921699999999998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878.2</v>
      </c>
      <c r="D23" s="260">
        <v>881.55000000000007</v>
      </c>
      <c r="E23" s="260">
        <v>871.30000000000018</v>
      </c>
      <c r="F23" s="260">
        <v>864.40000000000009</v>
      </c>
      <c r="G23" s="260">
        <v>854.1500000000002</v>
      </c>
      <c r="H23" s="260">
        <v>888.45000000000016</v>
      </c>
      <c r="I23" s="260">
        <v>898.69999999999993</v>
      </c>
      <c r="J23" s="260">
        <v>905.60000000000014</v>
      </c>
      <c r="K23" s="259">
        <v>891.8</v>
      </c>
      <c r="L23" s="259">
        <v>874.65</v>
      </c>
      <c r="M23" s="259">
        <v>36.630989999999997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3600</v>
      </c>
      <c r="D24" s="260">
        <v>3603.4166666666665</v>
      </c>
      <c r="E24" s="260">
        <v>3548.833333333333</v>
      </c>
      <c r="F24" s="260">
        <v>3497.6666666666665</v>
      </c>
      <c r="G24" s="260">
        <v>3443.083333333333</v>
      </c>
      <c r="H24" s="260">
        <v>3654.583333333333</v>
      </c>
      <c r="I24" s="260">
        <v>3709.1666666666661</v>
      </c>
      <c r="J24" s="260">
        <v>3760.333333333333</v>
      </c>
      <c r="K24" s="259">
        <v>3658</v>
      </c>
      <c r="L24" s="259">
        <v>3552.25</v>
      </c>
      <c r="M24" s="259">
        <v>1.8471500000000001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2782.7</v>
      </c>
      <c r="D25" s="260">
        <v>2769.1333333333337</v>
      </c>
      <c r="E25" s="260">
        <v>2721.6166666666672</v>
      </c>
      <c r="F25" s="260">
        <v>2660.5333333333338</v>
      </c>
      <c r="G25" s="260">
        <v>2613.0166666666673</v>
      </c>
      <c r="H25" s="260">
        <v>2830.2166666666672</v>
      </c>
      <c r="I25" s="260">
        <v>2877.7333333333336</v>
      </c>
      <c r="J25" s="260">
        <v>2938.8166666666671</v>
      </c>
      <c r="K25" s="259">
        <v>2816.65</v>
      </c>
      <c r="L25" s="259">
        <v>2708.05</v>
      </c>
      <c r="M25" s="259">
        <v>7.3398399999999997</v>
      </c>
      <c r="N25" s="1"/>
      <c r="O25" s="1"/>
    </row>
    <row r="26" spans="1:15" ht="12.75" customHeight="1">
      <c r="A26" s="227">
        <v>17</v>
      </c>
      <c r="B26" s="269" t="s">
        <v>861</v>
      </c>
      <c r="C26" s="259">
        <v>622.75</v>
      </c>
      <c r="D26" s="260">
        <v>625.91666666666663</v>
      </c>
      <c r="E26" s="260">
        <v>616.83333333333326</v>
      </c>
      <c r="F26" s="260">
        <v>610.91666666666663</v>
      </c>
      <c r="G26" s="260">
        <v>601.83333333333326</v>
      </c>
      <c r="H26" s="260">
        <v>631.83333333333326</v>
      </c>
      <c r="I26" s="260">
        <v>640.91666666666652</v>
      </c>
      <c r="J26" s="260">
        <v>646.83333333333326</v>
      </c>
      <c r="K26" s="259">
        <v>635</v>
      </c>
      <c r="L26" s="259">
        <v>620</v>
      </c>
      <c r="M26" s="259">
        <v>10.491960000000001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144.1</v>
      </c>
      <c r="D27" s="260">
        <v>142.88333333333333</v>
      </c>
      <c r="E27" s="260">
        <v>138.21666666666664</v>
      </c>
      <c r="F27" s="260">
        <v>132.33333333333331</v>
      </c>
      <c r="G27" s="260">
        <v>127.66666666666663</v>
      </c>
      <c r="H27" s="260">
        <v>148.76666666666665</v>
      </c>
      <c r="I27" s="260">
        <v>153.43333333333334</v>
      </c>
      <c r="J27" s="260">
        <v>159.31666666666666</v>
      </c>
      <c r="K27" s="259">
        <v>147.55000000000001</v>
      </c>
      <c r="L27" s="259">
        <v>137</v>
      </c>
      <c r="M27" s="259">
        <v>284.77713999999997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310.35000000000002</v>
      </c>
      <c r="D28" s="260">
        <v>311.68333333333334</v>
      </c>
      <c r="E28" s="260">
        <v>306.41666666666669</v>
      </c>
      <c r="F28" s="260">
        <v>302.48333333333335</v>
      </c>
      <c r="G28" s="260">
        <v>297.2166666666667</v>
      </c>
      <c r="H28" s="260">
        <v>315.61666666666667</v>
      </c>
      <c r="I28" s="260">
        <v>320.88333333333333</v>
      </c>
      <c r="J28" s="260">
        <v>324.81666666666666</v>
      </c>
      <c r="K28" s="259">
        <v>316.95</v>
      </c>
      <c r="L28" s="259">
        <v>307.75</v>
      </c>
      <c r="M28" s="259">
        <v>25.34498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3121.65</v>
      </c>
      <c r="D29" s="260">
        <v>3117.0333333333333</v>
      </c>
      <c r="E29" s="260">
        <v>3085.2666666666664</v>
      </c>
      <c r="F29" s="260">
        <v>3048.8833333333332</v>
      </c>
      <c r="G29" s="260">
        <v>3017.1166666666663</v>
      </c>
      <c r="H29" s="260">
        <v>3153.4166666666665</v>
      </c>
      <c r="I29" s="260">
        <v>3185.1833333333338</v>
      </c>
      <c r="J29" s="260">
        <v>3221.5666666666666</v>
      </c>
      <c r="K29" s="259">
        <v>3148.8</v>
      </c>
      <c r="L29" s="259">
        <v>3080.65</v>
      </c>
      <c r="M29" s="259">
        <v>1.04264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564.95000000000005</v>
      </c>
      <c r="D30" s="260">
        <v>567.69999999999993</v>
      </c>
      <c r="E30" s="260">
        <v>560.99999999999989</v>
      </c>
      <c r="F30" s="260">
        <v>557.04999999999995</v>
      </c>
      <c r="G30" s="260">
        <v>550.34999999999991</v>
      </c>
      <c r="H30" s="260">
        <v>571.64999999999986</v>
      </c>
      <c r="I30" s="260">
        <v>578.34999999999991</v>
      </c>
      <c r="J30" s="260">
        <v>582.29999999999984</v>
      </c>
      <c r="K30" s="259">
        <v>574.4</v>
      </c>
      <c r="L30" s="259">
        <v>563.75</v>
      </c>
      <c r="M30" s="259">
        <v>36.468530000000001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4719.2</v>
      </c>
      <c r="D31" s="260">
        <v>4756.2833333333338</v>
      </c>
      <c r="E31" s="260">
        <v>4670.5666666666675</v>
      </c>
      <c r="F31" s="260">
        <v>4621.9333333333334</v>
      </c>
      <c r="G31" s="260">
        <v>4536.2166666666672</v>
      </c>
      <c r="H31" s="260">
        <v>4804.9166666666679</v>
      </c>
      <c r="I31" s="260">
        <v>4890.6333333333332</v>
      </c>
      <c r="J31" s="260">
        <v>4939.2666666666682</v>
      </c>
      <c r="K31" s="259">
        <v>4842</v>
      </c>
      <c r="L31" s="259">
        <v>4707.6499999999996</v>
      </c>
      <c r="M31" s="259">
        <v>9.1055799999999998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148.55000000000001</v>
      </c>
      <c r="D32" s="260">
        <v>149.03333333333333</v>
      </c>
      <c r="E32" s="260">
        <v>147.71666666666667</v>
      </c>
      <c r="F32" s="260">
        <v>146.88333333333333</v>
      </c>
      <c r="G32" s="260">
        <v>145.56666666666666</v>
      </c>
      <c r="H32" s="260">
        <v>149.86666666666667</v>
      </c>
      <c r="I32" s="260">
        <v>151.18333333333334</v>
      </c>
      <c r="J32" s="260">
        <v>152.01666666666668</v>
      </c>
      <c r="K32" s="259">
        <v>150.35</v>
      </c>
      <c r="L32" s="259">
        <v>148.19999999999999</v>
      </c>
      <c r="M32" s="259">
        <v>88.784620000000004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3135.05</v>
      </c>
      <c r="D33" s="260">
        <v>3143.7333333333336</v>
      </c>
      <c r="E33" s="260">
        <v>3118.4666666666672</v>
      </c>
      <c r="F33" s="260">
        <v>3101.8833333333337</v>
      </c>
      <c r="G33" s="260">
        <v>3076.6166666666672</v>
      </c>
      <c r="H33" s="260">
        <v>3160.3166666666671</v>
      </c>
      <c r="I33" s="260">
        <v>3185.5833333333335</v>
      </c>
      <c r="J33" s="260">
        <v>3202.166666666667</v>
      </c>
      <c r="K33" s="259">
        <v>3169</v>
      </c>
      <c r="L33" s="259">
        <v>3127.15</v>
      </c>
      <c r="M33" s="259">
        <v>8.7772000000000006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1882.05</v>
      </c>
      <c r="D34" s="260">
        <v>1889.4333333333334</v>
      </c>
      <c r="E34" s="260">
        <v>1871.1666666666667</v>
      </c>
      <c r="F34" s="260">
        <v>1860.2833333333333</v>
      </c>
      <c r="G34" s="260">
        <v>1842.0166666666667</v>
      </c>
      <c r="H34" s="260">
        <v>1900.3166666666668</v>
      </c>
      <c r="I34" s="260">
        <v>1918.5833333333333</v>
      </c>
      <c r="J34" s="260">
        <v>1929.4666666666669</v>
      </c>
      <c r="K34" s="259">
        <v>1907.7</v>
      </c>
      <c r="L34" s="259">
        <v>1878.55</v>
      </c>
      <c r="M34" s="259">
        <v>1.85029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466.6</v>
      </c>
      <c r="D35" s="260">
        <v>468.4666666666667</v>
      </c>
      <c r="E35" s="260">
        <v>464.13333333333338</v>
      </c>
      <c r="F35" s="260">
        <v>461.66666666666669</v>
      </c>
      <c r="G35" s="260">
        <v>457.33333333333337</v>
      </c>
      <c r="H35" s="260">
        <v>470.93333333333339</v>
      </c>
      <c r="I35" s="260">
        <v>475.26666666666665</v>
      </c>
      <c r="J35" s="260">
        <v>477.73333333333341</v>
      </c>
      <c r="K35" s="259">
        <v>472.8</v>
      </c>
      <c r="L35" s="259">
        <v>466</v>
      </c>
      <c r="M35" s="259">
        <v>10.691229999999999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3965.1</v>
      </c>
      <c r="D36" s="260">
        <v>3946.8833333333332</v>
      </c>
      <c r="E36" s="260">
        <v>3916.2166666666662</v>
      </c>
      <c r="F36" s="260">
        <v>3867.333333333333</v>
      </c>
      <c r="G36" s="260">
        <v>3836.6666666666661</v>
      </c>
      <c r="H36" s="260">
        <v>3995.7666666666664</v>
      </c>
      <c r="I36" s="260">
        <v>4026.4333333333334</v>
      </c>
      <c r="J36" s="260">
        <v>4075.3166666666666</v>
      </c>
      <c r="K36" s="259">
        <v>3977.55</v>
      </c>
      <c r="L36" s="259">
        <v>3898</v>
      </c>
      <c r="M36" s="259">
        <v>3.4436900000000001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892.55</v>
      </c>
      <c r="D37" s="260">
        <v>894.81666666666661</v>
      </c>
      <c r="E37" s="260">
        <v>887.73333333333323</v>
      </c>
      <c r="F37" s="260">
        <v>882.91666666666663</v>
      </c>
      <c r="G37" s="260">
        <v>875.83333333333326</v>
      </c>
      <c r="H37" s="260">
        <v>899.63333333333321</v>
      </c>
      <c r="I37" s="260">
        <v>906.7166666666667</v>
      </c>
      <c r="J37" s="260">
        <v>911.53333333333319</v>
      </c>
      <c r="K37" s="259">
        <v>901.9</v>
      </c>
      <c r="L37" s="259">
        <v>890</v>
      </c>
      <c r="M37" s="259">
        <v>56.611579999999996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3660.1</v>
      </c>
      <c r="D38" s="260">
        <v>3669.7000000000003</v>
      </c>
      <c r="E38" s="260">
        <v>3642.4000000000005</v>
      </c>
      <c r="F38" s="260">
        <v>3624.7000000000003</v>
      </c>
      <c r="G38" s="260">
        <v>3597.4000000000005</v>
      </c>
      <c r="H38" s="260">
        <v>3687.4000000000005</v>
      </c>
      <c r="I38" s="260">
        <v>3714.7000000000007</v>
      </c>
      <c r="J38" s="260">
        <v>3732.4000000000005</v>
      </c>
      <c r="K38" s="259">
        <v>3697</v>
      </c>
      <c r="L38" s="259">
        <v>3652</v>
      </c>
      <c r="M38" s="259">
        <v>1.3492200000000001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6734.15</v>
      </c>
      <c r="D39" s="260">
        <v>6754.6833333333334</v>
      </c>
      <c r="E39" s="260">
        <v>6700.4666666666672</v>
      </c>
      <c r="F39" s="260">
        <v>6666.7833333333338</v>
      </c>
      <c r="G39" s="260">
        <v>6612.5666666666675</v>
      </c>
      <c r="H39" s="260">
        <v>6788.3666666666668</v>
      </c>
      <c r="I39" s="260">
        <v>6842.5833333333321</v>
      </c>
      <c r="J39" s="260">
        <v>6876.2666666666664</v>
      </c>
      <c r="K39" s="259">
        <v>6808.9</v>
      </c>
      <c r="L39" s="259">
        <v>6721</v>
      </c>
      <c r="M39" s="259">
        <v>6.8186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1632</v>
      </c>
      <c r="D40" s="260">
        <v>1638.3</v>
      </c>
      <c r="E40" s="260">
        <v>1623.75</v>
      </c>
      <c r="F40" s="260">
        <v>1615.5</v>
      </c>
      <c r="G40" s="260">
        <v>1600.95</v>
      </c>
      <c r="H40" s="260">
        <v>1646.55</v>
      </c>
      <c r="I40" s="260">
        <v>1661.0999999999997</v>
      </c>
      <c r="J40" s="260">
        <v>1669.35</v>
      </c>
      <c r="K40" s="259">
        <v>1652.85</v>
      </c>
      <c r="L40" s="259">
        <v>1630.05</v>
      </c>
      <c r="M40" s="259">
        <v>13.46735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6024.1</v>
      </c>
      <c r="D41" s="260">
        <v>6151.8500000000013</v>
      </c>
      <c r="E41" s="260">
        <v>5862.9000000000024</v>
      </c>
      <c r="F41" s="260">
        <v>5701.7000000000007</v>
      </c>
      <c r="G41" s="260">
        <v>5412.7500000000018</v>
      </c>
      <c r="H41" s="260">
        <v>6313.0500000000029</v>
      </c>
      <c r="I41" s="260">
        <v>6602.0000000000018</v>
      </c>
      <c r="J41" s="260">
        <v>6763.2000000000035</v>
      </c>
      <c r="K41" s="259">
        <v>6440.8</v>
      </c>
      <c r="L41" s="259">
        <v>5990.65</v>
      </c>
      <c r="M41" s="259">
        <v>2.55091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2035</v>
      </c>
      <c r="D42" s="260">
        <v>2046.3166666666668</v>
      </c>
      <c r="E42" s="260">
        <v>2018.8333333333335</v>
      </c>
      <c r="F42" s="260">
        <v>2002.6666666666667</v>
      </c>
      <c r="G42" s="260">
        <v>1975.1833333333334</v>
      </c>
      <c r="H42" s="260">
        <v>2062.4833333333336</v>
      </c>
      <c r="I42" s="260">
        <v>2089.9666666666667</v>
      </c>
      <c r="J42" s="260">
        <v>2106.1333333333337</v>
      </c>
      <c r="K42" s="259">
        <v>2073.8000000000002</v>
      </c>
      <c r="L42" s="259">
        <v>2030.15</v>
      </c>
      <c r="M42" s="259">
        <v>3.70078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234.15</v>
      </c>
      <c r="D43" s="260">
        <v>231.70000000000002</v>
      </c>
      <c r="E43" s="260">
        <v>225.95000000000005</v>
      </c>
      <c r="F43" s="260">
        <v>217.75000000000003</v>
      </c>
      <c r="G43" s="260">
        <v>212.00000000000006</v>
      </c>
      <c r="H43" s="260">
        <v>239.90000000000003</v>
      </c>
      <c r="I43" s="260">
        <v>245.64999999999998</v>
      </c>
      <c r="J43" s="260">
        <v>253.85000000000002</v>
      </c>
      <c r="K43" s="259">
        <v>237.45</v>
      </c>
      <c r="L43" s="259">
        <v>223.5</v>
      </c>
      <c r="M43" s="259">
        <v>260.24133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167.8</v>
      </c>
      <c r="D44" s="260">
        <v>168.13333333333333</v>
      </c>
      <c r="E44" s="260">
        <v>166.76666666666665</v>
      </c>
      <c r="F44" s="260">
        <v>165.73333333333332</v>
      </c>
      <c r="G44" s="260">
        <v>164.36666666666665</v>
      </c>
      <c r="H44" s="260">
        <v>169.16666666666666</v>
      </c>
      <c r="I44" s="260">
        <v>170.53333333333333</v>
      </c>
      <c r="J44" s="260">
        <v>171.56666666666666</v>
      </c>
      <c r="K44" s="259">
        <v>169.5</v>
      </c>
      <c r="L44" s="259">
        <v>167.1</v>
      </c>
      <c r="M44" s="259">
        <v>183.15044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83.75</v>
      </c>
      <c r="D45" s="260">
        <v>83.466666666666669</v>
      </c>
      <c r="E45" s="260">
        <v>81.433333333333337</v>
      </c>
      <c r="F45" s="260">
        <v>79.116666666666674</v>
      </c>
      <c r="G45" s="260">
        <v>77.083333333333343</v>
      </c>
      <c r="H45" s="260">
        <v>85.783333333333331</v>
      </c>
      <c r="I45" s="260">
        <v>87.816666666666663</v>
      </c>
      <c r="J45" s="260">
        <v>90.133333333333326</v>
      </c>
      <c r="K45" s="259">
        <v>85.5</v>
      </c>
      <c r="L45" s="259">
        <v>81.150000000000006</v>
      </c>
      <c r="M45" s="259">
        <v>225.77829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1702.05</v>
      </c>
      <c r="D46" s="260">
        <v>1707.3666666666668</v>
      </c>
      <c r="E46" s="260">
        <v>1692.2333333333336</v>
      </c>
      <c r="F46" s="260">
        <v>1682.4166666666667</v>
      </c>
      <c r="G46" s="260">
        <v>1667.2833333333335</v>
      </c>
      <c r="H46" s="260">
        <v>1717.1833333333336</v>
      </c>
      <c r="I46" s="260">
        <v>1732.3166666666668</v>
      </c>
      <c r="J46" s="260">
        <v>1742.1333333333337</v>
      </c>
      <c r="K46" s="259">
        <v>1722.5</v>
      </c>
      <c r="L46" s="259">
        <v>1697.55</v>
      </c>
      <c r="M46" s="259">
        <v>2.0270299999999999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612.20000000000005</v>
      </c>
      <c r="D47" s="260">
        <v>615.1</v>
      </c>
      <c r="E47" s="260">
        <v>608.20000000000005</v>
      </c>
      <c r="F47" s="260">
        <v>604.20000000000005</v>
      </c>
      <c r="G47" s="260">
        <v>597.30000000000007</v>
      </c>
      <c r="H47" s="260">
        <v>619.1</v>
      </c>
      <c r="I47" s="260">
        <v>625.99999999999989</v>
      </c>
      <c r="J47" s="260">
        <v>630</v>
      </c>
      <c r="K47" s="259">
        <v>622</v>
      </c>
      <c r="L47" s="259">
        <v>611.1</v>
      </c>
      <c r="M47" s="259">
        <v>5.5035800000000004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106.15</v>
      </c>
      <c r="D48" s="260">
        <v>106.43333333333334</v>
      </c>
      <c r="E48" s="260">
        <v>104.96666666666667</v>
      </c>
      <c r="F48" s="260">
        <v>103.78333333333333</v>
      </c>
      <c r="G48" s="260">
        <v>102.31666666666666</v>
      </c>
      <c r="H48" s="260">
        <v>107.61666666666667</v>
      </c>
      <c r="I48" s="260">
        <v>109.08333333333334</v>
      </c>
      <c r="J48" s="260">
        <v>110.26666666666668</v>
      </c>
      <c r="K48" s="259">
        <v>107.9</v>
      </c>
      <c r="L48" s="259">
        <v>105.25</v>
      </c>
      <c r="M48" s="259">
        <v>87.175349999999995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848.75</v>
      </c>
      <c r="D49" s="260">
        <v>853.63333333333333</v>
      </c>
      <c r="E49" s="260">
        <v>841.11666666666667</v>
      </c>
      <c r="F49" s="260">
        <v>833.48333333333335</v>
      </c>
      <c r="G49" s="260">
        <v>820.9666666666667</v>
      </c>
      <c r="H49" s="260">
        <v>861.26666666666665</v>
      </c>
      <c r="I49" s="260">
        <v>873.7833333333333</v>
      </c>
      <c r="J49" s="260">
        <v>881.41666666666663</v>
      </c>
      <c r="K49" s="259">
        <v>866.15</v>
      </c>
      <c r="L49" s="259">
        <v>846</v>
      </c>
      <c r="M49" s="259">
        <v>10.397919999999999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81.05</v>
      </c>
      <c r="D50" s="260">
        <v>81.416666666666671</v>
      </c>
      <c r="E50" s="260">
        <v>80.283333333333346</v>
      </c>
      <c r="F50" s="260">
        <v>79.51666666666668</v>
      </c>
      <c r="G50" s="260">
        <v>78.383333333333354</v>
      </c>
      <c r="H50" s="260">
        <v>82.183333333333337</v>
      </c>
      <c r="I50" s="260">
        <v>83.316666666666663</v>
      </c>
      <c r="J50" s="260">
        <v>84.083333333333329</v>
      </c>
      <c r="K50" s="259">
        <v>82.55</v>
      </c>
      <c r="L50" s="259">
        <v>80.650000000000006</v>
      </c>
      <c r="M50" s="259">
        <v>232.37977000000001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339.05</v>
      </c>
      <c r="D51" s="260">
        <v>339.20000000000005</v>
      </c>
      <c r="E51" s="260">
        <v>336.05000000000007</v>
      </c>
      <c r="F51" s="260">
        <v>333.05</v>
      </c>
      <c r="G51" s="260">
        <v>329.90000000000003</v>
      </c>
      <c r="H51" s="260">
        <v>342.2000000000001</v>
      </c>
      <c r="I51" s="260">
        <v>345.35000000000008</v>
      </c>
      <c r="J51" s="260">
        <v>348.35000000000014</v>
      </c>
      <c r="K51" s="259">
        <v>342.35</v>
      </c>
      <c r="L51" s="259">
        <v>336.2</v>
      </c>
      <c r="M51" s="259">
        <v>50.27834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835.85</v>
      </c>
      <c r="D52" s="260">
        <v>838.55000000000007</v>
      </c>
      <c r="E52" s="260">
        <v>832.30000000000018</v>
      </c>
      <c r="F52" s="260">
        <v>828.75000000000011</v>
      </c>
      <c r="G52" s="260">
        <v>822.50000000000023</v>
      </c>
      <c r="H52" s="260">
        <v>842.10000000000014</v>
      </c>
      <c r="I52" s="260">
        <v>848.34999999999991</v>
      </c>
      <c r="J52" s="260">
        <v>851.90000000000009</v>
      </c>
      <c r="K52" s="259">
        <v>844.8</v>
      </c>
      <c r="L52" s="259">
        <v>835</v>
      </c>
      <c r="M52" s="259">
        <v>26.802959999999999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282.10000000000002</v>
      </c>
      <c r="D53" s="260">
        <v>282.48333333333335</v>
      </c>
      <c r="E53" s="260">
        <v>281.4666666666667</v>
      </c>
      <c r="F53" s="260">
        <v>280.83333333333337</v>
      </c>
      <c r="G53" s="260">
        <v>279.81666666666672</v>
      </c>
      <c r="H53" s="260">
        <v>283.11666666666667</v>
      </c>
      <c r="I53" s="260">
        <v>284.13333333333333</v>
      </c>
      <c r="J53" s="260">
        <v>284.76666666666665</v>
      </c>
      <c r="K53" s="259">
        <v>283.5</v>
      </c>
      <c r="L53" s="259">
        <v>281.85000000000002</v>
      </c>
      <c r="M53" s="259">
        <v>7.6461199999999998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16795.2</v>
      </c>
      <c r="D54" s="260">
        <v>16854.399999999998</v>
      </c>
      <c r="E54" s="260">
        <v>16706.799999999996</v>
      </c>
      <c r="F54" s="260">
        <v>16618.399999999998</v>
      </c>
      <c r="G54" s="260">
        <v>16470.799999999996</v>
      </c>
      <c r="H54" s="260">
        <v>16942.799999999996</v>
      </c>
      <c r="I54" s="260">
        <v>17090.399999999994</v>
      </c>
      <c r="J54" s="260">
        <v>17178.799999999996</v>
      </c>
      <c r="K54" s="259">
        <v>17002</v>
      </c>
      <c r="L54" s="259">
        <v>16766</v>
      </c>
      <c r="M54" s="259">
        <v>0.24071999999999999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4285.3500000000004</v>
      </c>
      <c r="D55" s="260">
        <v>4270.7833333333338</v>
      </c>
      <c r="E55" s="260">
        <v>4239.5666666666675</v>
      </c>
      <c r="F55" s="260">
        <v>4193.7833333333338</v>
      </c>
      <c r="G55" s="260">
        <v>4162.5666666666675</v>
      </c>
      <c r="H55" s="260">
        <v>4316.5666666666675</v>
      </c>
      <c r="I55" s="260">
        <v>4347.7833333333328</v>
      </c>
      <c r="J55" s="260">
        <v>4393.5666666666675</v>
      </c>
      <c r="K55" s="259">
        <v>4302</v>
      </c>
      <c r="L55" s="259">
        <v>4225</v>
      </c>
      <c r="M55" s="259">
        <v>5.9888399999999997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321.75</v>
      </c>
      <c r="D56" s="260">
        <v>323.09999999999997</v>
      </c>
      <c r="E56" s="260">
        <v>319.64999999999992</v>
      </c>
      <c r="F56" s="260">
        <v>317.54999999999995</v>
      </c>
      <c r="G56" s="260">
        <v>314.09999999999991</v>
      </c>
      <c r="H56" s="260">
        <v>325.19999999999993</v>
      </c>
      <c r="I56" s="260">
        <v>328.65</v>
      </c>
      <c r="J56" s="260">
        <v>330.74999999999994</v>
      </c>
      <c r="K56" s="259">
        <v>326.55</v>
      </c>
      <c r="L56" s="259">
        <v>321</v>
      </c>
      <c r="M56" s="259">
        <v>70.205910000000003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714.75</v>
      </c>
      <c r="D57" s="260">
        <v>715.9</v>
      </c>
      <c r="E57" s="260">
        <v>711.09999999999991</v>
      </c>
      <c r="F57" s="260">
        <v>707.44999999999993</v>
      </c>
      <c r="G57" s="260">
        <v>702.64999999999986</v>
      </c>
      <c r="H57" s="260">
        <v>719.55</v>
      </c>
      <c r="I57" s="260">
        <v>724.34999999999991</v>
      </c>
      <c r="J57" s="260">
        <v>728</v>
      </c>
      <c r="K57" s="259">
        <v>720.7</v>
      </c>
      <c r="L57" s="259">
        <v>712.25</v>
      </c>
      <c r="M57" s="259">
        <v>7.9743199999999996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1121.1500000000001</v>
      </c>
      <c r="D58" s="260">
        <v>1117.3333333333333</v>
      </c>
      <c r="E58" s="260">
        <v>1108.8166666666666</v>
      </c>
      <c r="F58" s="260">
        <v>1096.4833333333333</v>
      </c>
      <c r="G58" s="260">
        <v>1087.9666666666667</v>
      </c>
      <c r="H58" s="260">
        <v>1129.6666666666665</v>
      </c>
      <c r="I58" s="260">
        <v>1138.1833333333334</v>
      </c>
      <c r="J58" s="260">
        <v>1150.5166666666664</v>
      </c>
      <c r="K58" s="259">
        <v>1125.8499999999999</v>
      </c>
      <c r="L58" s="259">
        <v>1105</v>
      </c>
      <c r="M58" s="259">
        <v>18.993449999999999</v>
      </c>
      <c r="N58" s="1"/>
      <c r="O58" s="1"/>
    </row>
    <row r="59" spans="1:15" ht="12.75" customHeight="1">
      <c r="A59" s="227">
        <v>50</v>
      </c>
      <c r="B59" s="269" t="s">
        <v>810</v>
      </c>
      <c r="C59" s="259">
        <v>1508.95</v>
      </c>
      <c r="D59" s="260">
        <v>1514.3166666666666</v>
      </c>
      <c r="E59" s="260">
        <v>1499.6333333333332</v>
      </c>
      <c r="F59" s="260">
        <v>1490.3166666666666</v>
      </c>
      <c r="G59" s="260">
        <v>1475.6333333333332</v>
      </c>
      <c r="H59" s="260">
        <v>1523.6333333333332</v>
      </c>
      <c r="I59" s="260">
        <v>1538.3166666666666</v>
      </c>
      <c r="J59" s="260">
        <v>1547.6333333333332</v>
      </c>
      <c r="K59" s="259">
        <v>1529</v>
      </c>
      <c r="L59" s="259">
        <v>1505</v>
      </c>
      <c r="M59" s="259">
        <v>0.56169000000000002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227.2</v>
      </c>
      <c r="D60" s="260">
        <v>228.28333333333333</v>
      </c>
      <c r="E60" s="260">
        <v>225.26666666666665</v>
      </c>
      <c r="F60" s="260">
        <v>223.33333333333331</v>
      </c>
      <c r="G60" s="260">
        <v>220.31666666666663</v>
      </c>
      <c r="H60" s="260">
        <v>230.21666666666667</v>
      </c>
      <c r="I60" s="260">
        <v>233.23333333333338</v>
      </c>
      <c r="J60" s="260">
        <v>235.16666666666669</v>
      </c>
      <c r="K60" s="259">
        <v>231.3</v>
      </c>
      <c r="L60" s="259">
        <v>226.35</v>
      </c>
      <c r="M60" s="259">
        <v>66.284700000000001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3977.75</v>
      </c>
      <c r="D61" s="260">
        <v>3976.3666666666668</v>
      </c>
      <c r="E61" s="260">
        <v>3942.7333333333336</v>
      </c>
      <c r="F61" s="260">
        <v>3907.7166666666667</v>
      </c>
      <c r="G61" s="260">
        <v>3874.0833333333335</v>
      </c>
      <c r="H61" s="260">
        <v>4011.3833333333337</v>
      </c>
      <c r="I61" s="260">
        <v>4045.0166666666669</v>
      </c>
      <c r="J61" s="260">
        <v>4080.0333333333338</v>
      </c>
      <c r="K61" s="259">
        <v>4010</v>
      </c>
      <c r="L61" s="259">
        <v>3941.35</v>
      </c>
      <c r="M61" s="259">
        <v>1.9301600000000001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1602.6</v>
      </c>
      <c r="D62" s="260">
        <v>1598.8833333333332</v>
      </c>
      <c r="E62" s="260">
        <v>1582.7666666666664</v>
      </c>
      <c r="F62" s="260">
        <v>1562.9333333333332</v>
      </c>
      <c r="G62" s="260">
        <v>1546.8166666666664</v>
      </c>
      <c r="H62" s="260">
        <v>1618.7166666666665</v>
      </c>
      <c r="I62" s="260">
        <v>1634.8333333333333</v>
      </c>
      <c r="J62" s="260">
        <v>1654.6666666666665</v>
      </c>
      <c r="K62" s="259">
        <v>1615</v>
      </c>
      <c r="L62" s="259">
        <v>1579.05</v>
      </c>
      <c r="M62" s="259">
        <v>4.5489499999999996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759.65</v>
      </c>
      <c r="D63" s="260">
        <v>761.85</v>
      </c>
      <c r="E63" s="260">
        <v>752.95</v>
      </c>
      <c r="F63" s="260">
        <v>746.25</v>
      </c>
      <c r="G63" s="260">
        <v>737.35</v>
      </c>
      <c r="H63" s="260">
        <v>768.55000000000007</v>
      </c>
      <c r="I63" s="260">
        <v>777.44999999999993</v>
      </c>
      <c r="J63" s="260">
        <v>784.15000000000009</v>
      </c>
      <c r="K63" s="259">
        <v>770.75</v>
      </c>
      <c r="L63" s="259">
        <v>755.15</v>
      </c>
      <c r="M63" s="259">
        <v>9.3582999999999998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918.5</v>
      </c>
      <c r="D64" s="260">
        <v>917.16666666666663</v>
      </c>
      <c r="E64" s="260">
        <v>912.88333333333321</v>
      </c>
      <c r="F64" s="260">
        <v>907.26666666666654</v>
      </c>
      <c r="G64" s="260">
        <v>902.98333333333312</v>
      </c>
      <c r="H64" s="260">
        <v>922.7833333333333</v>
      </c>
      <c r="I64" s="260">
        <v>927.06666666666683</v>
      </c>
      <c r="J64" s="260">
        <v>932.68333333333339</v>
      </c>
      <c r="K64" s="259">
        <v>921.45</v>
      </c>
      <c r="L64" s="259">
        <v>911.55</v>
      </c>
      <c r="M64" s="259">
        <v>2.9111699999999998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364.9</v>
      </c>
      <c r="D65" s="260">
        <v>365.66666666666669</v>
      </c>
      <c r="E65" s="260">
        <v>360.13333333333338</v>
      </c>
      <c r="F65" s="260">
        <v>355.36666666666667</v>
      </c>
      <c r="G65" s="260">
        <v>349.83333333333337</v>
      </c>
      <c r="H65" s="260">
        <v>370.43333333333339</v>
      </c>
      <c r="I65" s="260">
        <v>375.9666666666667</v>
      </c>
      <c r="J65" s="260">
        <v>380.73333333333341</v>
      </c>
      <c r="K65" s="259">
        <v>371.2</v>
      </c>
      <c r="L65" s="259">
        <v>360.9</v>
      </c>
      <c r="M65" s="259">
        <v>8.4227299999999996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1371.6</v>
      </c>
      <c r="D66" s="260">
        <v>1378.1833333333334</v>
      </c>
      <c r="E66" s="260">
        <v>1361.3666666666668</v>
      </c>
      <c r="F66" s="260">
        <v>1351.1333333333334</v>
      </c>
      <c r="G66" s="260">
        <v>1334.3166666666668</v>
      </c>
      <c r="H66" s="260">
        <v>1388.4166666666667</v>
      </c>
      <c r="I66" s="260">
        <v>1405.2333333333333</v>
      </c>
      <c r="J66" s="260">
        <v>1415.4666666666667</v>
      </c>
      <c r="K66" s="259">
        <v>1395</v>
      </c>
      <c r="L66" s="259">
        <v>1367.95</v>
      </c>
      <c r="M66" s="259">
        <v>4.1037999999999997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392.55</v>
      </c>
      <c r="D67" s="260">
        <v>393.8</v>
      </c>
      <c r="E67" s="260">
        <v>389.75</v>
      </c>
      <c r="F67" s="260">
        <v>386.95</v>
      </c>
      <c r="G67" s="260">
        <v>382.9</v>
      </c>
      <c r="H67" s="260">
        <v>396.6</v>
      </c>
      <c r="I67" s="260">
        <v>400.65000000000009</v>
      </c>
      <c r="J67" s="260">
        <v>403.45000000000005</v>
      </c>
      <c r="K67" s="259">
        <v>397.85</v>
      </c>
      <c r="L67" s="259">
        <v>391</v>
      </c>
      <c r="M67" s="259">
        <v>34.482610000000001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593.1</v>
      </c>
      <c r="D68" s="260">
        <v>583.16666666666663</v>
      </c>
      <c r="E68" s="260">
        <v>568.0333333333333</v>
      </c>
      <c r="F68" s="260">
        <v>542.9666666666667</v>
      </c>
      <c r="G68" s="260">
        <v>527.83333333333337</v>
      </c>
      <c r="H68" s="260">
        <v>608.23333333333323</v>
      </c>
      <c r="I68" s="260">
        <v>623.36666666666667</v>
      </c>
      <c r="J68" s="260">
        <v>648.43333333333317</v>
      </c>
      <c r="K68" s="259">
        <v>598.29999999999995</v>
      </c>
      <c r="L68" s="259">
        <v>558.1</v>
      </c>
      <c r="M68" s="259">
        <v>110.72058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1766.25</v>
      </c>
      <c r="D69" s="260">
        <v>1767.9333333333334</v>
      </c>
      <c r="E69" s="260">
        <v>1753.3166666666668</v>
      </c>
      <c r="F69" s="260">
        <v>1740.3833333333334</v>
      </c>
      <c r="G69" s="260">
        <v>1725.7666666666669</v>
      </c>
      <c r="H69" s="260">
        <v>1780.8666666666668</v>
      </c>
      <c r="I69" s="260">
        <v>1795.4833333333336</v>
      </c>
      <c r="J69" s="260">
        <v>1808.4166666666667</v>
      </c>
      <c r="K69" s="259">
        <v>1782.55</v>
      </c>
      <c r="L69" s="259">
        <v>1755</v>
      </c>
      <c r="M69" s="259">
        <v>2.45696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2168.9</v>
      </c>
      <c r="D70" s="260">
        <v>2153.8166666666671</v>
      </c>
      <c r="E70" s="260">
        <v>2131.4333333333343</v>
      </c>
      <c r="F70" s="260">
        <v>2093.9666666666672</v>
      </c>
      <c r="G70" s="260">
        <v>2071.5833333333344</v>
      </c>
      <c r="H70" s="260">
        <v>2191.2833333333342</v>
      </c>
      <c r="I70" s="260">
        <v>2213.6666666666665</v>
      </c>
      <c r="J70" s="260">
        <v>2251.1333333333341</v>
      </c>
      <c r="K70" s="259">
        <v>2176.1999999999998</v>
      </c>
      <c r="L70" s="259">
        <v>2116.35</v>
      </c>
      <c r="M70" s="259">
        <v>5.2268800000000004</v>
      </c>
      <c r="N70" s="1"/>
      <c r="O70" s="1"/>
    </row>
    <row r="71" spans="1:15" ht="12.75" customHeight="1">
      <c r="A71" s="227">
        <v>62</v>
      </c>
      <c r="B71" s="269" t="s">
        <v>862</v>
      </c>
      <c r="C71" s="259">
        <v>336.55</v>
      </c>
      <c r="D71" s="260">
        <v>328.91666666666669</v>
      </c>
      <c r="E71" s="260">
        <v>313.63333333333338</v>
      </c>
      <c r="F71" s="260">
        <v>290.7166666666667</v>
      </c>
      <c r="G71" s="260">
        <v>275.43333333333339</v>
      </c>
      <c r="H71" s="260">
        <v>351.83333333333337</v>
      </c>
      <c r="I71" s="260">
        <v>367.11666666666667</v>
      </c>
      <c r="J71" s="260">
        <v>390.03333333333336</v>
      </c>
      <c r="K71" s="259">
        <v>344.2</v>
      </c>
      <c r="L71" s="259">
        <v>306</v>
      </c>
      <c r="M71" s="259">
        <v>95.870480000000001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3372.7</v>
      </c>
      <c r="D72" s="260">
        <v>3376.5499999999997</v>
      </c>
      <c r="E72" s="260">
        <v>3359.1499999999996</v>
      </c>
      <c r="F72" s="260">
        <v>3345.6</v>
      </c>
      <c r="G72" s="260">
        <v>3328.2</v>
      </c>
      <c r="H72" s="260">
        <v>3390.0999999999995</v>
      </c>
      <c r="I72" s="260">
        <v>3407.5</v>
      </c>
      <c r="J72" s="260">
        <v>3421.0499999999993</v>
      </c>
      <c r="K72" s="259">
        <v>3393.95</v>
      </c>
      <c r="L72" s="259">
        <v>3363</v>
      </c>
      <c r="M72" s="259">
        <v>2.3399000000000001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4281.7</v>
      </c>
      <c r="D73" s="260">
        <v>4301.5</v>
      </c>
      <c r="E73" s="260">
        <v>4252.25</v>
      </c>
      <c r="F73" s="260">
        <v>4222.8</v>
      </c>
      <c r="G73" s="260">
        <v>4173.55</v>
      </c>
      <c r="H73" s="260">
        <v>4330.95</v>
      </c>
      <c r="I73" s="260">
        <v>4380.2</v>
      </c>
      <c r="J73" s="260">
        <v>4409.6499999999996</v>
      </c>
      <c r="K73" s="259">
        <v>4350.75</v>
      </c>
      <c r="L73" s="259">
        <v>4272.05</v>
      </c>
      <c r="M73" s="259">
        <v>1.0582400000000001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2413.8000000000002</v>
      </c>
      <c r="D74" s="260">
        <v>2424.3166666666671</v>
      </c>
      <c r="E74" s="260">
        <v>2388.6333333333341</v>
      </c>
      <c r="F74" s="260">
        <v>2363.4666666666672</v>
      </c>
      <c r="G74" s="260">
        <v>2327.7833333333342</v>
      </c>
      <c r="H74" s="260">
        <v>2449.483333333334</v>
      </c>
      <c r="I74" s="260">
        <v>2485.1666666666674</v>
      </c>
      <c r="J74" s="260">
        <v>2510.3333333333339</v>
      </c>
      <c r="K74" s="259">
        <v>2460</v>
      </c>
      <c r="L74" s="259">
        <v>2399.15</v>
      </c>
      <c r="M74" s="259">
        <v>1.5310900000000001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4453.3500000000004</v>
      </c>
      <c r="D75" s="260">
        <v>4445.3666666666659</v>
      </c>
      <c r="E75" s="260">
        <v>4412.0333333333319</v>
      </c>
      <c r="F75" s="260">
        <v>4370.7166666666662</v>
      </c>
      <c r="G75" s="260">
        <v>4337.3833333333323</v>
      </c>
      <c r="H75" s="260">
        <v>4486.6833333333316</v>
      </c>
      <c r="I75" s="260">
        <v>4520.0166666666655</v>
      </c>
      <c r="J75" s="260">
        <v>4561.3333333333312</v>
      </c>
      <c r="K75" s="259">
        <v>4478.7</v>
      </c>
      <c r="L75" s="259">
        <v>4404.05</v>
      </c>
      <c r="M75" s="259">
        <v>4.09138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3416.1</v>
      </c>
      <c r="D76" s="260">
        <v>3428.6166666666668</v>
      </c>
      <c r="E76" s="260">
        <v>3392.4833333333336</v>
      </c>
      <c r="F76" s="260">
        <v>3368.8666666666668</v>
      </c>
      <c r="G76" s="260">
        <v>3332.7333333333336</v>
      </c>
      <c r="H76" s="260">
        <v>3452.2333333333336</v>
      </c>
      <c r="I76" s="260">
        <v>3488.3666666666668</v>
      </c>
      <c r="J76" s="260">
        <v>3511.9833333333336</v>
      </c>
      <c r="K76" s="259">
        <v>3464.75</v>
      </c>
      <c r="L76" s="259">
        <v>3405</v>
      </c>
      <c r="M76" s="259">
        <v>4.5687199999999999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473.5</v>
      </c>
      <c r="D77" s="260">
        <v>465.7</v>
      </c>
      <c r="E77" s="260">
        <v>452.4</v>
      </c>
      <c r="F77" s="260">
        <v>431.3</v>
      </c>
      <c r="G77" s="260">
        <v>418</v>
      </c>
      <c r="H77" s="260">
        <v>486.79999999999995</v>
      </c>
      <c r="I77" s="260">
        <v>500.1</v>
      </c>
      <c r="J77" s="260">
        <v>521.19999999999993</v>
      </c>
      <c r="K77" s="259">
        <v>479</v>
      </c>
      <c r="L77" s="259">
        <v>444.6</v>
      </c>
      <c r="M77" s="259">
        <v>9.3590999999999998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2262.25</v>
      </c>
      <c r="D78" s="260">
        <v>2263.4500000000003</v>
      </c>
      <c r="E78" s="260">
        <v>2242.9000000000005</v>
      </c>
      <c r="F78" s="260">
        <v>2223.5500000000002</v>
      </c>
      <c r="G78" s="260">
        <v>2203.0000000000005</v>
      </c>
      <c r="H78" s="260">
        <v>2282.8000000000006</v>
      </c>
      <c r="I78" s="260">
        <v>2303.3500000000008</v>
      </c>
      <c r="J78" s="260">
        <v>2322.7000000000007</v>
      </c>
      <c r="K78" s="259">
        <v>2284</v>
      </c>
      <c r="L78" s="259">
        <v>2244.1</v>
      </c>
      <c r="M78" s="259">
        <v>2.5224299999999999</v>
      </c>
      <c r="N78" s="1"/>
      <c r="O78" s="1"/>
    </row>
    <row r="79" spans="1:15" ht="12.75" customHeight="1">
      <c r="A79" s="227">
        <v>70</v>
      </c>
      <c r="B79" s="269" t="s">
        <v>811</v>
      </c>
      <c r="C79" s="259">
        <v>175.7</v>
      </c>
      <c r="D79" s="260">
        <v>176.9</v>
      </c>
      <c r="E79" s="260">
        <v>173.8</v>
      </c>
      <c r="F79" s="260">
        <v>171.9</v>
      </c>
      <c r="G79" s="260">
        <v>168.8</v>
      </c>
      <c r="H79" s="260">
        <v>178.8</v>
      </c>
      <c r="I79" s="260">
        <v>181.89999999999998</v>
      </c>
      <c r="J79" s="260">
        <v>183.8</v>
      </c>
      <c r="K79" s="259">
        <v>180</v>
      </c>
      <c r="L79" s="259">
        <v>175</v>
      </c>
      <c r="M79" s="259">
        <v>45.809780000000003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132.44999999999999</v>
      </c>
      <c r="D80" s="260">
        <v>133.06666666666666</v>
      </c>
      <c r="E80" s="260">
        <v>131.43333333333334</v>
      </c>
      <c r="F80" s="260">
        <v>130.41666666666669</v>
      </c>
      <c r="G80" s="260">
        <v>128.78333333333336</v>
      </c>
      <c r="H80" s="260">
        <v>134.08333333333331</v>
      </c>
      <c r="I80" s="260">
        <v>135.71666666666664</v>
      </c>
      <c r="J80" s="260">
        <v>136.73333333333329</v>
      </c>
      <c r="K80" s="259">
        <v>134.69999999999999</v>
      </c>
      <c r="L80" s="259">
        <v>132.05000000000001</v>
      </c>
      <c r="M80" s="259">
        <v>63.886789999999998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294.25</v>
      </c>
      <c r="D81" s="260">
        <v>293.78333333333336</v>
      </c>
      <c r="E81" s="260">
        <v>292.4666666666667</v>
      </c>
      <c r="F81" s="260">
        <v>290.68333333333334</v>
      </c>
      <c r="G81" s="260">
        <v>289.36666666666667</v>
      </c>
      <c r="H81" s="260">
        <v>295.56666666666672</v>
      </c>
      <c r="I81" s="260">
        <v>296.88333333333344</v>
      </c>
      <c r="J81" s="260">
        <v>298.66666666666674</v>
      </c>
      <c r="K81" s="259">
        <v>295.10000000000002</v>
      </c>
      <c r="L81" s="259">
        <v>292</v>
      </c>
      <c r="M81" s="259">
        <v>9.9362300000000001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94.15</v>
      </c>
      <c r="D82" s="260">
        <v>93.616666666666674</v>
      </c>
      <c r="E82" s="260">
        <v>92.583333333333343</v>
      </c>
      <c r="F82" s="260">
        <v>91.016666666666666</v>
      </c>
      <c r="G82" s="260">
        <v>89.983333333333334</v>
      </c>
      <c r="H82" s="260">
        <v>95.183333333333351</v>
      </c>
      <c r="I82" s="260">
        <v>96.216666666666683</v>
      </c>
      <c r="J82" s="260">
        <v>97.78333333333336</v>
      </c>
      <c r="K82" s="259">
        <v>94.65</v>
      </c>
      <c r="L82" s="259">
        <v>92.05</v>
      </c>
      <c r="M82" s="259">
        <v>184.84963999999999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1877.95</v>
      </c>
      <c r="D83" s="260">
        <v>1839.6499999999999</v>
      </c>
      <c r="E83" s="260">
        <v>1770.4999999999998</v>
      </c>
      <c r="F83" s="260">
        <v>1663.05</v>
      </c>
      <c r="G83" s="260">
        <v>1593.8999999999999</v>
      </c>
      <c r="H83" s="260">
        <v>1947.0999999999997</v>
      </c>
      <c r="I83" s="260">
        <v>2016.2499999999998</v>
      </c>
      <c r="J83" s="260">
        <v>2123.6999999999998</v>
      </c>
      <c r="K83" s="259">
        <v>1908.8</v>
      </c>
      <c r="L83" s="259">
        <v>1732.2</v>
      </c>
      <c r="M83" s="259">
        <v>30.847280000000001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865.65</v>
      </c>
      <c r="D84" s="260">
        <v>865.98333333333323</v>
      </c>
      <c r="E84" s="260">
        <v>852.41666666666652</v>
      </c>
      <c r="F84" s="260">
        <v>839.18333333333328</v>
      </c>
      <c r="G84" s="260">
        <v>825.61666666666656</v>
      </c>
      <c r="H84" s="260">
        <v>879.21666666666647</v>
      </c>
      <c r="I84" s="260">
        <v>892.7833333333333</v>
      </c>
      <c r="J84" s="260">
        <v>906.01666666666642</v>
      </c>
      <c r="K84" s="259">
        <v>879.55</v>
      </c>
      <c r="L84" s="259">
        <v>852.75</v>
      </c>
      <c r="M84" s="259">
        <v>9.9683100000000007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1278.55</v>
      </c>
      <c r="D85" s="260">
        <v>1284.9333333333334</v>
      </c>
      <c r="E85" s="260">
        <v>1270.6166666666668</v>
      </c>
      <c r="F85" s="260">
        <v>1262.6833333333334</v>
      </c>
      <c r="G85" s="260">
        <v>1248.3666666666668</v>
      </c>
      <c r="H85" s="260">
        <v>1292.8666666666668</v>
      </c>
      <c r="I85" s="260">
        <v>1307.1833333333334</v>
      </c>
      <c r="J85" s="260">
        <v>1315.1166666666668</v>
      </c>
      <c r="K85" s="259">
        <v>1299.25</v>
      </c>
      <c r="L85" s="259">
        <v>1277</v>
      </c>
      <c r="M85" s="259">
        <v>3.1791200000000002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1719.15</v>
      </c>
      <c r="D86" s="260">
        <v>1721.9333333333334</v>
      </c>
      <c r="E86" s="260">
        <v>1711.8666666666668</v>
      </c>
      <c r="F86" s="260">
        <v>1704.5833333333335</v>
      </c>
      <c r="G86" s="260">
        <v>1694.5166666666669</v>
      </c>
      <c r="H86" s="260">
        <v>1729.2166666666667</v>
      </c>
      <c r="I86" s="260">
        <v>1739.2833333333333</v>
      </c>
      <c r="J86" s="260">
        <v>1746.5666666666666</v>
      </c>
      <c r="K86" s="259">
        <v>1732</v>
      </c>
      <c r="L86" s="259">
        <v>1714.65</v>
      </c>
      <c r="M86" s="259">
        <v>4.9270300000000002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498.7</v>
      </c>
      <c r="D87" s="260">
        <v>501.2</v>
      </c>
      <c r="E87" s="260">
        <v>494.5</v>
      </c>
      <c r="F87" s="260">
        <v>490.3</v>
      </c>
      <c r="G87" s="260">
        <v>483.6</v>
      </c>
      <c r="H87" s="260">
        <v>505.4</v>
      </c>
      <c r="I87" s="260">
        <v>512.09999999999991</v>
      </c>
      <c r="J87" s="260">
        <v>516.29999999999995</v>
      </c>
      <c r="K87" s="259">
        <v>507.9</v>
      </c>
      <c r="L87" s="259">
        <v>497</v>
      </c>
      <c r="M87" s="259">
        <v>9.19299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266.89999999999998</v>
      </c>
      <c r="D88" s="260">
        <v>270.39999999999998</v>
      </c>
      <c r="E88" s="260">
        <v>261.59999999999997</v>
      </c>
      <c r="F88" s="260">
        <v>256.3</v>
      </c>
      <c r="G88" s="260">
        <v>247.5</v>
      </c>
      <c r="H88" s="260">
        <v>275.69999999999993</v>
      </c>
      <c r="I88" s="260">
        <v>284.49999999999989</v>
      </c>
      <c r="J88" s="260">
        <v>289.7999999999999</v>
      </c>
      <c r="K88" s="259">
        <v>279.2</v>
      </c>
      <c r="L88" s="259">
        <v>265.10000000000002</v>
      </c>
      <c r="M88" s="259">
        <v>17.98321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1128.95</v>
      </c>
      <c r="D89" s="260">
        <v>1128.5833333333333</v>
      </c>
      <c r="E89" s="260">
        <v>1118.4166666666665</v>
      </c>
      <c r="F89" s="260">
        <v>1107.8833333333332</v>
      </c>
      <c r="G89" s="260">
        <v>1097.7166666666665</v>
      </c>
      <c r="H89" s="260">
        <v>1139.1166666666666</v>
      </c>
      <c r="I89" s="260">
        <v>1149.2833333333331</v>
      </c>
      <c r="J89" s="260">
        <v>1159.8166666666666</v>
      </c>
      <c r="K89" s="259">
        <v>1138.75</v>
      </c>
      <c r="L89" s="259">
        <v>1118.05</v>
      </c>
      <c r="M89" s="259">
        <v>17.859480000000001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2173.65</v>
      </c>
      <c r="D90" s="260">
        <v>2169.2333333333331</v>
      </c>
      <c r="E90" s="260">
        <v>2155.4666666666662</v>
      </c>
      <c r="F90" s="260">
        <v>2137.2833333333333</v>
      </c>
      <c r="G90" s="260">
        <v>2123.5166666666664</v>
      </c>
      <c r="H90" s="260">
        <v>2187.4166666666661</v>
      </c>
      <c r="I90" s="260">
        <v>2201.1833333333334</v>
      </c>
      <c r="J90" s="260">
        <v>2219.3666666666659</v>
      </c>
      <c r="K90" s="259">
        <v>2183</v>
      </c>
      <c r="L90" s="259">
        <v>2151.0500000000002</v>
      </c>
      <c r="M90" s="259">
        <v>1.7035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1597.85</v>
      </c>
      <c r="D91" s="260">
        <v>1601.0166666666664</v>
      </c>
      <c r="E91" s="260">
        <v>1589.6833333333329</v>
      </c>
      <c r="F91" s="260">
        <v>1581.5166666666664</v>
      </c>
      <c r="G91" s="260">
        <v>1570.1833333333329</v>
      </c>
      <c r="H91" s="260">
        <v>1609.1833333333329</v>
      </c>
      <c r="I91" s="260">
        <v>1620.5166666666664</v>
      </c>
      <c r="J91" s="260">
        <v>1628.6833333333329</v>
      </c>
      <c r="K91" s="259">
        <v>1612.35</v>
      </c>
      <c r="L91" s="259">
        <v>1592.85</v>
      </c>
      <c r="M91" s="259">
        <v>63.191180000000003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584.85</v>
      </c>
      <c r="D92" s="260">
        <v>584.96666666666658</v>
      </c>
      <c r="E92" s="260">
        <v>582.43333333333317</v>
      </c>
      <c r="F92" s="260">
        <v>580.01666666666654</v>
      </c>
      <c r="G92" s="260">
        <v>577.48333333333312</v>
      </c>
      <c r="H92" s="260">
        <v>587.38333333333321</v>
      </c>
      <c r="I92" s="260">
        <v>589.91666666666674</v>
      </c>
      <c r="J92" s="260">
        <v>592.33333333333326</v>
      </c>
      <c r="K92" s="259">
        <v>587.5</v>
      </c>
      <c r="L92" s="259">
        <v>582.54999999999995</v>
      </c>
      <c r="M92" s="259">
        <v>32.151870000000002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1234.8499999999999</v>
      </c>
      <c r="D93" s="260">
        <v>1232.5166666666667</v>
      </c>
      <c r="E93" s="260">
        <v>1224.3333333333333</v>
      </c>
      <c r="F93" s="260">
        <v>1213.8166666666666</v>
      </c>
      <c r="G93" s="260">
        <v>1205.6333333333332</v>
      </c>
      <c r="H93" s="260">
        <v>1243.0333333333333</v>
      </c>
      <c r="I93" s="260">
        <v>1251.2166666666667</v>
      </c>
      <c r="J93" s="260">
        <v>1261.7333333333333</v>
      </c>
      <c r="K93" s="259">
        <v>1240.7</v>
      </c>
      <c r="L93" s="259">
        <v>1222</v>
      </c>
      <c r="M93" s="259">
        <v>2.9886499999999998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2828.25</v>
      </c>
      <c r="D94" s="260">
        <v>2813.1</v>
      </c>
      <c r="E94" s="260">
        <v>2788.25</v>
      </c>
      <c r="F94" s="260">
        <v>2748.25</v>
      </c>
      <c r="G94" s="260">
        <v>2723.4</v>
      </c>
      <c r="H94" s="260">
        <v>2853.1</v>
      </c>
      <c r="I94" s="260">
        <v>2877.9499999999994</v>
      </c>
      <c r="J94" s="260">
        <v>2917.95</v>
      </c>
      <c r="K94" s="259">
        <v>2837.95</v>
      </c>
      <c r="L94" s="259">
        <v>2773.1</v>
      </c>
      <c r="M94" s="259">
        <v>7.3187899999999999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435.95</v>
      </c>
      <c r="D95" s="260">
        <v>436.36666666666662</v>
      </c>
      <c r="E95" s="260">
        <v>431.83333333333326</v>
      </c>
      <c r="F95" s="260">
        <v>427.71666666666664</v>
      </c>
      <c r="G95" s="260">
        <v>423.18333333333328</v>
      </c>
      <c r="H95" s="260">
        <v>440.48333333333323</v>
      </c>
      <c r="I95" s="260">
        <v>445.01666666666665</v>
      </c>
      <c r="J95" s="260">
        <v>449.13333333333321</v>
      </c>
      <c r="K95" s="259">
        <v>440.9</v>
      </c>
      <c r="L95" s="259">
        <v>432.25</v>
      </c>
      <c r="M95" s="259">
        <v>65.188280000000006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2752.15</v>
      </c>
      <c r="D96" s="260">
        <v>2754.8666666666668</v>
      </c>
      <c r="E96" s="260">
        <v>2736.3333333333335</v>
      </c>
      <c r="F96" s="260">
        <v>2720.5166666666669</v>
      </c>
      <c r="G96" s="260">
        <v>2701.9833333333336</v>
      </c>
      <c r="H96" s="260">
        <v>2770.6833333333334</v>
      </c>
      <c r="I96" s="260">
        <v>2789.2166666666662</v>
      </c>
      <c r="J96" s="260">
        <v>2805.0333333333333</v>
      </c>
      <c r="K96" s="259">
        <v>2773.4</v>
      </c>
      <c r="L96" s="259">
        <v>2739.05</v>
      </c>
      <c r="M96" s="259">
        <v>4.9311400000000001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238.5</v>
      </c>
      <c r="D97" s="260">
        <v>237.93333333333331</v>
      </c>
      <c r="E97" s="260">
        <v>236.16666666666663</v>
      </c>
      <c r="F97" s="260">
        <v>233.83333333333331</v>
      </c>
      <c r="G97" s="260">
        <v>232.06666666666663</v>
      </c>
      <c r="H97" s="260">
        <v>240.26666666666662</v>
      </c>
      <c r="I97" s="260">
        <v>242.03333333333333</v>
      </c>
      <c r="J97" s="260">
        <v>244.36666666666662</v>
      </c>
      <c r="K97" s="259">
        <v>239.7</v>
      </c>
      <c r="L97" s="259">
        <v>235.6</v>
      </c>
      <c r="M97" s="259">
        <v>32.48659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2634.2</v>
      </c>
      <c r="D98" s="260">
        <v>2600.4499999999998</v>
      </c>
      <c r="E98" s="260">
        <v>2560.9499999999998</v>
      </c>
      <c r="F98" s="260">
        <v>2487.6999999999998</v>
      </c>
      <c r="G98" s="260">
        <v>2448.1999999999998</v>
      </c>
      <c r="H98" s="260">
        <v>2673.7</v>
      </c>
      <c r="I98" s="260">
        <v>2713.2</v>
      </c>
      <c r="J98" s="260">
        <v>2786.45</v>
      </c>
      <c r="K98" s="259">
        <v>2639.95</v>
      </c>
      <c r="L98" s="259">
        <v>2527.1999999999998</v>
      </c>
      <c r="M98" s="259">
        <v>25.429320000000001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303.14999999999998</v>
      </c>
      <c r="D99" s="260">
        <v>301.46666666666664</v>
      </c>
      <c r="E99" s="260">
        <v>298.98333333333329</v>
      </c>
      <c r="F99" s="260">
        <v>294.81666666666666</v>
      </c>
      <c r="G99" s="260">
        <v>292.33333333333331</v>
      </c>
      <c r="H99" s="260">
        <v>305.63333333333327</v>
      </c>
      <c r="I99" s="260">
        <v>308.11666666666662</v>
      </c>
      <c r="J99" s="260">
        <v>312.28333333333325</v>
      </c>
      <c r="K99" s="259">
        <v>303.95</v>
      </c>
      <c r="L99" s="259">
        <v>297.3</v>
      </c>
      <c r="M99" s="259">
        <v>4.9566100000000004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41027.800000000003</v>
      </c>
      <c r="D100" s="260">
        <v>41372.433333333334</v>
      </c>
      <c r="E100" s="260">
        <v>40555.366666666669</v>
      </c>
      <c r="F100" s="260">
        <v>40082.933333333334</v>
      </c>
      <c r="G100" s="260">
        <v>39265.866666666669</v>
      </c>
      <c r="H100" s="260">
        <v>41844.866666666669</v>
      </c>
      <c r="I100" s="260">
        <v>42661.933333333334</v>
      </c>
      <c r="J100" s="260">
        <v>43134.366666666669</v>
      </c>
      <c r="K100" s="259">
        <v>42189.5</v>
      </c>
      <c r="L100" s="259">
        <v>40900</v>
      </c>
      <c r="M100" s="259">
        <v>7.3819999999999997E-2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2665.25</v>
      </c>
      <c r="D101" s="260">
        <v>2664.1</v>
      </c>
      <c r="E101" s="260">
        <v>2646.7</v>
      </c>
      <c r="F101" s="260">
        <v>2628.15</v>
      </c>
      <c r="G101" s="260">
        <v>2610.75</v>
      </c>
      <c r="H101" s="260">
        <v>2682.6499999999996</v>
      </c>
      <c r="I101" s="260">
        <v>2700.05</v>
      </c>
      <c r="J101" s="260">
        <v>2718.5999999999995</v>
      </c>
      <c r="K101" s="259">
        <v>2681.5</v>
      </c>
      <c r="L101" s="259">
        <v>2645.55</v>
      </c>
      <c r="M101" s="259">
        <v>26.244969999999999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946.75</v>
      </c>
      <c r="D102" s="260">
        <v>943.4</v>
      </c>
      <c r="E102" s="260">
        <v>936.9</v>
      </c>
      <c r="F102" s="260">
        <v>927.05</v>
      </c>
      <c r="G102" s="260">
        <v>920.55</v>
      </c>
      <c r="H102" s="260">
        <v>953.25</v>
      </c>
      <c r="I102" s="260">
        <v>959.75</v>
      </c>
      <c r="J102" s="260">
        <v>969.6</v>
      </c>
      <c r="K102" s="259">
        <v>949.9</v>
      </c>
      <c r="L102" s="259">
        <v>933.55</v>
      </c>
      <c r="M102" s="259">
        <v>130.96844999999999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1175.7</v>
      </c>
      <c r="D103" s="260">
        <v>1173.9333333333332</v>
      </c>
      <c r="E103" s="260">
        <v>1160.8666666666663</v>
      </c>
      <c r="F103" s="260">
        <v>1146.0333333333331</v>
      </c>
      <c r="G103" s="260">
        <v>1132.9666666666662</v>
      </c>
      <c r="H103" s="260">
        <v>1188.7666666666664</v>
      </c>
      <c r="I103" s="260">
        <v>1201.8333333333335</v>
      </c>
      <c r="J103" s="260">
        <v>1216.6666666666665</v>
      </c>
      <c r="K103" s="259">
        <v>1187</v>
      </c>
      <c r="L103" s="259">
        <v>1159.0999999999999</v>
      </c>
      <c r="M103" s="259">
        <v>5.3858100000000002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471.1</v>
      </c>
      <c r="D104" s="260">
        <v>466.3</v>
      </c>
      <c r="E104" s="260">
        <v>458.65000000000003</v>
      </c>
      <c r="F104" s="260">
        <v>446.20000000000005</v>
      </c>
      <c r="G104" s="260">
        <v>438.55000000000007</v>
      </c>
      <c r="H104" s="260">
        <v>478.75</v>
      </c>
      <c r="I104" s="260">
        <v>486.4</v>
      </c>
      <c r="J104" s="260">
        <v>498.84999999999997</v>
      </c>
      <c r="K104" s="259">
        <v>473.95</v>
      </c>
      <c r="L104" s="259">
        <v>453.85</v>
      </c>
      <c r="M104" s="259">
        <v>103.01083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523.4</v>
      </c>
      <c r="D105" s="260">
        <v>524.75</v>
      </c>
      <c r="E105" s="260">
        <v>519.85</v>
      </c>
      <c r="F105" s="260">
        <v>516.30000000000007</v>
      </c>
      <c r="G105" s="260">
        <v>511.40000000000009</v>
      </c>
      <c r="H105" s="260">
        <v>528.29999999999995</v>
      </c>
      <c r="I105" s="260">
        <v>533.20000000000005</v>
      </c>
      <c r="J105" s="260">
        <v>536.74999999999989</v>
      </c>
      <c r="K105" s="259">
        <v>529.65</v>
      </c>
      <c r="L105" s="259">
        <v>521.20000000000005</v>
      </c>
      <c r="M105" s="259">
        <v>2.5521400000000001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58</v>
      </c>
      <c r="D106" s="260">
        <v>58.466666666666669</v>
      </c>
      <c r="E106" s="260">
        <v>57.433333333333337</v>
      </c>
      <c r="F106" s="260">
        <v>56.866666666666667</v>
      </c>
      <c r="G106" s="260">
        <v>55.833333333333336</v>
      </c>
      <c r="H106" s="260">
        <v>59.033333333333339</v>
      </c>
      <c r="I106" s="260">
        <v>60.06666666666667</v>
      </c>
      <c r="J106" s="260">
        <v>60.63333333333334</v>
      </c>
      <c r="K106" s="259">
        <v>59.5</v>
      </c>
      <c r="L106" s="259">
        <v>57.9</v>
      </c>
      <c r="M106" s="259">
        <v>261.39040999999997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342.3</v>
      </c>
      <c r="D107" s="260">
        <v>342.43333333333334</v>
      </c>
      <c r="E107" s="260">
        <v>339.86666666666667</v>
      </c>
      <c r="F107" s="260">
        <v>337.43333333333334</v>
      </c>
      <c r="G107" s="260">
        <v>334.86666666666667</v>
      </c>
      <c r="H107" s="260">
        <v>344.86666666666667</v>
      </c>
      <c r="I107" s="260">
        <v>347.43333333333339</v>
      </c>
      <c r="J107" s="260">
        <v>349.86666666666667</v>
      </c>
      <c r="K107" s="259">
        <v>345</v>
      </c>
      <c r="L107" s="259">
        <v>340</v>
      </c>
      <c r="M107" s="259">
        <v>101.89855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4384.3500000000004</v>
      </c>
      <c r="D108" s="260">
        <v>4402.2</v>
      </c>
      <c r="E108" s="260">
        <v>4354.3999999999996</v>
      </c>
      <c r="F108" s="260">
        <v>4324.45</v>
      </c>
      <c r="G108" s="260">
        <v>4276.6499999999996</v>
      </c>
      <c r="H108" s="260">
        <v>4432.1499999999996</v>
      </c>
      <c r="I108" s="260">
        <v>4479.9500000000007</v>
      </c>
      <c r="J108" s="260">
        <v>4509.8999999999996</v>
      </c>
      <c r="K108" s="259">
        <v>4450</v>
      </c>
      <c r="L108" s="259">
        <v>4372.25</v>
      </c>
      <c r="M108" s="259">
        <v>0.41019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267.95</v>
      </c>
      <c r="D109" s="260">
        <v>269.85000000000002</v>
      </c>
      <c r="E109" s="260">
        <v>264.70000000000005</v>
      </c>
      <c r="F109" s="260">
        <v>261.45000000000005</v>
      </c>
      <c r="G109" s="260">
        <v>256.30000000000007</v>
      </c>
      <c r="H109" s="260">
        <v>273.10000000000002</v>
      </c>
      <c r="I109" s="260">
        <v>278.25</v>
      </c>
      <c r="J109" s="260">
        <v>281.5</v>
      </c>
      <c r="K109" s="259">
        <v>275</v>
      </c>
      <c r="L109" s="259">
        <v>266.60000000000002</v>
      </c>
      <c r="M109" s="259">
        <v>19.641960000000001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148.4</v>
      </c>
      <c r="D110" s="260">
        <v>148.76666666666668</v>
      </c>
      <c r="E110" s="260">
        <v>146.68333333333337</v>
      </c>
      <c r="F110" s="260">
        <v>144.9666666666667</v>
      </c>
      <c r="G110" s="260">
        <v>142.88333333333338</v>
      </c>
      <c r="H110" s="260">
        <v>150.48333333333335</v>
      </c>
      <c r="I110" s="260">
        <v>152.56666666666666</v>
      </c>
      <c r="J110" s="260">
        <v>154.28333333333333</v>
      </c>
      <c r="K110" s="259">
        <v>150.85</v>
      </c>
      <c r="L110" s="259">
        <v>147.05000000000001</v>
      </c>
      <c r="M110" s="259">
        <v>84.874020000000002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316.2</v>
      </c>
      <c r="D111" s="260">
        <v>319.16666666666669</v>
      </c>
      <c r="E111" s="260">
        <v>312.08333333333337</v>
      </c>
      <c r="F111" s="260">
        <v>307.9666666666667</v>
      </c>
      <c r="G111" s="260">
        <v>300.88333333333338</v>
      </c>
      <c r="H111" s="260">
        <v>323.28333333333336</v>
      </c>
      <c r="I111" s="260">
        <v>330.36666666666673</v>
      </c>
      <c r="J111" s="260">
        <v>334.48333333333335</v>
      </c>
      <c r="K111" s="259">
        <v>326.25</v>
      </c>
      <c r="L111" s="259">
        <v>315.05</v>
      </c>
      <c r="M111" s="259">
        <v>46.424959999999999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75.3</v>
      </c>
      <c r="D112" s="260">
        <v>75.666666666666671</v>
      </c>
      <c r="E112" s="260">
        <v>74.63333333333334</v>
      </c>
      <c r="F112" s="260">
        <v>73.966666666666669</v>
      </c>
      <c r="G112" s="260">
        <v>72.933333333333337</v>
      </c>
      <c r="H112" s="260">
        <v>76.333333333333343</v>
      </c>
      <c r="I112" s="260">
        <v>77.366666666666674</v>
      </c>
      <c r="J112" s="260">
        <v>78.033333333333346</v>
      </c>
      <c r="K112" s="259">
        <v>76.7</v>
      </c>
      <c r="L112" s="259">
        <v>75</v>
      </c>
      <c r="M112" s="259">
        <v>174.21133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723</v>
      </c>
      <c r="D113" s="260">
        <v>724.16666666666663</v>
      </c>
      <c r="E113" s="260">
        <v>718.93333333333328</v>
      </c>
      <c r="F113" s="260">
        <v>714.86666666666667</v>
      </c>
      <c r="G113" s="260">
        <v>709.63333333333333</v>
      </c>
      <c r="H113" s="260">
        <v>728.23333333333323</v>
      </c>
      <c r="I113" s="260">
        <v>733.46666666666658</v>
      </c>
      <c r="J113" s="260">
        <v>737.53333333333319</v>
      </c>
      <c r="K113" s="259">
        <v>729.4</v>
      </c>
      <c r="L113" s="259">
        <v>720.1</v>
      </c>
      <c r="M113" s="259">
        <v>8.4862599999999997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433.5</v>
      </c>
      <c r="D114" s="260">
        <v>435.81666666666666</v>
      </c>
      <c r="E114" s="260">
        <v>425.48333333333335</v>
      </c>
      <c r="F114" s="260">
        <v>417.4666666666667</v>
      </c>
      <c r="G114" s="260">
        <v>407.13333333333338</v>
      </c>
      <c r="H114" s="260">
        <v>443.83333333333331</v>
      </c>
      <c r="I114" s="260">
        <v>454.16666666666669</v>
      </c>
      <c r="J114" s="260">
        <v>462.18333333333328</v>
      </c>
      <c r="K114" s="259">
        <v>446.15</v>
      </c>
      <c r="L114" s="259">
        <v>427.8</v>
      </c>
      <c r="M114" s="259">
        <v>49.843789999999998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199.45</v>
      </c>
      <c r="D115" s="260">
        <v>200.81666666666669</v>
      </c>
      <c r="E115" s="260">
        <v>197.68333333333339</v>
      </c>
      <c r="F115" s="260">
        <v>195.91666666666671</v>
      </c>
      <c r="G115" s="260">
        <v>192.78333333333342</v>
      </c>
      <c r="H115" s="260">
        <v>202.58333333333337</v>
      </c>
      <c r="I115" s="260">
        <v>205.71666666666664</v>
      </c>
      <c r="J115" s="260">
        <v>207.48333333333335</v>
      </c>
      <c r="K115" s="259">
        <v>203.95</v>
      </c>
      <c r="L115" s="259">
        <v>199.05</v>
      </c>
      <c r="M115" s="259">
        <v>12.809279999999999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1180.5999999999999</v>
      </c>
      <c r="D116" s="260">
        <v>1186.3</v>
      </c>
      <c r="E116" s="260">
        <v>1172.75</v>
      </c>
      <c r="F116" s="260">
        <v>1164.9000000000001</v>
      </c>
      <c r="G116" s="260">
        <v>1151.3500000000001</v>
      </c>
      <c r="H116" s="260">
        <v>1194.1499999999999</v>
      </c>
      <c r="I116" s="260">
        <v>1207.6999999999996</v>
      </c>
      <c r="J116" s="260">
        <v>1215.5499999999997</v>
      </c>
      <c r="K116" s="259">
        <v>1199.8499999999999</v>
      </c>
      <c r="L116" s="259">
        <v>1178.45</v>
      </c>
      <c r="M116" s="259">
        <v>18.751460000000002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3961.15</v>
      </c>
      <c r="D117" s="260">
        <v>3970.0499999999997</v>
      </c>
      <c r="E117" s="260">
        <v>3930.4999999999995</v>
      </c>
      <c r="F117" s="260">
        <v>3899.85</v>
      </c>
      <c r="G117" s="260">
        <v>3860.2999999999997</v>
      </c>
      <c r="H117" s="260">
        <v>4000.6999999999994</v>
      </c>
      <c r="I117" s="260">
        <v>4040.2499999999995</v>
      </c>
      <c r="J117" s="260">
        <v>4070.8999999999992</v>
      </c>
      <c r="K117" s="259">
        <v>4009.6</v>
      </c>
      <c r="L117" s="259">
        <v>3939.4</v>
      </c>
      <c r="M117" s="259">
        <v>2.5357599999999998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1629.05</v>
      </c>
      <c r="D118" s="260">
        <v>1627.6166666666668</v>
      </c>
      <c r="E118" s="260">
        <v>1616.4833333333336</v>
      </c>
      <c r="F118" s="260">
        <v>1603.9166666666667</v>
      </c>
      <c r="G118" s="260">
        <v>1592.7833333333335</v>
      </c>
      <c r="H118" s="260">
        <v>1640.1833333333336</v>
      </c>
      <c r="I118" s="260">
        <v>1651.3166666666668</v>
      </c>
      <c r="J118" s="260">
        <v>1663.8833333333337</v>
      </c>
      <c r="K118" s="259">
        <v>1638.75</v>
      </c>
      <c r="L118" s="259">
        <v>1615.05</v>
      </c>
      <c r="M118" s="259">
        <v>31.3171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1911.35</v>
      </c>
      <c r="D119" s="260">
        <v>1917.45</v>
      </c>
      <c r="E119" s="260">
        <v>1894.9</v>
      </c>
      <c r="F119" s="260">
        <v>1878.45</v>
      </c>
      <c r="G119" s="260">
        <v>1855.9</v>
      </c>
      <c r="H119" s="260">
        <v>1933.9</v>
      </c>
      <c r="I119" s="260">
        <v>1956.4499999999998</v>
      </c>
      <c r="J119" s="260">
        <v>1972.9</v>
      </c>
      <c r="K119" s="259">
        <v>1940</v>
      </c>
      <c r="L119" s="259">
        <v>1901</v>
      </c>
      <c r="M119" s="259">
        <v>5.6770399999999999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871.95</v>
      </c>
      <c r="D120" s="260">
        <v>872.35</v>
      </c>
      <c r="E120" s="260">
        <v>866.25</v>
      </c>
      <c r="F120" s="260">
        <v>860.55</v>
      </c>
      <c r="G120" s="260">
        <v>854.44999999999993</v>
      </c>
      <c r="H120" s="260">
        <v>878.05000000000007</v>
      </c>
      <c r="I120" s="260">
        <v>884.1500000000002</v>
      </c>
      <c r="J120" s="260">
        <v>889.85000000000014</v>
      </c>
      <c r="K120" s="259">
        <v>878.45</v>
      </c>
      <c r="L120" s="259">
        <v>866.65</v>
      </c>
      <c r="M120" s="259">
        <v>2.2935099999999999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308.89999999999998</v>
      </c>
      <c r="D121" s="260">
        <v>310.84999999999997</v>
      </c>
      <c r="E121" s="260">
        <v>305.79999999999995</v>
      </c>
      <c r="F121" s="260">
        <v>302.7</v>
      </c>
      <c r="G121" s="260">
        <v>297.64999999999998</v>
      </c>
      <c r="H121" s="260">
        <v>313.94999999999993</v>
      </c>
      <c r="I121" s="260">
        <v>319</v>
      </c>
      <c r="J121" s="260">
        <v>322.09999999999991</v>
      </c>
      <c r="K121" s="259">
        <v>315.89999999999998</v>
      </c>
      <c r="L121" s="259">
        <v>307.75</v>
      </c>
      <c r="M121" s="259">
        <v>5.2102399999999998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732.55</v>
      </c>
      <c r="D122" s="260">
        <v>727.43333333333328</v>
      </c>
      <c r="E122" s="260">
        <v>718.96666666666658</v>
      </c>
      <c r="F122" s="260">
        <v>705.38333333333333</v>
      </c>
      <c r="G122" s="260">
        <v>696.91666666666663</v>
      </c>
      <c r="H122" s="260">
        <v>741.01666666666654</v>
      </c>
      <c r="I122" s="260">
        <v>749.48333333333323</v>
      </c>
      <c r="J122" s="260">
        <v>763.06666666666649</v>
      </c>
      <c r="K122" s="259">
        <v>735.9</v>
      </c>
      <c r="L122" s="259">
        <v>713.85</v>
      </c>
      <c r="M122" s="259">
        <v>33.068170000000002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515</v>
      </c>
      <c r="D123" s="260">
        <v>513.48333333333335</v>
      </c>
      <c r="E123" s="260">
        <v>508.9666666666667</v>
      </c>
      <c r="F123" s="260">
        <v>502.93333333333334</v>
      </c>
      <c r="G123" s="260">
        <v>498.41666666666669</v>
      </c>
      <c r="H123" s="260">
        <v>519.51666666666665</v>
      </c>
      <c r="I123" s="260">
        <v>524.0333333333333</v>
      </c>
      <c r="J123" s="260">
        <v>530.06666666666672</v>
      </c>
      <c r="K123" s="259">
        <v>518</v>
      </c>
      <c r="L123" s="259">
        <v>507.45</v>
      </c>
      <c r="M123" s="259">
        <v>22.675329999999999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546.04999999999995</v>
      </c>
      <c r="D124" s="260">
        <v>548.91666666666663</v>
      </c>
      <c r="E124" s="260">
        <v>541.83333333333326</v>
      </c>
      <c r="F124" s="260">
        <v>537.61666666666667</v>
      </c>
      <c r="G124" s="260">
        <v>530.5333333333333</v>
      </c>
      <c r="H124" s="260">
        <v>553.13333333333321</v>
      </c>
      <c r="I124" s="260">
        <v>560.21666666666647</v>
      </c>
      <c r="J124" s="260">
        <v>564.43333333333317</v>
      </c>
      <c r="K124" s="259">
        <v>556</v>
      </c>
      <c r="L124" s="259">
        <v>544.70000000000005</v>
      </c>
      <c r="M124" s="259">
        <v>23.761880000000001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1925.55</v>
      </c>
      <c r="D125" s="260">
        <v>1929.2666666666667</v>
      </c>
      <c r="E125" s="260">
        <v>1919.5333333333333</v>
      </c>
      <c r="F125" s="260">
        <v>1913.5166666666667</v>
      </c>
      <c r="G125" s="260">
        <v>1903.7833333333333</v>
      </c>
      <c r="H125" s="260">
        <v>1935.2833333333333</v>
      </c>
      <c r="I125" s="260">
        <v>1945.0166666666664</v>
      </c>
      <c r="J125" s="260">
        <v>1951.0333333333333</v>
      </c>
      <c r="K125" s="259">
        <v>1939</v>
      </c>
      <c r="L125" s="259">
        <v>1923.25</v>
      </c>
      <c r="M125" s="259">
        <v>13.63505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87.15</v>
      </c>
      <c r="D126" s="260">
        <v>87.866666666666674</v>
      </c>
      <c r="E126" s="260">
        <v>86.283333333333346</v>
      </c>
      <c r="F126" s="260">
        <v>85.416666666666671</v>
      </c>
      <c r="G126" s="260">
        <v>83.833333333333343</v>
      </c>
      <c r="H126" s="260">
        <v>88.733333333333348</v>
      </c>
      <c r="I126" s="260">
        <v>90.316666666666663</v>
      </c>
      <c r="J126" s="260">
        <v>91.183333333333351</v>
      </c>
      <c r="K126" s="259">
        <v>89.45</v>
      </c>
      <c r="L126" s="259">
        <v>87</v>
      </c>
      <c r="M126" s="259">
        <v>70.572779999999995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3846.35</v>
      </c>
      <c r="D127" s="260">
        <v>3856.9333333333329</v>
      </c>
      <c r="E127" s="260">
        <v>3822.4166666666661</v>
      </c>
      <c r="F127" s="260">
        <v>3798.4833333333331</v>
      </c>
      <c r="G127" s="260">
        <v>3763.9666666666662</v>
      </c>
      <c r="H127" s="260">
        <v>3880.8666666666659</v>
      </c>
      <c r="I127" s="260">
        <v>3915.3833333333332</v>
      </c>
      <c r="J127" s="260">
        <v>3939.3166666666657</v>
      </c>
      <c r="K127" s="259">
        <v>3891.45</v>
      </c>
      <c r="L127" s="259">
        <v>3833</v>
      </c>
      <c r="M127" s="259">
        <v>1.6891099999999999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386</v>
      </c>
      <c r="D128" s="260">
        <v>387.61666666666662</v>
      </c>
      <c r="E128" s="260">
        <v>383.43333333333322</v>
      </c>
      <c r="F128" s="260">
        <v>380.86666666666662</v>
      </c>
      <c r="G128" s="260">
        <v>376.68333333333322</v>
      </c>
      <c r="H128" s="260">
        <v>390.18333333333322</v>
      </c>
      <c r="I128" s="260">
        <v>394.36666666666662</v>
      </c>
      <c r="J128" s="260">
        <v>396.93333333333322</v>
      </c>
      <c r="K128" s="259">
        <v>391.8</v>
      </c>
      <c r="L128" s="259">
        <v>385.05</v>
      </c>
      <c r="M128" s="259">
        <v>9.5785999999999998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4912.1499999999996</v>
      </c>
      <c r="D129" s="260">
        <v>4925.3166666666666</v>
      </c>
      <c r="E129" s="260">
        <v>4888.833333333333</v>
      </c>
      <c r="F129" s="260">
        <v>4865.5166666666664</v>
      </c>
      <c r="G129" s="260">
        <v>4829.0333333333328</v>
      </c>
      <c r="H129" s="260">
        <v>4948.6333333333332</v>
      </c>
      <c r="I129" s="260">
        <v>4985.1166666666668</v>
      </c>
      <c r="J129" s="260">
        <v>5008.4333333333334</v>
      </c>
      <c r="K129" s="259">
        <v>4961.8</v>
      </c>
      <c r="L129" s="259">
        <v>4902</v>
      </c>
      <c r="M129" s="259">
        <v>1.5629500000000001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2050.5500000000002</v>
      </c>
      <c r="D130" s="260">
        <v>2053.7166666666667</v>
      </c>
      <c r="E130" s="260">
        <v>2035.4333333333334</v>
      </c>
      <c r="F130" s="260">
        <v>2020.3166666666666</v>
      </c>
      <c r="G130" s="260">
        <v>2002.0333333333333</v>
      </c>
      <c r="H130" s="260">
        <v>2068.8333333333335</v>
      </c>
      <c r="I130" s="260">
        <v>2087.1166666666672</v>
      </c>
      <c r="J130" s="260">
        <v>2102.2333333333336</v>
      </c>
      <c r="K130" s="259">
        <v>2072</v>
      </c>
      <c r="L130" s="259">
        <v>2038.6</v>
      </c>
      <c r="M130" s="259">
        <v>14.137639999999999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408.6</v>
      </c>
      <c r="D131" s="260">
        <v>420</v>
      </c>
      <c r="E131" s="260">
        <v>396.1</v>
      </c>
      <c r="F131" s="260">
        <v>383.6</v>
      </c>
      <c r="G131" s="260">
        <v>359.70000000000005</v>
      </c>
      <c r="H131" s="260">
        <v>432.5</v>
      </c>
      <c r="I131" s="260">
        <v>456.4</v>
      </c>
      <c r="J131" s="260">
        <v>468.9</v>
      </c>
      <c r="K131" s="259">
        <v>443.9</v>
      </c>
      <c r="L131" s="259">
        <v>407.5</v>
      </c>
      <c r="M131" s="259">
        <v>126.59853</v>
      </c>
      <c r="N131" s="1"/>
      <c r="O131" s="1"/>
    </row>
    <row r="132" spans="1:15" ht="12.75" customHeight="1">
      <c r="A132" s="227">
        <v>123</v>
      </c>
      <c r="B132" s="269" t="s">
        <v>863</v>
      </c>
      <c r="C132" s="259">
        <v>636.79999999999995</v>
      </c>
      <c r="D132" s="260">
        <v>636.4</v>
      </c>
      <c r="E132" s="260">
        <v>629.4</v>
      </c>
      <c r="F132" s="260">
        <v>622</v>
      </c>
      <c r="G132" s="260">
        <v>615</v>
      </c>
      <c r="H132" s="260">
        <v>643.79999999999995</v>
      </c>
      <c r="I132" s="260">
        <v>650.79999999999995</v>
      </c>
      <c r="J132" s="260">
        <v>658.19999999999993</v>
      </c>
      <c r="K132" s="259">
        <v>643.4</v>
      </c>
      <c r="L132" s="259">
        <v>629</v>
      </c>
      <c r="M132" s="259">
        <v>15.713279999999999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3071.9</v>
      </c>
      <c r="D133" s="260">
        <v>3057.9666666666667</v>
      </c>
      <c r="E133" s="260">
        <v>3034.9333333333334</v>
      </c>
      <c r="F133" s="260">
        <v>2997.9666666666667</v>
      </c>
      <c r="G133" s="260">
        <v>2974.9333333333334</v>
      </c>
      <c r="H133" s="260">
        <v>3094.9333333333334</v>
      </c>
      <c r="I133" s="260">
        <v>3117.9666666666672</v>
      </c>
      <c r="J133" s="260">
        <v>3154.9333333333334</v>
      </c>
      <c r="K133" s="259">
        <v>3081</v>
      </c>
      <c r="L133" s="259">
        <v>3021</v>
      </c>
      <c r="M133" s="259">
        <v>0.21127000000000001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751.45</v>
      </c>
      <c r="D134" s="260">
        <v>750.26666666666677</v>
      </c>
      <c r="E134" s="260">
        <v>741.18333333333351</v>
      </c>
      <c r="F134" s="260">
        <v>730.91666666666674</v>
      </c>
      <c r="G134" s="260">
        <v>721.83333333333348</v>
      </c>
      <c r="H134" s="260">
        <v>760.53333333333353</v>
      </c>
      <c r="I134" s="260">
        <v>769.61666666666679</v>
      </c>
      <c r="J134" s="260">
        <v>779.88333333333355</v>
      </c>
      <c r="K134" s="259">
        <v>759.35</v>
      </c>
      <c r="L134" s="259">
        <v>740</v>
      </c>
      <c r="M134" s="259">
        <v>37.037599999999998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92565.15</v>
      </c>
      <c r="D135" s="260">
        <v>92421.733333333337</v>
      </c>
      <c r="E135" s="260">
        <v>92043.466666666674</v>
      </c>
      <c r="F135" s="260">
        <v>91521.78333333334</v>
      </c>
      <c r="G135" s="260">
        <v>91143.516666666677</v>
      </c>
      <c r="H135" s="260">
        <v>92943.416666666672</v>
      </c>
      <c r="I135" s="260">
        <v>93321.683333333334</v>
      </c>
      <c r="J135" s="260">
        <v>93843.366666666669</v>
      </c>
      <c r="K135" s="259">
        <v>92800</v>
      </c>
      <c r="L135" s="259">
        <v>91900.05</v>
      </c>
      <c r="M135" s="259">
        <v>0.11792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214.25</v>
      </c>
      <c r="D136" s="260">
        <v>214.45000000000002</v>
      </c>
      <c r="E136" s="260">
        <v>213.30000000000004</v>
      </c>
      <c r="F136" s="260">
        <v>212.35000000000002</v>
      </c>
      <c r="G136" s="260">
        <v>211.20000000000005</v>
      </c>
      <c r="H136" s="260">
        <v>215.40000000000003</v>
      </c>
      <c r="I136" s="260">
        <v>216.55</v>
      </c>
      <c r="J136" s="260">
        <v>217.50000000000003</v>
      </c>
      <c r="K136" s="259">
        <v>215.6</v>
      </c>
      <c r="L136" s="259">
        <v>213.5</v>
      </c>
      <c r="M136" s="259">
        <v>16.572800000000001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1257.0999999999999</v>
      </c>
      <c r="D137" s="260">
        <v>1256.8833333333332</v>
      </c>
      <c r="E137" s="260">
        <v>1248.7666666666664</v>
      </c>
      <c r="F137" s="260">
        <v>1240.4333333333332</v>
      </c>
      <c r="G137" s="260">
        <v>1232.3166666666664</v>
      </c>
      <c r="H137" s="260">
        <v>1265.2166666666665</v>
      </c>
      <c r="I137" s="260">
        <v>1273.3333333333333</v>
      </c>
      <c r="J137" s="260">
        <v>1281.6666666666665</v>
      </c>
      <c r="K137" s="259">
        <v>1265</v>
      </c>
      <c r="L137" s="259">
        <v>1248.55</v>
      </c>
      <c r="M137" s="259">
        <v>24.35651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502.4</v>
      </c>
      <c r="D138" s="260">
        <v>499.05</v>
      </c>
      <c r="E138" s="260">
        <v>489.8</v>
      </c>
      <c r="F138" s="260">
        <v>477.2</v>
      </c>
      <c r="G138" s="260">
        <v>467.95</v>
      </c>
      <c r="H138" s="260">
        <v>511.65000000000003</v>
      </c>
      <c r="I138" s="260">
        <v>520.90000000000009</v>
      </c>
      <c r="J138" s="260">
        <v>533.5</v>
      </c>
      <c r="K138" s="259">
        <v>508.3</v>
      </c>
      <c r="L138" s="259">
        <v>486.45</v>
      </c>
      <c r="M138" s="259">
        <v>40.056379999999997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8910.2000000000007</v>
      </c>
      <c r="D139" s="260">
        <v>8940.9833333333336</v>
      </c>
      <c r="E139" s="260">
        <v>8857.2166666666672</v>
      </c>
      <c r="F139" s="260">
        <v>8804.2333333333336</v>
      </c>
      <c r="G139" s="260">
        <v>8720.4666666666672</v>
      </c>
      <c r="H139" s="260">
        <v>8993.9666666666672</v>
      </c>
      <c r="I139" s="260">
        <v>9077.7333333333336</v>
      </c>
      <c r="J139" s="260">
        <v>9130.7166666666672</v>
      </c>
      <c r="K139" s="259">
        <v>9024.75</v>
      </c>
      <c r="L139" s="259">
        <v>8888</v>
      </c>
      <c r="M139" s="259">
        <v>6.0669199999999996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694.65</v>
      </c>
      <c r="D140" s="260">
        <v>689.88333333333333</v>
      </c>
      <c r="E140" s="260">
        <v>680.41666666666663</v>
      </c>
      <c r="F140" s="260">
        <v>666.18333333333328</v>
      </c>
      <c r="G140" s="260">
        <v>656.71666666666658</v>
      </c>
      <c r="H140" s="260">
        <v>704.11666666666667</v>
      </c>
      <c r="I140" s="260">
        <v>713.58333333333337</v>
      </c>
      <c r="J140" s="260">
        <v>727.81666666666672</v>
      </c>
      <c r="K140" s="259">
        <v>699.35</v>
      </c>
      <c r="L140" s="259">
        <v>675.65</v>
      </c>
      <c r="M140" s="259">
        <v>10.45758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442.9</v>
      </c>
      <c r="D141" s="260">
        <v>444.83333333333331</v>
      </c>
      <c r="E141" s="260">
        <v>439.16666666666663</v>
      </c>
      <c r="F141" s="260">
        <v>435.43333333333334</v>
      </c>
      <c r="G141" s="260">
        <v>429.76666666666665</v>
      </c>
      <c r="H141" s="260">
        <v>448.56666666666661</v>
      </c>
      <c r="I141" s="260">
        <v>454.23333333333323</v>
      </c>
      <c r="J141" s="260">
        <v>457.96666666666658</v>
      </c>
      <c r="K141" s="259">
        <v>450.5</v>
      </c>
      <c r="L141" s="259">
        <v>441.1</v>
      </c>
      <c r="M141" s="259">
        <v>19.92295</v>
      </c>
      <c r="N141" s="1"/>
      <c r="O141" s="1"/>
    </row>
    <row r="142" spans="1:15" ht="12.75" customHeight="1">
      <c r="A142" s="227">
        <v>133</v>
      </c>
      <c r="B142" s="269" t="s">
        <v>864</v>
      </c>
      <c r="C142" s="259">
        <v>60.05</v>
      </c>
      <c r="D142" s="260">
        <v>60.116666666666667</v>
      </c>
      <c r="E142" s="260">
        <v>59.583333333333336</v>
      </c>
      <c r="F142" s="260">
        <v>59.116666666666667</v>
      </c>
      <c r="G142" s="260">
        <v>58.583333333333336</v>
      </c>
      <c r="H142" s="260">
        <v>60.583333333333336</v>
      </c>
      <c r="I142" s="260">
        <v>61.116666666666667</v>
      </c>
      <c r="J142" s="260">
        <v>61.583333333333336</v>
      </c>
      <c r="K142" s="259">
        <v>60.65</v>
      </c>
      <c r="L142" s="259">
        <v>59.65</v>
      </c>
      <c r="M142" s="259">
        <v>68.484669999999994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2003.65</v>
      </c>
      <c r="D143" s="260">
        <v>2006.0166666666667</v>
      </c>
      <c r="E143" s="260">
        <v>1992.0333333333333</v>
      </c>
      <c r="F143" s="260">
        <v>1980.4166666666667</v>
      </c>
      <c r="G143" s="260">
        <v>1966.4333333333334</v>
      </c>
      <c r="H143" s="260">
        <v>2017.6333333333332</v>
      </c>
      <c r="I143" s="260">
        <v>2031.6166666666663</v>
      </c>
      <c r="J143" s="260">
        <v>2043.2333333333331</v>
      </c>
      <c r="K143" s="259">
        <v>2020</v>
      </c>
      <c r="L143" s="259">
        <v>1994.4</v>
      </c>
      <c r="M143" s="259">
        <v>2.6150099999999998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1087.05</v>
      </c>
      <c r="D144" s="260">
        <v>1090.3833333333332</v>
      </c>
      <c r="E144" s="260">
        <v>1081.7166666666665</v>
      </c>
      <c r="F144" s="260">
        <v>1076.3833333333332</v>
      </c>
      <c r="G144" s="260">
        <v>1067.7166666666665</v>
      </c>
      <c r="H144" s="260">
        <v>1095.7166666666665</v>
      </c>
      <c r="I144" s="260">
        <v>1104.3833333333334</v>
      </c>
      <c r="J144" s="260">
        <v>1109.7166666666665</v>
      </c>
      <c r="K144" s="259">
        <v>1099.05</v>
      </c>
      <c r="L144" s="259">
        <v>1085.05</v>
      </c>
      <c r="M144" s="259">
        <v>4.4190500000000004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170.15</v>
      </c>
      <c r="D145" s="260">
        <v>170.26666666666668</v>
      </c>
      <c r="E145" s="260">
        <v>168.93333333333337</v>
      </c>
      <c r="F145" s="260">
        <v>167.7166666666667</v>
      </c>
      <c r="G145" s="260">
        <v>166.38333333333338</v>
      </c>
      <c r="H145" s="260">
        <v>171.48333333333335</v>
      </c>
      <c r="I145" s="260">
        <v>172.81666666666666</v>
      </c>
      <c r="J145" s="260">
        <v>174.03333333333333</v>
      </c>
      <c r="K145" s="259">
        <v>171.6</v>
      </c>
      <c r="L145" s="259">
        <v>169.05</v>
      </c>
      <c r="M145" s="259">
        <v>76.93168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75.400000000000006</v>
      </c>
      <c r="D146" s="260">
        <v>75.733333333333334</v>
      </c>
      <c r="E146" s="260">
        <v>74.366666666666674</v>
      </c>
      <c r="F146" s="260">
        <v>73.333333333333343</v>
      </c>
      <c r="G146" s="260">
        <v>71.966666666666683</v>
      </c>
      <c r="H146" s="260">
        <v>76.766666666666666</v>
      </c>
      <c r="I146" s="260">
        <v>78.133333333333312</v>
      </c>
      <c r="J146" s="260">
        <v>79.166666666666657</v>
      </c>
      <c r="K146" s="259">
        <v>77.099999999999994</v>
      </c>
      <c r="L146" s="259">
        <v>74.7</v>
      </c>
      <c r="M146" s="259">
        <v>129.11600999999999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4299</v>
      </c>
      <c r="D147" s="260">
        <v>4326.416666666667</v>
      </c>
      <c r="E147" s="260">
        <v>4262.5833333333339</v>
      </c>
      <c r="F147" s="260">
        <v>4226.166666666667</v>
      </c>
      <c r="G147" s="260">
        <v>4162.3333333333339</v>
      </c>
      <c r="H147" s="260">
        <v>4362.8333333333339</v>
      </c>
      <c r="I147" s="260">
        <v>4426.6666666666679</v>
      </c>
      <c r="J147" s="260">
        <v>4463.0833333333339</v>
      </c>
      <c r="K147" s="259">
        <v>4390.25</v>
      </c>
      <c r="L147" s="259">
        <v>4290</v>
      </c>
      <c r="M147" s="259">
        <v>0.72080999999999995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20121.2</v>
      </c>
      <c r="D148" s="260">
        <v>20075.399999999998</v>
      </c>
      <c r="E148" s="260">
        <v>19775.799999999996</v>
      </c>
      <c r="F148" s="260">
        <v>19430.399999999998</v>
      </c>
      <c r="G148" s="260">
        <v>19130.799999999996</v>
      </c>
      <c r="H148" s="260">
        <v>20420.799999999996</v>
      </c>
      <c r="I148" s="260">
        <v>20720.399999999994</v>
      </c>
      <c r="J148" s="260">
        <v>21065.799999999996</v>
      </c>
      <c r="K148" s="259">
        <v>20375</v>
      </c>
      <c r="L148" s="259">
        <v>19730</v>
      </c>
      <c r="M148" s="259">
        <v>0.73723000000000005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262.60000000000002</v>
      </c>
      <c r="D149" s="260">
        <v>265.2</v>
      </c>
      <c r="E149" s="260">
        <v>258.89999999999998</v>
      </c>
      <c r="F149" s="260">
        <v>255.2</v>
      </c>
      <c r="G149" s="260">
        <v>248.89999999999998</v>
      </c>
      <c r="H149" s="260">
        <v>268.89999999999998</v>
      </c>
      <c r="I149" s="260">
        <v>275.20000000000005</v>
      </c>
      <c r="J149" s="260">
        <v>278.89999999999998</v>
      </c>
      <c r="K149" s="259">
        <v>271.5</v>
      </c>
      <c r="L149" s="259">
        <v>261.5</v>
      </c>
      <c r="M149" s="259">
        <v>7.0566199999999997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904.5</v>
      </c>
      <c r="D150" s="260">
        <v>908.19999999999993</v>
      </c>
      <c r="E150" s="260">
        <v>893.04999999999984</v>
      </c>
      <c r="F150" s="260">
        <v>881.59999999999991</v>
      </c>
      <c r="G150" s="260">
        <v>866.44999999999982</v>
      </c>
      <c r="H150" s="260">
        <v>919.64999999999986</v>
      </c>
      <c r="I150" s="260">
        <v>934.8</v>
      </c>
      <c r="J150" s="260">
        <v>946.24999999999989</v>
      </c>
      <c r="K150" s="259">
        <v>923.35</v>
      </c>
      <c r="L150" s="259">
        <v>896.75</v>
      </c>
      <c r="M150" s="259">
        <v>5.3719799999999998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140.25</v>
      </c>
      <c r="D151" s="260">
        <v>140.28333333333333</v>
      </c>
      <c r="E151" s="260">
        <v>139.46666666666667</v>
      </c>
      <c r="F151" s="260">
        <v>138.68333333333334</v>
      </c>
      <c r="G151" s="260">
        <v>137.86666666666667</v>
      </c>
      <c r="H151" s="260">
        <v>141.06666666666666</v>
      </c>
      <c r="I151" s="260">
        <v>141.88333333333333</v>
      </c>
      <c r="J151" s="260">
        <v>142.66666666666666</v>
      </c>
      <c r="K151" s="259">
        <v>141.1</v>
      </c>
      <c r="L151" s="259">
        <v>139.5</v>
      </c>
      <c r="M151" s="259">
        <v>135.58920000000001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203.95</v>
      </c>
      <c r="D152" s="260">
        <v>203.48333333333335</v>
      </c>
      <c r="E152" s="260">
        <v>202.4666666666667</v>
      </c>
      <c r="F152" s="260">
        <v>200.98333333333335</v>
      </c>
      <c r="G152" s="260">
        <v>199.9666666666667</v>
      </c>
      <c r="H152" s="260">
        <v>204.9666666666667</v>
      </c>
      <c r="I152" s="260">
        <v>205.98333333333335</v>
      </c>
      <c r="J152" s="260">
        <v>207.4666666666667</v>
      </c>
      <c r="K152" s="259">
        <v>204.5</v>
      </c>
      <c r="L152" s="259">
        <v>202</v>
      </c>
      <c r="M152" s="259">
        <v>8.7218400000000003</v>
      </c>
      <c r="N152" s="1"/>
      <c r="O152" s="1"/>
    </row>
    <row r="153" spans="1:15" ht="12.75" customHeight="1">
      <c r="A153" s="227">
        <v>144</v>
      </c>
      <c r="B153" s="269" t="s">
        <v>812</v>
      </c>
      <c r="C153" s="259">
        <v>483.9</v>
      </c>
      <c r="D153" s="260">
        <v>480.64999999999992</v>
      </c>
      <c r="E153" s="260">
        <v>474.39999999999986</v>
      </c>
      <c r="F153" s="260">
        <v>464.89999999999992</v>
      </c>
      <c r="G153" s="260">
        <v>458.64999999999986</v>
      </c>
      <c r="H153" s="260">
        <v>490.14999999999986</v>
      </c>
      <c r="I153" s="260">
        <v>496.4</v>
      </c>
      <c r="J153" s="260">
        <v>505.89999999999986</v>
      </c>
      <c r="K153" s="259">
        <v>486.9</v>
      </c>
      <c r="L153" s="259">
        <v>471.15</v>
      </c>
      <c r="M153" s="259">
        <v>146.99495999999999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3094.7</v>
      </c>
      <c r="D154" s="260">
        <v>3103.2333333333336</v>
      </c>
      <c r="E154" s="260">
        <v>3076.4666666666672</v>
      </c>
      <c r="F154" s="260">
        <v>3058.2333333333336</v>
      </c>
      <c r="G154" s="260">
        <v>3031.4666666666672</v>
      </c>
      <c r="H154" s="260">
        <v>3121.4666666666672</v>
      </c>
      <c r="I154" s="260">
        <v>3148.2333333333336</v>
      </c>
      <c r="J154" s="260">
        <v>3166.4666666666672</v>
      </c>
      <c r="K154" s="259">
        <v>3130</v>
      </c>
      <c r="L154" s="259">
        <v>3085</v>
      </c>
      <c r="M154" s="259">
        <v>0.70957000000000003</v>
      </c>
      <c r="N154" s="1"/>
      <c r="O154" s="1"/>
    </row>
    <row r="155" spans="1:15" ht="12.75" customHeight="1">
      <c r="A155" s="227">
        <v>146</v>
      </c>
      <c r="B155" s="269" t="s">
        <v>813</v>
      </c>
      <c r="C155" s="259">
        <v>460.35</v>
      </c>
      <c r="D155" s="260">
        <v>455.51666666666665</v>
      </c>
      <c r="E155" s="260">
        <v>445.0333333333333</v>
      </c>
      <c r="F155" s="260">
        <v>429.71666666666664</v>
      </c>
      <c r="G155" s="260">
        <v>419.23333333333329</v>
      </c>
      <c r="H155" s="260">
        <v>470.83333333333331</v>
      </c>
      <c r="I155" s="260">
        <v>481.31666666666666</v>
      </c>
      <c r="J155" s="260">
        <v>496.63333333333333</v>
      </c>
      <c r="K155" s="259">
        <v>466</v>
      </c>
      <c r="L155" s="259">
        <v>440.2</v>
      </c>
      <c r="M155" s="259">
        <v>49.062640000000002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3375</v>
      </c>
      <c r="D156" s="260">
        <v>3402.2166666666667</v>
      </c>
      <c r="E156" s="260">
        <v>3342.4333333333334</v>
      </c>
      <c r="F156" s="260">
        <v>3309.8666666666668</v>
      </c>
      <c r="G156" s="260">
        <v>3250.0833333333335</v>
      </c>
      <c r="H156" s="260">
        <v>3434.7833333333333</v>
      </c>
      <c r="I156" s="260">
        <v>3494.5666666666671</v>
      </c>
      <c r="J156" s="260">
        <v>3527.1333333333332</v>
      </c>
      <c r="K156" s="259">
        <v>3462</v>
      </c>
      <c r="L156" s="259">
        <v>3369.65</v>
      </c>
      <c r="M156" s="259">
        <v>1.7821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47092.35</v>
      </c>
      <c r="D157" s="260">
        <v>47207.25</v>
      </c>
      <c r="E157" s="260">
        <v>46905.2</v>
      </c>
      <c r="F157" s="260">
        <v>46718.049999999996</v>
      </c>
      <c r="G157" s="260">
        <v>46415.999999999993</v>
      </c>
      <c r="H157" s="260">
        <v>47394.400000000001</v>
      </c>
      <c r="I157" s="260">
        <v>47696.450000000004</v>
      </c>
      <c r="J157" s="260">
        <v>47883.600000000006</v>
      </c>
      <c r="K157" s="259">
        <v>47509.3</v>
      </c>
      <c r="L157" s="259">
        <v>47020.1</v>
      </c>
      <c r="M157" s="259">
        <v>9.3619999999999995E-2</v>
      </c>
      <c r="N157" s="1"/>
      <c r="O157" s="1"/>
    </row>
    <row r="158" spans="1:15" ht="12.75" customHeight="1">
      <c r="A158" s="227">
        <v>149</v>
      </c>
      <c r="B158" s="269" t="s">
        <v>865</v>
      </c>
      <c r="C158" s="259">
        <v>1246.3</v>
      </c>
      <c r="D158" s="260">
        <v>1258</v>
      </c>
      <c r="E158" s="260">
        <v>1228.3</v>
      </c>
      <c r="F158" s="260">
        <v>1210.3</v>
      </c>
      <c r="G158" s="260">
        <v>1180.5999999999999</v>
      </c>
      <c r="H158" s="260">
        <v>1276</v>
      </c>
      <c r="I158" s="260">
        <v>1305.6999999999998</v>
      </c>
      <c r="J158" s="260">
        <v>1323.7</v>
      </c>
      <c r="K158" s="259">
        <v>1287.7</v>
      </c>
      <c r="L158" s="259">
        <v>1240</v>
      </c>
      <c r="M158" s="259">
        <v>1.1169800000000001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4034.75</v>
      </c>
      <c r="D159" s="260">
        <v>4022.0333333333333</v>
      </c>
      <c r="E159" s="260">
        <v>3990.7666666666664</v>
      </c>
      <c r="F159" s="260">
        <v>3946.7833333333333</v>
      </c>
      <c r="G159" s="260">
        <v>3915.5166666666664</v>
      </c>
      <c r="H159" s="260">
        <v>4066.0166666666664</v>
      </c>
      <c r="I159" s="260">
        <v>4097.2833333333338</v>
      </c>
      <c r="J159" s="260">
        <v>4141.2666666666664</v>
      </c>
      <c r="K159" s="259">
        <v>4053.3</v>
      </c>
      <c r="L159" s="259">
        <v>3978.05</v>
      </c>
      <c r="M159" s="259">
        <v>2.56284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211.85</v>
      </c>
      <c r="D160" s="260">
        <v>211.85</v>
      </c>
      <c r="E160" s="260">
        <v>210.7</v>
      </c>
      <c r="F160" s="260">
        <v>209.54999999999998</v>
      </c>
      <c r="G160" s="260">
        <v>208.39999999999998</v>
      </c>
      <c r="H160" s="260">
        <v>213</v>
      </c>
      <c r="I160" s="260">
        <v>214.15000000000003</v>
      </c>
      <c r="J160" s="260">
        <v>215.3</v>
      </c>
      <c r="K160" s="259">
        <v>213</v>
      </c>
      <c r="L160" s="259">
        <v>210.7</v>
      </c>
      <c r="M160" s="259">
        <v>5.9165900000000002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2727.95</v>
      </c>
      <c r="D161" s="260">
        <v>2722.2166666666667</v>
      </c>
      <c r="E161" s="260">
        <v>2691.4333333333334</v>
      </c>
      <c r="F161" s="260">
        <v>2654.9166666666665</v>
      </c>
      <c r="G161" s="260">
        <v>2624.1333333333332</v>
      </c>
      <c r="H161" s="260">
        <v>2758.7333333333336</v>
      </c>
      <c r="I161" s="260">
        <v>2789.5166666666673</v>
      </c>
      <c r="J161" s="260">
        <v>2826.0333333333338</v>
      </c>
      <c r="K161" s="259">
        <v>2753</v>
      </c>
      <c r="L161" s="259">
        <v>2685.7</v>
      </c>
      <c r="M161" s="259">
        <v>4.0196300000000003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2528.1999999999998</v>
      </c>
      <c r="D162" s="260">
        <v>2539.6666666666665</v>
      </c>
      <c r="E162" s="260">
        <v>2513.5333333333328</v>
      </c>
      <c r="F162" s="260">
        <v>2498.8666666666663</v>
      </c>
      <c r="G162" s="260">
        <v>2472.7333333333327</v>
      </c>
      <c r="H162" s="260">
        <v>2554.333333333333</v>
      </c>
      <c r="I162" s="260">
        <v>2580.4666666666672</v>
      </c>
      <c r="J162" s="260">
        <v>2595.1333333333332</v>
      </c>
      <c r="K162" s="259">
        <v>2565.8000000000002</v>
      </c>
      <c r="L162" s="259">
        <v>2525</v>
      </c>
      <c r="M162" s="259">
        <v>1.9512400000000001</v>
      </c>
      <c r="N162" s="1"/>
      <c r="O162" s="1"/>
    </row>
    <row r="163" spans="1:15" ht="12.75" customHeight="1">
      <c r="A163" s="227">
        <v>154</v>
      </c>
      <c r="B163" s="269" t="s">
        <v>789</v>
      </c>
      <c r="C163" s="259">
        <v>313.3</v>
      </c>
      <c r="D163" s="260">
        <v>314.95</v>
      </c>
      <c r="E163" s="260">
        <v>310.45</v>
      </c>
      <c r="F163" s="260">
        <v>307.60000000000002</v>
      </c>
      <c r="G163" s="260">
        <v>303.10000000000002</v>
      </c>
      <c r="H163" s="260">
        <v>317.79999999999995</v>
      </c>
      <c r="I163" s="260">
        <v>322.29999999999995</v>
      </c>
      <c r="J163" s="260">
        <v>325.14999999999992</v>
      </c>
      <c r="K163" s="259">
        <v>319.45</v>
      </c>
      <c r="L163" s="259">
        <v>312.10000000000002</v>
      </c>
      <c r="M163" s="259">
        <v>19.503399999999999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134.5</v>
      </c>
      <c r="D164" s="260">
        <v>134.1</v>
      </c>
      <c r="E164" s="260">
        <v>132.5</v>
      </c>
      <c r="F164" s="260">
        <v>130.5</v>
      </c>
      <c r="G164" s="260">
        <v>128.9</v>
      </c>
      <c r="H164" s="260">
        <v>136.1</v>
      </c>
      <c r="I164" s="260">
        <v>137.69999999999996</v>
      </c>
      <c r="J164" s="260">
        <v>139.69999999999999</v>
      </c>
      <c r="K164" s="259">
        <v>135.69999999999999</v>
      </c>
      <c r="L164" s="259">
        <v>132.1</v>
      </c>
      <c r="M164" s="259">
        <v>68.952839999999995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219.35</v>
      </c>
      <c r="D165" s="260">
        <v>220.05000000000004</v>
      </c>
      <c r="E165" s="260">
        <v>217.85000000000008</v>
      </c>
      <c r="F165" s="260">
        <v>216.35000000000005</v>
      </c>
      <c r="G165" s="260">
        <v>214.15000000000009</v>
      </c>
      <c r="H165" s="260">
        <v>221.55000000000007</v>
      </c>
      <c r="I165" s="260">
        <v>223.75000000000006</v>
      </c>
      <c r="J165" s="260">
        <v>225.25000000000006</v>
      </c>
      <c r="K165" s="259">
        <v>222.25</v>
      </c>
      <c r="L165" s="259">
        <v>218.55</v>
      </c>
      <c r="M165" s="259">
        <v>48.570410000000003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462.75</v>
      </c>
      <c r="D166" s="260">
        <v>464.43333333333334</v>
      </c>
      <c r="E166" s="260">
        <v>450.86666666666667</v>
      </c>
      <c r="F166" s="260">
        <v>438.98333333333335</v>
      </c>
      <c r="G166" s="260">
        <v>425.41666666666669</v>
      </c>
      <c r="H166" s="260">
        <v>476.31666666666666</v>
      </c>
      <c r="I166" s="260">
        <v>489.88333333333338</v>
      </c>
      <c r="J166" s="260">
        <v>501.76666666666665</v>
      </c>
      <c r="K166" s="259">
        <v>478</v>
      </c>
      <c r="L166" s="259">
        <v>452.55</v>
      </c>
      <c r="M166" s="259">
        <v>7.8961100000000002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14092.85</v>
      </c>
      <c r="D167" s="260">
        <v>14044.283333333333</v>
      </c>
      <c r="E167" s="260">
        <v>13978.566666666666</v>
      </c>
      <c r="F167" s="260">
        <v>13864.283333333333</v>
      </c>
      <c r="G167" s="260">
        <v>13798.566666666666</v>
      </c>
      <c r="H167" s="260">
        <v>14158.566666666666</v>
      </c>
      <c r="I167" s="260">
        <v>14224.283333333333</v>
      </c>
      <c r="J167" s="260">
        <v>14338.566666666666</v>
      </c>
      <c r="K167" s="259">
        <v>14110</v>
      </c>
      <c r="L167" s="259">
        <v>13930</v>
      </c>
      <c r="M167" s="259">
        <v>3.4290000000000001E-2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52.5</v>
      </c>
      <c r="D168" s="260">
        <v>52.916666666666664</v>
      </c>
      <c r="E168" s="260">
        <v>51.733333333333327</v>
      </c>
      <c r="F168" s="260">
        <v>50.966666666666661</v>
      </c>
      <c r="G168" s="260">
        <v>49.783333333333324</v>
      </c>
      <c r="H168" s="260">
        <v>53.68333333333333</v>
      </c>
      <c r="I168" s="260">
        <v>54.866666666666667</v>
      </c>
      <c r="J168" s="260">
        <v>55.633333333333333</v>
      </c>
      <c r="K168" s="259">
        <v>54.1</v>
      </c>
      <c r="L168" s="259">
        <v>52.15</v>
      </c>
      <c r="M168" s="259">
        <v>1100.8813700000001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109.45</v>
      </c>
      <c r="D169" s="260">
        <v>109.95</v>
      </c>
      <c r="E169" s="260">
        <v>108.60000000000001</v>
      </c>
      <c r="F169" s="260">
        <v>107.75</v>
      </c>
      <c r="G169" s="260">
        <v>106.4</v>
      </c>
      <c r="H169" s="260">
        <v>110.80000000000001</v>
      </c>
      <c r="I169" s="260">
        <v>112.15</v>
      </c>
      <c r="J169" s="260">
        <v>113.00000000000001</v>
      </c>
      <c r="K169" s="259">
        <v>111.3</v>
      </c>
      <c r="L169" s="259">
        <v>109.1</v>
      </c>
      <c r="M169" s="259">
        <v>88.306430000000006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2712.2</v>
      </c>
      <c r="D170" s="260">
        <v>2712.6166666666668</v>
      </c>
      <c r="E170" s="260">
        <v>2693.5833333333335</v>
      </c>
      <c r="F170" s="260">
        <v>2674.9666666666667</v>
      </c>
      <c r="G170" s="260">
        <v>2655.9333333333334</v>
      </c>
      <c r="H170" s="260">
        <v>2731.2333333333336</v>
      </c>
      <c r="I170" s="260">
        <v>2750.2666666666664</v>
      </c>
      <c r="J170" s="260">
        <v>2768.8833333333337</v>
      </c>
      <c r="K170" s="259">
        <v>2731.65</v>
      </c>
      <c r="L170" s="259">
        <v>2694</v>
      </c>
      <c r="M170" s="259">
        <v>51.03687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817.3</v>
      </c>
      <c r="D171" s="260">
        <v>817.73333333333323</v>
      </c>
      <c r="E171" s="260">
        <v>811.56666666666649</v>
      </c>
      <c r="F171" s="260">
        <v>805.83333333333326</v>
      </c>
      <c r="G171" s="260">
        <v>799.66666666666652</v>
      </c>
      <c r="H171" s="260">
        <v>823.46666666666647</v>
      </c>
      <c r="I171" s="260">
        <v>829.63333333333321</v>
      </c>
      <c r="J171" s="260">
        <v>835.36666666666645</v>
      </c>
      <c r="K171" s="259">
        <v>823.9</v>
      </c>
      <c r="L171" s="259">
        <v>812</v>
      </c>
      <c r="M171" s="259">
        <v>9.7037300000000002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1258.4000000000001</v>
      </c>
      <c r="D172" s="260">
        <v>1259.8833333333332</v>
      </c>
      <c r="E172" s="260">
        <v>1246.4666666666665</v>
      </c>
      <c r="F172" s="260">
        <v>1234.5333333333333</v>
      </c>
      <c r="G172" s="260">
        <v>1221.1166666666666</v>
      </c>
      <c r="H172" s="260">
        <v>1271.8166666666664</v>
      </c>
      <c r="I172" s="260">
        <v>1285.2333333333333</v>
      </c>
      <c r="J172" s="260">
        <v>1297.1666666666663</v>
      </c>
      <c r="K172" s="259">
        <v>1273.3</v>
      </c>
      <c r="L172" s="259">
        <v>1247.95</v>
      </c>
      <c r="M172" s="259">
        <v>10.701829999999999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2320.9499999999998</v>
      </c>
      <c r="D173" s="260">
        <v>2324.1833333333329</v>
      </c>
      <c r="E173" s="260">
        <v>2310.1166666666659</v>
      </c>
      <c r="F173" s="260">
        <v>2299.2833333333328</v>
      </c>
      <c r="G173" s="260">
        <v>2285.2166666666658</v>
      </c>
      <c r="H173" s="260">
        <v>2335.016666666666</v>
      </c>
      <c r="I173" s="260">
        <v>2349.0833333333326</v>
      </c>
      <c r="J173" s="260">
        <v>2359.9166666666661</v>
      </c>
      <c r="K173" s="259">
        <v>2338.25</v>
      </c>
      <c r="L173" s="259">
        <v>2313.35</v>
      </c>
      <c r="M173" s="259">
        <v>3.5710000000000002</v>
      </c>
      <c r="N173" s="1"/>
      <c r="O173" s="1"/>
    </row>
    <row r="174" spans="1:15" ht="12.75" customHeight="1">
      <c r="A174" s="227">
        <v>165</v>
      </c>
      <c r="B174" s="269" t="s">
        <v>809</v>
      </c>
      <c r="C174" s="259">
        <v>73.3</v>
      </c>
      <c r="D174" s="260">
        <v>73.55</v>
      </c>
      <c r="E174" s="260">
        <v>72.649999999999991</v>
      </c>
      <c r="F174" s="260">
        <v>72</v>
      </c>
      <c r="G174" s="260">
        <v>71.099999999999994</v>
      </c>
      <c r="H174" s="260">
        <v>74.199999999999989</v>
      </c>
      <c r="I174" s="260">
        <v>75.099999999999994</v>
      </c>
      <c r="J174" s="260">
        <v>75.749999999999986</v>
      </c>
      <c r="K174" s="259">
        <v>74.45</v>
      </c>
      <c r="L174" s="259">
        <v>72.900000000000006</v>
      </c>
      <c r="M174" s="259">
        <v>93.877830000000003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23218.35</v>
      </c>
      <c r="D175" s="260">
        <v>23293.7</v>
      </c>
      <c r="E175" s="260">
        <v>23062.400000000001</v>
      </c>
      <c r="F175" s="260">
        <v>22906.45</v>
      </c>
      <c r="G175" s="260">
        <v>22675.15</v>
      </c>
      <c r="H175" s="260">
        <v>23449.65</v>
      </c>
      <c r="I175" s="260">
        <v>23680.949999999997</v>
      </c>
      <c r="J175" s="260">
        <v>23836.9</v>
      </c>
      <c r="K175" s="259">
        <v>23525</v>
      </c>
      <c r="L175" s="259">
        <v>23137.75</v>
      </c>
      <c r="M175" s="259">
        <v>0.31156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1270.3</v>
      </c>
      <c r="D176" s="260">
        <v>1267.6000000000001</v>
      </c>
      <c r="E176" s="260">
        <v>1254.2000000000003</v>
      </c>
      <c r="F176" s="260">
        <v>1238.1000000000001</v>
      </c>
      <c r="G176" s="260">
        <v>1224.7000000000003</v>
      </c>
      <c r="H176" s="260">
        <v>1283.7000000000003</v>
      </c>
      <c r="I176" s="260">
        <v>1297.1000000000004</v>
      </c>
      <c r="J176" s="260">
        <v>1313.2000000000003</v>
      </c>
      <c r="K176" s="259">
        <v>1281</v>
      </c>
      <c r="L176" s="259">
        <v>1251.5</v>
      </c>
      <c r="M176" s="259">
        <v>17.4849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2778.7</v>
      </c>
      <c r="D177" s="260">
        <v>2774.2999999999997</v>
      </c>
      <c r="E177" s="260">
        <v>2755.7999999999993</v>
      </c>
      <c r="F177" s="260">
        <v>2732.8999999999996</v>
      </c>
      <c r="G177" s="260">
        <v>2714.3999999999992</v>
      </c>
      <c r="H177" s="260">
        <v>2797.1999999999994</v>
      </c>
      <c r="I177" s="260">
        <v>2815.7000000000003</v>
      </c>
      <c r="J177" s="260">
        <v>2838.5999999999995</v>
      </c>
      <c r="K177" s="259">
        <v>2792.8</v>
      </c>
      <c r="L177" s="259">
        <v>2751.4</v>
      </c>
      <c r="M177" s="259">
        <v>1.9353100000000001</v>
      </c>
      <c r="N177" s="1"/>
      <c r="O177" s="1"/>
    </row>
    <row r="178" spans="1:15" ht="12.75" customHeight="1">
      <c r="A178" s="227">
        <v>169</v>
      </c>
      <c r="B178" s="269" t="s">
        <v>804</v>
      </c>
      <c r="C178" s="259">
        <v>450.55</v>
      </c>
      <c r="D178" s="260">
        <v>450.5333333333333</v>
      </c>
      <c r="E178" s="260">
        <v>447.11666666666662</v>
      </c>
      <c r="F178" s="260">
        <v>443.68333333333334</v>
      </c>
      <c r="G178" s="260">
        <v>440.26666666666665</v>
      </c>
      <c r="H178" s="260">
        <v>453.96666666666658</v>
      </c>
      <c r="I178" s="260">
        <v>457.38333333333333</v>
      </c>
      <c r="J178" s="260">
        <v>460.81666666666655</v>
      </c>
      <c r="K178" s="259">
        <v>453.95</v>
      </c>
      <c r="L178" s="259">
        <v>447.1</v>
      </c>
      <c r="M178" s="259">
        <v>8.6464400000000001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608.54999999999995</v>
      </c>
      <c r="D179" s="260">
        <v>609.15</v>
      </c>
      <c r="E179" s="260">
        <v>606.5</v>
      </c>
      <c r="F179" s="260">
        <v>604.45000000000005</v>
      </c>
      <c r="G179" s="260">
        <v>601.80000000000007</v>
      </c>
      <c r="H179" s="260">
        <v>611.19999999999993</v>
      </c>
      <c r="I179" s="260">
        <v>613.8499999999998</v>
      </c>
      <c r="J179" s="260">
        <v>615.89999999999986</v>
      </c>
      <c r="K179" s="259">
        <v>611.79999999999995</v>
      </c>
      <c r="L179" s="259">
        <v>607.1</v>
      </c>
      <c r="M179" s="259">
        <v>69.429190000000006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82.75</v>
      </c>
      <c r="D180" s="260">
        <v>83.2</v>
      </c>
      <c r="E180" s="260">
        <v>81.800000000000011</v>
      </c>
      <c r="F180" s="260">
        <v>80.850000000000009</v>
      </c>
      <c r="G180" s="260">
        <v>79.450000000000017</v>
      </c>
      <c r="H180" s="260">
        <v>84.15</v>
      </c>
      <c r="I180" s="260">
        <v>85.550000000000011</v>
      </c>
      <c r="J180" s="260">
        <v>86.5</v>
      </c>
      <c r="K180" s="259">
        <v>84.6</v>
      </c>
      <c r="L180" s="259">
        <v>82.25</v>
      </c>
      <c r="M180" s="259">
        <v>195.26525000000001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1049.8499999999999</v>
      </c>
      <c r="D181" s="260">
        <v>1045.0166666666667</v>
      </c>
      <c r="E181" s="260">
        <v>1038.8333333333333</v>
      </c>
      <c r="F181" s="260">
        <v>1027.8166666666666</v>
      </c>
      <c r="G181" s="260">
        <v>1021.6333333333332</v>
      </c>
      <c r="H181" s="260">
        <v>1056.0333333333333</v>
      </c>
      <c r="I181" s="260">
        <v>1062.2166666666667</v>
      </c>
      <c r="J181" s="260">
        <v>1073.2333333333333</v>
      </c>
      <c r="K181" s="259">
        <v>1051.2</v>
      </c>
      <c r="L181" s="259">
        <v>1034</v>
      </c>
      <c r="M181" s="259">
        <v>11.795590000000001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489.4</v>
      </c>
      <c r="D182" s="260">
        <v>488.2</v>
      </c>
      <c r="E182" s="260">
        <v>485.34999999999997</v>
      </c>
      <c r="F182" s="260">
        <v>481.29999999999995</v>
      </c>
      <c r="G182" s="260">
        <v>478.44999999999993</v>
      </c>
      <c r="H182" s="260">
        <v>492.25</v>
      </c>
      <c r="I182" s="260">
        <v>495.1</v>
      </c>
      <c r="J182" s="260">
        <v>499.15000000000003</v>
      </c>
      <c r="K182" s="259">
        <v>491.05</v>
      </c>
      <c r="L182" s="259">
        <v>484.15</v>
      </c>
      <c r="M182" s="259">
        <v>6.8351899999999999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600.79999999999995</v>
      </c>
      <c r="D183" s="260">
        <v>600.6</v>
      </c>
      <c r="E183" s="260">
        <v>593.40000000000009</v>
      </c>
      <c r="F183" s="260">
        <v>586.00000000000011</v>
      </c>
      <c r="G183" s="260">
        <v>578.80000000000018</v>
      </c>
      <c r="H183" s="260">
        <v>608</v>
      </c>
      <c r="I183" s="260">
        <v>615.20000000000005</v>
      </c>
      <c r="J183" s="260">
        <v>622.59999999999991</v>
      </c>
      <c r="K183" s="259">
        <v>607.79999999999995</v>
      </c>
      <c r="L183" s="259">
        <v>593.20000000000005</v>
      </c>
      <c r="M183" s="259">
        <v>3.7828200000000001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1039.8499999999999</v>
      </c>
      <c r="D184" s="260">
        <v>1045.6666666666667</v>
      </c>
      <c r="E184" s="260">
        <v>1031.7333333333336</v>
      </c>
      <c r="F184" s="260">
        <v>1023.6166666666668</v>
      </c>
      <c r="G184" s="260">
        <v>1009.6833333333336</v>
      </c>
      <c r="H184" s="260">
        <v>1053.7833333333335</v>
      </c>
      <c r="I184" s="260">
        <v>1067.7166666666665</v>
      </c>
      <c r="J184" s="260">
        <v>1075.8333333333335</v>
      </c>
      <c r="K184" s="259">
        <v>1059.5999999999999</v>
      </c>
      <c r="L184" s="259">
        <v>1037.55</v>
      </c>
      <c r="M184" s="259">
        <v>13.25447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1028.2</v>
      </c>
      <c r="D185" s="260">
        <v>1032.4333333333334</v>
      </c>
      <c r="E185" s="260">
        <v>1020.7666666666669</v>
      </c>
      <c r="F185" s="260">
        <v>1013.3333333333335</v>
      </c>
      <c r="G185" s="260">
        <v>1001.666666666667</v>
      </c>
      <c r="H185" s="260">
        <v>1039.8666666666668</v>
      </c>
      <c r="I185" s="260">
        <v>1051.5333333333333</v>
      </c>
      <c r="J185" s="260">
        <v>1058.9666666666667</v>
      </c>
      <c r="K185" s="259">
        <v>1044.0999999999999</v>
      </c>
      <c r="L185" s="259">
        <v>1025</v>
      </c>
      <c r="M185" s="259">
        <v>5.2931499999999998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1274.2</v>
      </c>
      <c r="D186" s="260">
        <v>1288.2</v>
      </c>
      <c r="E186" s="260">
        <v>1257</v>
      </c>
      <c r="F186" s="260">
        <v>1239.8</v>
      </c>
      <c r="G186" s="260">
        <v>1208.5999999999999</v>
      </c>
      <c r="H186" s="260">
        <v>1305.4000000000001</v>
      </c>
      <c r="I186" s="260">
        <v>1336.6000000000004</v>
      </c>
      <c r="J186" s="260">
        <v>1353.8000000000002</v>
      </c>
      <c r="K186" s="259">
        <v>1319.4</v>
      </c>
      <c r="L186" s="259">
        <v>1271</v>
      </c>
      <c r="M186" s="259">
        <v>5.2546200000000001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3397.35</v>
      </c>
      <c r="D187" s="260">
        <v>3403.1166666666668</v>
      </c>
      <c r="E187" s="260">
        <v>3377.2333333333336</v>
      </c>
      <c r="F187" s="260">
        <v>3357.1166666666668</v>
      </c>
      <c r="G187" s="260">
        <v>3331.2333333333336</v>
      </c>
      <c r="H187" s="260">
        <v>3423.2333333333336</v>
      </c>
      <c r="I187" s="260">
        <v>3449.1166666666668</v>
      </c>
      <c r="J187" s="260">
        <v>3469.2333333333336</v>
      </c>
      <c r="K187" s="259">
        <v>3429</v>
      </c>
      <c r="L187" s="259">
        <v>3383</v>
      </c>
      <c r="M187" s="259">
        <v>15.76028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805.05</v>
      </c>
      <c r="D188" s="260">
        <v>806.66666666666663</v>
      </c>
      <c r="E188" s="260">
        <v>801.43333333333328</v>
      </c>
      <c r="F188" s="260">
        <v>797.81666666666661</v>
      </c>
      <c r="G188" s="260">
        <v>792.58333333333326</v>
      </c>
      <c r="H188" s="260">
        <v>810.2833333333333</v>
      </c>
      <c r="I188" s="260">
        <v>815.51666666666665</v>
      </c>
      <c r="J188" s="260">
        <v>819.13333333333333</v>
      </c>
      <c r="K188" s="259">
        <v>811.9</v>
      </c>
      <c r="L188" s="259">
        <v>803.05</v>
      </c>
      <c r="M188" s="259">
        <v>12.783390000000001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6781.75</v>
      </c>
      <c r="D189" s="260">
        <v>6795.333333333333</v>
      </c>
      <c r="E189" s="260">
        <v>6760.7666666666664</v>
      </c>
      <c r="F189" s="260">
        <v>6739.7833333333338</v>
      </c>
      <c r="G189" s="260">
        <v>6705.2166666666672</v>
      </c>
      <c r="H189" s="260">
        <v>6816.3166666666657</v>
      </c>
      <c r="I189" s="260">
        <v>6850.8833333333332</v>
      </c>
      <c r="J189" s="260">
        <v>6871.866666666665</v>
      </c>
      <c r="K189" s="259">
        <v>6829.9</v>
      </c>
      <c r="L189" s="259">
        <v>6774.35</v>
      </c>
      <c r="M189" s="259">
        <v>1.12717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433.15</v>
      </c>
      <c r="D190" s="260">
        <v>433.5333333333333</v>
      </c>
      <c r="E190" s="260">
        <v>429.16666666666663</v>
      </c>
      <c r="F190" s="260">
        <v>425.18333333333334</v>
      </c>
      <c r="G190" s="260">
        <v>420.81666666666666</v>
      </c>
      <c r="H190" s="260">
        <v>437.51666666666659</v>
      </c>
      <c r="I190" s="260">
        <v>441.88333333333327</v>
      </c>
      <c r="J190" s="260">
        <v>445.86666666666656</v>
      </c>
      <c r="K190" s="259">
        <v>437.9</v>
      </c>
      <c r="L190" s="259">
        <v>429.55</v>
      </c>
      <c r="M190" s="259">
        <v>86.301050000000004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223.45</v>
      </c>
      <c r="D191" s="260">
        <v>223.93333333333331</v>
      </c>
      <c r="E191" s="260">
        <v>222.41666666666663</v>
      </c>
      <c r="F191" s="260">
        <v>221.38333333333333</v>
      </c>
      <c r="G191" s="260">
        <v>219.86666666666665</v>
      </c>
      <c r="H191" s="260">
        <v>224.96666666666661</v>
      </c>
      <c r="I191" s="260">
        <v>226.48333333333332</v>
      </c>
      <c r="J191" s="260">
        <v>227.51666666666659</v>
      </c>
      <c r="K191" s="259">
        <v>225.45</v>
      </c>
      <c r="L191" s="259">
        <v>222.9</v>
      </c>
      <c r="M191" s="259">
        <v>61.654040000000002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106.1</v>
      </c>
      <c r="D192" s="260">
        <v>106.23333333333333</v>
      </c>
      <c r="E192" s="260">
        <v>104.81666666666666</v>
      </c>
      <c r="F192" s="260">
        <v>103.53333333333333</v>
      </c>
      <c r="G192" s="260">
        <v>102.11666666666666</v>
      </c>
      <c r="H192" s="260">
        <v>107.51666666666667</v>
      </c>
      <c r="I192" s="260">
        <v>108.93333333333332</v>
      </c>
      <c r="J192" s="260">
        <v>110.21666666666667</v>
      </c>
      <c r="K192" s="259">
        <v>107.65</v>
      </c>
      <c r="L192" s="259">
        <v>104.95</v>
      </c>
      <c r="M192" s="259">
        <v>406.61568</v>
      </c>
      <c r="N192" s="1"/>
      <c r="O192" s="1"/>
    </row>
    <row r="193" spans="1:15" ht="12.75" customHeight="1">
      <c r="A193" s="227">
        <v>184</v>
      </c>
      <c r="B193" s="269" t="s">
        <v>792</v>
      </c>
      <c r="C193" s="259">
        <v>99.15</v>
      </c>
      <c r="D193" s="260">
        <v>99.5</v>
      </c>
      <c r="E193" s="260">
        <v>98.75</v>
      </c>
      <c r="F193" s="260">
        <v>98.35</v>
      </c>
      <c r="G193" s="260">
        <v>97.6</v>
      </c>
      <c r="H193" s="260">
        <v>99.9</v>
      </c>
      <c r="I193" s="260">
        <v>100.65</v>
      </c>
      <c r="J193" s="260">
        <v>101.05000000000001</v>
      </c>
      <c r="K193" s="259">
        <v>100.25</v>
      </c>
      <c r="L193" s="259">
        <v>99.1</v>
      </c>
      <c r="M193" s="259">
        <v>5.4771099999999997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1074.55</v>
      </c>
      <c r="D194" s="260">
        <v>1077.6000000000001</v>
      </c>
      <c r="E194" s="260">
        <v>1069.7500000000002</v>
      </c>
      <c r="F194" s="260">
        <v>1064.95</v>
      </c>
      <c r="G194" s="260">
        <v>1057.1000000000001</v>
      </c>
      <c r="H194" s="260">
        <v>1082.4000000000003</v>
      </c>
      <c r="I194" s="260">
        <v>1090.2500000000002</v>
      </c>
      <c r="J194" s="260">
        <v>1095.0500000000004</v>
      </c>
      <c r="K194" s="259">
        <v>1085.45</v>
      </c>
      <c r="L194" s="259">
        <v>1072.8</v>
      </c>
      <c r="M194" s="259">
        <v>12.33868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659.05</v>
      </c>
      <c r="D195" s="260">
        <v>661.66666666666663</v>
      </c>
      <c r="E195" s="260">
        <v>653.48333333333323</v>
      </c>
      <c r="F195" s="260">
        <v>647.91666666666663</v>
      </c>
      <c r="G195" s="260">
        <v>639.73333333333323</v>
      </c>
      <c r="H195" s="260">
        <v>667.23333333333323</v>
      </c>
      <c r="I195" s="260">
        <v>675.41666666666663</v>
      </c>
      <c r="J195" s="260">
        <v>680.98333333333323</v>
      </c>
      <c r="K195" s="259">
        <v>669.85</v>
      </c>
      <c r="L195" s="259">
        <v>656.1</v>
      </c>
      <c r="M195" s="259">
        <v>8.4871400000000001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2613.75</v>
      </c>
      <c r="D196" s="260">
        <v>2616.2666666666669</v>
      </c>
      <c r="E196" s="260">
        <v>2592.5333333333338</v>
      </c>
      <c r="F196" s="260">
        <v>2571.3166666666671</v>
      </c>
      <c r="G196" s="260">
        <v>2547.5833333333339</v>
      </c>
      <c r="H196" s="260">
        <v>2637.4833333333336</v>
      </c>
      <c r="I196" s="260">
        <v>2661.2166666666662</v>
      </c>
      <c r="J196" s="260">
        <v>2682.4333333333334</v>
      </c>
      <c r="K196" s="259">
        <v>2640</v>
      </c>
      <c r="L196" s="259">
        <v>2595.0500000000002</v>
      </c>
      <c r="M196" s="259">
        <v>8.6662099999999995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1635</v>
      </c>
      <c r="D197" s="260">
        <v>1639.7666666666667</v>
      </c>
      <c r="E197" s="260">
        <v>1626.2833333333333</v>
      </c>
      <c r="F197" s="260">
        <v>1617.5666666666666</v>
      </c>
      <c r="G197" s="260">
        <v>1604.0833333333333</v>
      </c>
      <c r="H197" s="260">
        <v>1648.4833333333333</v>
      </c>
      <c r="I197" s="260">
        <v>1661.9666666666665</v>
      </c>
      <c r="J197" s="260">
        <v>1670.6833333333334</v>
      </c>
      <c r="K197" s="259">
        <v>1653.25</v>
      </c>
      <c r="L197" s="259">
        <v>1631.05</v>
      </c>
      <c r="M197" s="259">
        <v>1.2083999999999999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537.5</v>
      </c>
      <c r="D198" s="260">
        <v>540.53333333333342</v>
      </c>
      <c r="E198" s="260">
        <v>532.41666666666686</v>
      </c>
      <c r="F198" s="260">
        <v>527.33333333333348</v>
      </c>
      <c r="G198" s="260">
        <v>519.21666666666692</v>
      </c>
      <c r="H198" s="260">
        <v>545.61666666666679</v>
      </c>
      <c r="I198" s="260">
        <v>553.73333333333335</v>
      </c>
      <c r="J198" s="260">
        <v>558.81666666666672</v>
      </c>
      <c r="K198" s="259">
        <v>548.65</v>
      </c>
      <c r="L198" s="259">
        <v>535.45000000000005</v>
      </c>
      <c r="M198" s="259">
        <v>2.95357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1456.95</v>
      </c>
      <c r="D199" s="260">
        <v>1451.1666666666667</v>
      </c>
      <c r="E199" s="260">
        <v>1439.8333333333335</v>
      </c>
      <c r="F199" s="260">
        <v>1422.7166666666667</v>
      </c>
      <c r="G199" s="260">
        <v>1411.3833333333334</v>
      </c>
      <c r="H199" s="260">
        <v>1468.2833333333335</v>
      </c>
      <c r="I199" s="260">
        <v>1479.616666666667</v>
      </c>
      <c r="J199" s="260">
        <v>1496.7333333333336</v>
      </c>
      <c r="K199" s="259">
        <v>1462.5</v>
      </c>
      <c r="L199" s="259">
        <v>1434.05</v>
      </c>
      <c r="M199" s="259">
        <v>4.7603999999999997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35.15</v>
      </c>
      <c r="D200" s="260">
        <v>35.233333333333327</v>
      </c>
      <c r="E200" s="260">
        <v>35.016666666666652</v>
      </c>
      <c r="F200" s="260">
        <v>34.883333333333326</v>
      </c>
      <c r="G200" s="260">
        <v>34.66666666666665</v>
      </c>
      <c r="H200" s="260">
        <v>35.366666666666653</v>
      </c>
      <c r="I200" s="260">
        <v>35.583333333333336</v>
      </c>
      <c r="J200" s="260">
        <v>35.716666666666654</v>
      </c>
      <c r="K200" s="259">
        <v>35.450000000000003</v>
      </c>
      <c r="L200" s="259">
        <v>35.1</v>
      </c>
      <c r="M200" s="259">
        <v>37.180950000000003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2743.7</v>
      </c>
      <c r="D201" s="260">
        <v>2717.5666666666666</v>
      </c>
      <c r="E201" s="260">
        <v>2651.1333333333332</v>
      </c>
      <c r="F201" s="260">
        <v>2558.5666666666666</v>
      </c>
      <c r="G201" s="260">
        <v>2492.1333333333332</v>
      </c>
      <c r="H201" s="260">
        <v>2810.1333333333332</v>
      </c>
      <c r="I201" s="260">
        <v>2876.5666666666666</v>
      </c>
      <c r="J201" s="260">
        <v>2969.1333333333332</v>
      </c>
      <c r="K201" s="259">
        <v>2784</v>
      </c>
      <c r="L201" s="259">
        <v>2625</v>
      </c>
      <c r="M201" s="259">
        <v>9.9201700000000006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774.85</v>
      </c>
      <c r="D202" s="260">
        <v>777.31666666666661</v>
      </c>
      <c r="E202" s="260">
        <v>769.83333333333326</v>
      </c>
      <c r="F202" s="260">
        <v>764.81666666666661</v>
      </c>
      <c r="G202" s="260">
        <v>757.33333333333326</v>
      </c>
      <c r="H202" s="260">
        <v>782.33333333333326</v>
      </c>
      <c r="I202" s="260">
        <v>789.81666666666661</v>
      </c>
      <c r="J202" s="260">
        <v>794.83333333333326</v>
      </c>
      <c r="K202" s="259">
        <v>784.8</v>
      </c>
      <c r="L202" s="259">
        <v>772.3</v>
      </c>
      <c r="M202" s="259">
        <v>12.664809999999999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6928.9</v>
      </c>
      <c r="D203" s="260">
        <v>6942.9666666666672</v>
      </c>
      <c r="E203" s="260">
        <v>6880.9333333333343</v>
      </c>
      <c r="F203" s="260">
        <v>6832.9666666666672</v>
      </c>
      <c r="G203" s="260">
        <v>6770.9333333333343</v>
      </c>
      <c r="H203" s="260">
        <v>6990.9333333333343</v>
      </c>
      <c r="I203" s="260">
        <v>7052.9666666666672</v>
      </c>
      <c r="J203" s="260">
        <v>7100.9333333333343</v>
      </c>
      <c r="K203" s="259">
        <v>7005</v>
      </c>
      <c r="L203" s="259">
        <v>6895</v>
      </c>
      <c r="M203" s="259">
        <v>3.36266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82.2</v>
      </c>
      <c r="D204" s="260">
        <v>80.933333333333337</v>
      </c>
      <c r="E204" s="260">
        <v>79.166666666666671</v>
      </c>
      <c r="F204" s="260">
        <v>76.13333333333334</v>
      </c>
      <c r="G204" s="260">
        <v>74.366666666666674</v>
      </c>
      <c r="H204" s="260">
        <v>83.966666666666669</v>
      </c>
      <c r="I204" s="260">
        <v>85.73333333333332</v>
      </c>
      <c r="J204" s="260">
        <v>88.766666666666666</v>
      </c>
      <c r="K204" s="259">
        <v>82.7</v>
      </c>
      <c r="L204" s="259">
        <v>77.900000000000006</v>
      </c>
      <c r="M204" s="259">
        <v>370.47392000000002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1680.15</v>
      </c>
      <c r="D205" s="260">
        <v>1690.1333333333332</v>
      </c>
      <c r="E205" s="260">
        <v>1662.2666666666664</v>
      </c>
      <c r="F205" s="260">
        <v>1644.3833333333332</v>
      </c>
      <c r="G205" s="260">
        <v>1616.5166666666664</v>
      </c>
      <c r="H205" s="260">
        <v>1708.0166666666664</v>
      </c>
      <c r="I205" s="260">
        <v>1735.8833333333332</v>
      </c>
      <c r="J205" s="260">
        <v>1753.7666666666664</v>
      </c>
      <c r="K205" s="259">
        <v>1718</v>
      </c>
      <c r="L205" s="259">
        <v>1672.25</v>
      </c>
      <c r="M205" s="259">
        <v>4.1538500000000003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907.45</v>
      </c>
      <c r="D206" s="260">
        <v>907.11666666666679</v>
      </c>
      <c r="E206" s="260">
        <v>894.38333333333355</v>
      </c>
      <c r="F206" s="260">
        <v>881.31666666666672</v>
      </c>
      <c r="G206" s="260">
        <v>868.58333333333348</v>
      </c>
      <c r="H206" s="260">
        <v>920.18333333333362</v>
      </c>
      <c r="I206" s="260">
        <v>932.91666666666674</v>
      </c>
      <c r="J206" s="260">
        <v>945.98333333333369</v>
      </c>
      <c r="K206" s="259">
        <v>919.85</v>
      </c>
      <c r="L206" s="259">
        <v>894.05</v>
      </c>
      <c r="M206" s="259">
        <v>23.03417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1146.1500000000001</v>
      </c>
      <c r="D207" s="260">
        <v>1151.9166666666667</v>
      </c>
      <c r="E207" s="260">
        <v>1125.2333333333336</v>
      </c>
      <c r="F207" s="260">
        <v>1104.3166666666668</v>
      </c>
      <c r="G207" s="260">
        <v>1077.6333333333337</v>
      </c>
      <c r="H207" s="260">
        <v>1172.8333333333335</v>
      </c>
      <c r="I207" s="260">
        <v>1199.5166666666664</v>
      </c>
      <c r="J207" s="260">
        <v>1220.4333333333334</v>
      </c>
      <c r="K207" s="259">
        <v>1178.5999999999999</v>
      </c>
      <c r="L207" s="259">
        <v>1131</v>
      </c>
      <c r="M207" s="259">
        <v>19.323080000000001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301.85000000000002</v>
      </c>
      <c r="D208" s="260">
        <v>299.93333333333334</v>
      </c>
      <c r="E208" s="260">
        <v>296.91666666666669</v>
      </c>
      <c r="F208" s="260">
        <v>291.98333333333335</v>
      </c>
      <c r="G208" s="260">
        <v>288.9666666666667</v>
      </c>
      <c r="H208" s="260">
        <v>304.86666666666667</v>
      </c>
      <c r="I208" s="260">
        <v>307.88333333333333</v>
      </c>
      <c r="J208" s="260">
        <v>312.81666666666666</v>
      </c>
      <c r="K208" s="259">
        <v>302.95</v>
      </c>
      <c r="L208" s="259">
        <v>295</v>
      </c>
      <c r="M208" s="259">
        <v>141.84054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8.0500000000000007</v>
      </c>
      <c r="D209" s="260">
        <v>8.0666666666666682</v>
      </c>
      <c r="E209" s="260">
        <v>7.9833333333333361</v>
      </c>
      <c r="F209" s="260">
        <v>7.9166666666666679</v>
      </c>
      <c r="G209" s="260">
        <v>7.8333333333333357</v>
      </c>
      <c r="H209" s="260">
        <v>8.1333333333333364</v>
      </c>
      <c r="I209" s="260">
        <v>8.2166666666666686</v>
      </c>
      <c r="J209" s="260">
        <v>8.2833333333333368</v>
      </c>
      <c r="K209" s="259">
        <v>8.15</v>
      </c>
      <c r="L209" s="259">
        <v>8</v>
      </c>
      <c r="M209" s="259">
        <v>573.70817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825.85</v>
      </c>
      <c r="D210" s="260">
        <v>830.98333333333323</v>
      </c>
      <c r="E210" s="260">
        <v>818.96666666666647</v>
      </c>
      <c r="F210" s="260">
        <v>812.08333333333326</v>
      </c>
      <c r="G210" s="260">
        <v>800.06666666666649</v>
      </c>
      <c r="H210" s="260">
        <v>837.86666666666645</v>
      </c>
      <c r="I210" s="260">
        <v>849.8833333333331</v>
      </c>
      <c r="J210" s="260">
        <v>856.76666666666642</v>
      </c>
      <c r="K210" s="259">
        <v>843</v>
      </c>
      <c r="L210" s="259">
        <v>824.1</v>
      </c>
      <c r="M210" s="259">
        <v>9.0414399999999997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1526.05</v>
      </c>
      <c r="D211" s="260">
        <v>1523.1000000000001</v>
      </c>
      <c r="E211" s="260">
        <v>1514.0000000000002</v>
      </c>
      <c r="F211" s="260">
        <v>1501.95</v>
      </c>
      <c r="G211" s="260">
        <v>1492.8500000000001</v>
      </c>
      <c r="H211" s="260">
        <v>1535.1500000000003</v>
      </c>
      <c r="I211" s="260">
        <v>1544.2500000000002</v>
      </c>
      <c r="J211" s="260">
        <v>1556.3000000000004</v>
      </c>
      <c r="K211" s="259">
        <v>1532.2</v>
      </c>
      <c r="L211" s="259">
        <v>1511.05</v>
      </c>
      <c r="M211" s="259">
        <v>0.70481000000000005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405.15</v>
      </c>
      <c r="D212" s="260">
        <v>405.64999999999992</v>
      </c>
      <c r="E212" s="260">
        <v>402.39999999999986</v>
      </c>
      <c r="F212" s="260">
        <v>399.64999999999992</v>
      </c>
      <c r="G212" s="260">
        <v>396.39999999999986</v>
      </c>
      <c r="H212" s="260">
        <v>408.39999999999986</v>
      </c>
      <c r="I212" s="260">
        <v>411.65</v>
      </c>
      <c r="J212" s="260">
        <v>414.39999999999986</v>
      </c>
      <c r="K212" s="259">
        <v>408.9</v>
      </c>
      <c r="L212" s="259">
        <v>402.9</v>
      </c>
      <c r="M212" s="259">
        <v>45.513010000000001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17.05</v>
      </c>
      <c r="D213" s="260">
        <v>17.116666666666667</v>
      </c>
      <c r="E213" s="260">
        <v>16.933333333333334</v>
      </c>
      <c r="F213" s="260">
        <v>16.816666666666666</v>
      </c>
      <c r="G213" s="260">
        <v>16.633333333333333</v>
      </c>
      <c r="H213" s="260">
        <v>17.233333333333334</v>
      </c>
      <c r="I213" s="260">
        <v>17.416666666666671</v>
      </c>
      <c r="J213" s="260">
        <v>17.533333333333335</v>
      </c>
      <c r="K213" s="259">
        <v>17.3</v>
      </c>
      <c r="L213" s="259">
        <v>17</v>
      </c>
      <c r="M213" s="259">
        <v>644.78351999999995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261.89999999999998</v>
      </c>
      <c r="D214" s="260">
        <v>260.99999999999994</v>
      </c>
      <c r="E214" s="260">
        <v>259.2999999999999</v>
      </c>
      <c r="F214" s="260">
        <v>256.69999999999993</v>
      </c>
      <c r="G214" s="260">
        <v>254.99999999999989</v>
      </c>
      <c r="H214" s="260">
        <v>263.59999999999991</v>
      </c>
      <c r="I214" s="260">
        <v>265.29999999999995</v>
      </c>
      <c r="J214" s="260">
        <v>267.89999999999992</v>
      </c>
      <c r="K214" s="259">
        <v>262.7</v>
      </c>
      <c r="L214" s="259">
        <v>258.39999999999998</v>
      </c>
      <c r="M214" s="259">
        <v>55.057250000000003</v>
      </c>
      <c r="N214" s="1"/>
      <c r="O214" s="1"/>
    </row>
    <row r="215" spans="1:15" ht="12.75" customHeight="1">
      <c r="A215" s="227">
        <v>206</v>
      </c>
      <c r="B215" s="269" t="s">
        <v>814</v>
      </c>
      <c r="C215" s="259">
        <v>63.55</v>
      </c>
      <c r="D215" s="260">
        <v>63.816666666666663</v>
      </c>
      <c r="E215" s="260">
        <v>62.73333333333332</v>
      </c>
      <c r="F215" s="260">
        <v>61.916666666666657</v>
      </c>
      <c r="G215" s="260">
        <v>60.833333333333314</v>
      </c>
      <c r="H215" s="260">
        <v>64.633333333333326</v>
      </c>
      <c r="I215" s="260">
        <v>65.716666666666669</v>
      </c>
      <c r="J215" s="260">
        <v>66.533333333333331</v>
      </c>
      <c r="K215" s="259">
        <v>64.900000000000006</v>
      </c>
      <c r="L215" s="259">
        <v>63</v>
      </c>
      <c r="M215" s="259">
        <v>322.30342000000002</v>
      </c>
      <c r="N215" s="1"/>
      <c r="O215" s="1"/>
    </row>
    <row r="216" spans="1:15" ht="12.75" customHeight="1">
      <c r="A216" s="227">
        <v>207</v>
      </c>
      <c r="B216" s="269" t="s">
        <v>805</v>
      </c>
      <c r="C216" s="259">
        <v>405.35</v>
      </c>
      <c r="D216" s="260">
        <v>404.61666666666662</v>
      </c>
      <c r="E216" s="260">
        <v>400.73333333333323</v>
      </c>
      <c r="F216" s="260">
        <v>396.11666666666662</v>
      </c>
      <c r="G216" s="260">
        <v>392.23333333333323</v>
      </c>
      <c r="H216" s="260">
        <v>409.23333333333323</v>
      </c>
      <c r="I216" s="260">
        <v>413.11666666666656</v>
      </c>
      <c r="J216" s="260">
        <v>417.73333333333323</v>
      </c>
      <c r="K216" s="259">
        <v>408.5</v>
      </c>
      <c r="L216" s="259">
        <v>400</v>
      </c>
      <c r="M216" s="259">
        <v>7.5627500000000003</v>
      </c>
      <c r="N216" s="1"/>
      <c r="O216" s="1"/>
    </row>
    <row r="217" spans="1:15" ht="12.75" customHeight="1">
      <c r="A217" s="318"/>
      <c r="B217" s="319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22" sqref="F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4"/>
      <c r="B1" s="41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7" t="s">
        <v>16</v>
      </c>
      <c r="B9" s="409" t="s">
        <v>18</v>
      </c>
      <c r="C9" s="413" t="s">
        <v>20</v>
      </c>
      <c r="D9" s="413" t="s">
        <v>21</v>
      </c>
      <c r="E9" s="404" t="s">
        <v>22</v>
      </c>
      <c r="F9" s="405"/>
      <c r="G9" s="406"/>
      <c r="H9" s="404" t="s">
        <v>23</v>
      </c>
      <c r="I9" s="405"/>
      <c r="J9" s="406"/>
      <c r="K9" s="23"/>
      <c r="L9" s="24"/>
      <c r="M9" s="50"/>
      <c r="N9" s="1"/>
      <c r="O9" s="1"/>
    </row>
    <row r="10" spans="1:15" ht="42.75" customHeight="1">
      <c r="A10" s="411"/>
      <c r="B10" s="412"/>
      <c r="C10" s="412"/>
      <c r="D10" s="41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23399.95</v>
      </c>
      <c r="D11" s="260">
        <v>23310.666666666668</v>
      </c>
      <c r="E11" s="260">
        <v>23155.583333333336</v>
      </c>
      <c r="F11" s="260">
        <v>22911.216666666667</v>
      </c>
      <c r="G11" s="260">
        <v>22756.133333333335</v>
      </c>
      <c r="H11" s="260">
        <v>23555.033333333336</v>
      </c>
      <c r="I11" s="260">
        <v>23710.116666666672</v>
      </c>
      <c r="J11" s="260">
        <v>23954.483333333337</v>
      </c>
      <c r="K11" s="259">
        <v>23465.75</v>
      </c>
      <c r="L11" s="259">
        <v>23066.3</v>
      </c>
      <c r="M11" s="259">
        <v>1.9699999999999999E-2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3015.2</v>
      </c>
      <c r="D12" s="260">
        <v>3046.2333333333336</v>
      </c>
      <c r="E12" s="260">
        <v>2978.9666666666672</v>
      </c>
      <c r="F12" s="260">
        <v>2942.7333333333336</v>
      </c>
      <c r="G12" s="260">
        <v>2875.4666666666672</v>
      </c>
      <c r="H12" s="260">
        <v>3082.4666666666672</v>
      </c>
      <c r="I12" s="260">
        <v>3149.7333333333336</v>
      </c>
      <c r="J12" s="260">
        <v>3185.9666666666672</v>
      </c>
      <c r="K12" s="259">
        <v>3113.5</v>
      </c>
      <c r="L12" s="259">
        <v>3010</v>
      </c>
      <c r="M12" s="259">
        <v>3.8394499999999998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2514.0500000000002</v>
      </c>
      <c r="D13" s="260">
        <v>2527.35</v>
      </c>
      <c r="E13" s="260">
        <v>2492.6999999999998</v>
      </c>
      <c r="F13" s="260">
        <v>2471.35</v>
      </c>
      <c r="G13" s="260">
        <v>2436.6999999999998</v>
      </c>
      <c r="H13" s="260">
        <v>2548.6999999999998</v>
      </c>
      <c r="I13" s="260">
        <v>2583.3500000000004</v>
      </c>
      <c r="J13" s="260">
        <v>2604.6999999999998</v>
      </c>
      <c r="K13" s="259">
        <v>2562</v>
      </c>
      <c r="L13" s="259">
        <v>2506</v>
      </c>
      <c r="M13" s="259">
        <v>4.7463899999999999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2699.8</v>
      </c>
      <c r="D14" s="260">
        <v>2687.3166666666666</v>
      </c>
      <c r="E14" s="260">
        <v>2665.6833333333334</v>
      </c>
      <c r="F14" s="260">
        <v>2631.5666666666666</v>
      </c>
      <c r="G14" s="260">
        <v>2609.9333333333334</v>
      </c>
      <c r="H14" s="260">
        <v>2721.4333333333334</v>
      </c>
      <c r="I14" s="260">
        <v>2743.0666666666666</v>
      </c>
      <c r="J14" s="260">
        <v>2777.1833333333334</v>
      </c>
      <c r="K14" s="259">
        <v>2708.95</v>
      </c>
      <c r="L14" s="259">
        <v>2653.2</v>
      </c>
      <c r="M14" s="259">
        <v>0.92096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1074.45</v>
      </c>
      <c r="D15" s="260">
        <v>1079.2333333333333</v>
      </c>
      <c r="E15" s="260">
        <v>1065.2166666666667</v>
      </c>
      <c r="F15" s="260">
        <v>1055.9833333333333</v>
      </c>
      <c r="G15" s="260">
        <v>1041.9666666666667</v>
      </c>
      <c r="H15" s="260">
        <v>1088.4666666666667</v>
      </c>
      <c r="I15" s="260">
        <v>1102.4833333333336</v>
      </c>
      <c r="J15" s="260">
        <v>1111.7166666666667</v>
      </c>
      <c r="K15" s="259">
        <v>1093.25</v>
      </c>
      <c r="L15" s="259">
        <v>1070</v>
      </c>
      <c r="M15" s="259">
        <v>1.7404500000000001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627.35</v>
      </c>
      <c r="D16" s="260">
        <v>631.69999999999993</v>
      </c>
      <c r="E16" s="260">
        <v>621.49999999999989</v>
      </c>
      <c r="F16" s="260">
        <v>615.65</v>
      </c>
      <c r="G16" s="260">
        <v>605.44999999999993</v>
      </c>
      <c r="H16" s="260">
        <v>637.54999999999984</v>
      </c>
      <c r="I16" s="260">
        <v>647.74999999999989</v>
      </c>
      <c r="J16" s="260">
        <v>653.5999999999998</v>
      </c>
      <c r="K16" s="259">
        <v>641.9</v>
      </c>
      <c r="L16" s="259">
        <v>625.85</v>
      </c>
      <c r="M16" s="259">
        <v>7.9186899999999998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452.6</v>
      </c>
      <c r="D17" s="260">
        <v>451.90000000000003</v>
      </c>
      <c r="E17" s="260">
        <v>448.80000000000007</v>
      </c>
      <c r="F17" s="260">
        <v>445.00000000000006</v>
      </c>
      <c r="G17" s="260">
        <v>441.90000000000009</v>
      </c>
      <c r="H17" s="260">
        <v>455.70000000000005</v>
      </c>
      <c r="I17" s="260">
        <v>458.80000000000007</v>
      </c>
      <c r="J17" s="260">
        <v>462.6</v>
      </c>
      <c r="K17" s="259">
        <v>455</v>
      </c>
      <c r="L17" s="259">
        <v>448.1</v>
      </c>
      <c r="M17" s="259">
        <v>0.77270000000000005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1936.5</v>
      </c>
      <c r="D18" s="260">
        <v>1942.1833333333334</v>
      </c>
      <c r="E18" s="260">
        <v>1918.8666666666668</v>
      </c>
      <c r="F18" s="260">
        <v>1901.2333333333333</v>
      </c>
      <c r="G18" s="260">
        <v>1877.9166666666667</v>
      </c>
      <c r="H18" s="260">
        <v>1959.8166666666668</v>
      </c>
      <c r="I18" s="260">
        <v>1983.1333333333334</v>
      </c>
      <c r="J18" s="260">
        <v>2000.7666666666669</v>
      </c>
      <c r="K18" s="259">
        <v>1965.5</v>
      </c>
      <c r="L18" s="259">
        <v>1924.55</v>
      </c>
      <c r="M18" s="259">
        <v>0.54588000000000003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20169.55</v>
      </c>
      <c r="D19" s="260">
        <v>20161.233333333334</v>
      </c>
      <c r="E19" s="260">
        <v>20097.566666666666</v>
      </c>
      <c r="F19" s="260">
        <v>20025.583333333332</v>
      </c>
      <c r="G19" s="260">
        <v>19961.916666666664</v>
      </c>
      <c r="H19" s="260">
        <v>20233.216666666667</v>
      </c>
      <c r="I19" s="260">
        <v>20296.883333333331</v>
      </c>
      <c r="J19" s="260">
        <v>20368.866666666669</v>
      </c>
      <c r="K19" s="259">
        <v>20224.900000000001</v>
      </c>
      <c r="L19" s="259">
        <v>20089.25</v>
      </c>
      <c r="M19" s="259">
        <v>5.9619999999999999E-2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3878.4</v>
      </c>
      <c r="D20" s="260">
        <v>3885.8166666666671</v>
      </c>
      <c r="E20" s="260">
        <v>3856.6333333333341</v>
      </c>
      <c r="F20" s="260">
        <v>3834.8666666666672</v>
      </c>
      <c r="G20" s="260">
        <v>3805.6833333333343</v>
      </c>
      <c r="H20" s="260">
        <v>3907.5833333333339</v>
      </c>
      <c r="I20" s="260">
        <v>3936.7666666666673</v>
      </c>
      <c r="J20" s="260">
        <v>3958.5333333333338</v>
      </c>
      <c r="K20" s="259">
        <v>3915</v>
      </c>
      <c r="L20" s="259">
        <v>3864.05</v>
      </c>
      <c r="M20" s="259">
        <v>15.13444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2012.05</v>
      </c>
      <c r="D21" s="260">
        <v>2011.1166666666668</v>
      </c>
      <c r="E21" s="260">
        <v>1992.2333333333336</v>
      </c>
      <c r="F21" s="260">
        <v>1972.4166666666667</v>
      </c>
      <c r="G21" s="260">
        <v>1953.5333333333335</v>
      </c>
      <c r="H21" s="260">
        <v>2030.9333333333336</v>
      </c>
      <c r="I21" s="260">
        <v>2049.8166666666666</v>
      </c>
      <c r="J21" s="260">
        <v>2069.6333333333337</v>
      </c>
      <c r="K21" s="259">
        <v>2030</v>
      </c>
      <c r="L21" s="259">
        <v>1991.3</v>
      </c>
      <c r="M21" s="259">
        <v>4.9921699999999998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878.2</v>
      </c>
      <c r="D22" s="260">
        <v>881.55000000000007</v>
      </c>
      <c r="E22" s="260">
        <v>871.30000000000018</v>
      </c>
      <c r="F22" s="260">
        <v>864.40000000000009</v>
      </c>
      <c r="G22" s="260">
        <v>854.1500000000002</v>
      </c>
      <c r="H22" s="260">
        <v>888.45000000000016</v>
      </c>
      <c r="I22" s="260">
        <v>898.69999999999993</v>
      </c>
      <c r="J22" s="260">
        <v>905.60000000000014</v>
      </c>
      <c r="K22" s="259">
        <v>891.8</v>
      </c>
      <c r="L22" s="259">
        <v>874.65</v>
      </c>
      <c r="M22" s="259">
        <v>36.630989999999997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3600</v>
      </c>
      <c r="D23" s="260">
        <v>3603.4166666666665</v>
      </c>
      <c r="E23" s="260">
        <v>3548.833333333333</v>
      </c>
      <c r="F23" s="260">
        <v>3497.6666666666665</v>
      </c>
      <c r="G23" s="260">
        <v>3443.083333333333</v>
      </c>
      <c r="H23" s="260">
        <v>3654.583333333333</v>
      </c>
      <c r="I23" s="260">
        <v>3709.1666666666661</v>
      </c>
      <c r="J23" s="260">
        <v>3760.333333333333</v>
      </c>
      <c r="K23" s="259">
        <v>3658</v>
      </c>
      <c r="L23" s="259">
        <v>3552.25</v>
      </c>
      <c r="M23" s="259">
        <v>1.8471500000000001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2782.7</v>
      </c>
      <c r="D24" s="260">
        <v>2769.1333333333337</v>
      </c>
      <c r="E24" s="260">
        <v>2721.6166666666672</v>
      </c>
      <c r="F24" s="260">
        <v>2660.5333333333338</v>
      </c>
      <c r="G24" s="260">
        <v>2613.0166666666673</v>
      </c>
      <c r="H24" s="260">
        <v>2830.2166666666672</v>
      </c>
      <c r="I24" s="260">
        <v>2877.7333333333336</v>
      </c>
      <c r="J24" s="260">
        <v>2938.8166666666671</v>
      </c>
      <c r="K24" s="259">
        <v>2816.65</v>
      </c>
      <c r="L24" s="259">
        <v>2708.05</v>
      </c>
      <c r="M24" s="259">
        <v>7.3398399999999997</v>
      </c>
      <c r="N24" s="1"/>
      <c r="O24" s="1"/>
    </row>
    <row r="25" spans="1:15" ht="12.75" customHeight="1">
      <c r="A25" s="30">
        <v>15</v>
      </c>
      <c r="B25" s="269" t="s">
        <v>861</v>
      </c>
      <c r="C25" s="259">
        <v>622.75</v>
      </c>
      <c r="D25" s="260">
        <v>625.91666666666663</v>
      </c>
      <c r="E25" s="260">
        <v>616.83333333333326</v>
      </c>
      <c r="F25" s="260">
        <v>610.91666666666663</v>
      </c>
      <c r="G25" s="260">
        <v>601.83333333333326</v>
      </c>
      <c r="H25" s="260">
        <v>631.83333333333326</v>
      </c>
      <c r="I25" s="260">
        <v>640.91666666666652</v>
      </c>
      <c r="J25" s="260">
        <v>646.83333333333326</v>
      </c>
      <c r="K25" s="259">
        <v>635</v>
      </c>
      <c r="L25" s="259">
        <v>620</v>
      </c>
      <c r="M25" s="259">
        <v>10.491960000000001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144.1</v>
      </c>
      <c r="D26" s="260">
        <v>142.88333333333333</v>
      </c>
      <c r="E26" s="260">
        <v>138.21666666666664</v>
      </c>
      <c r="F26" s="260">
        <v>132.33333333333331</v>
      </c>
      <c r="G26" s="260">
        <v>127.66666666666663</v>
      </c>
      <c r="H26" s="260">
        <v>148.76666666666665</v>
      </c>
      <c r="I26" s="260">
        <v>153.43333333333334</v>
      </c>
      <c r="J26" s="260">
        <v>159.31666666666666</v>
      </c>
      <c r="K26" s="259">
        <v>147.55000000000001</v>
      </c>
      <c r="L26" s="259">
        <v>137</v>
      </c>
      <c r="M26" s="259">
        <v>284.77713999999997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310.35000000000002</v>
      </c>
      <c r="D27" s="260">
        <v>311.68333333333334</v>
      </c>
      <c r="E27" s="260">
        <v>306.41666666666669</v>
      </c>
      <c r="F27" s="260">
        <v>302.48333333333335</v>
      </c>
      <c r="G27" s="260">
        <v>297.2166666666667</v>
      </c>
      <c r="H27" s="260">
        <v>315.61666666666667</v>
      </c>
      <c r="I27" s="260">
        <v>320.88333333333333</v>
      </c>
      <c r="J27" s="260">
        <v>324.81666666666666</v>
      </c>
      <c r="K27" s="259">
        <v>316.95</v>
      </c>
      <c r="L27" s="259">
        <v>307.75</v>
      </c>
      <c r="M27" s="259">
        <v>25.34498</v>
      </c>
      <c r="N27" s="1"/>
      <c r="O27" s="1"/>
    </row>
    <row r="28" spans="1:15" ht="12.75" customHeight="1">
      <c r="A28" s="30">
        <v>18</v>
      </c>
      <c r="B28" s="269" t="s">
        <v>815</v>
      </c>
      <c r="C28" s="259">
        <v>429.45</v>
      </c>
      <c r="D28" s="260">
        <v>429.08333333333331</v>
      </c>
      <c r="E28" s="260">
        <v>423.16666666666663</v>
      </c>
      <c r="F28" s="260">
        <v>416.88333333333333</v>
      </c>
      <c r="G28" s="260">
        <v>410.96666666666664</v>
      </c>
      <c r="H28" s="260">
        <v>435.36666666666662</v>
      </c>
      <c r="I28" s="260">
        <v>441.28333333333325</v>
      </c>
      <c r="J28" s="260">
        <v>447.56666666666661</v>
      </c>
      <c r="K28" s="259">
        <v>435</v>
      </c>
      <c r="L28" s="259">
        <v>422.8</v>
      </c>
      <c r="M28" s="259">
        <v>2.87825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316.89999999999998</v>
      </c>
      <c r="D29" s="260">
        <v>321.90000000000003</v>
      </c>
      <c r="E29" s="260">
        <v>310.05000000000007</v>
      </c>
      <c r="F29" s="260">
        <v>303.20000000000005</v>
      </c>
      <c r="G29" s="260">
        <v>291.35000000000008</v>
      </c>
      <c r="H29" s="260">
        <v>328.75000000000006</v>
      </c>
      <c r="I29" s="260">
        <v>340.60000000000008</v>
      </c>
      <c r="J29" s="260">
        <v>347.45000000000005</v>
      </c>
      <c r="K29" s="259">
        <v>333.75</v>
      </c>
      <c r="L29" s="259">
        <v>315.05</v>
      </c>
      <c r="M29" s="259">
        <v>5.5734899999999996</v>
      </c>
      <c r="N29" s="1"/>
      <c r="O29" s="1"/>
    </row>
    <row r="30" spans="1:15" ht="12.75" customHeight="1">
      <c r="A30" s="30">
        <v>20</v>
      </c>
      <c r="B30" s="269" t="s">
        <v>866</v>
      </c>
      <c r="C30" s="259">
        <v>900.4</v>
      </c>
      <c r="D30" s="260">
        <v>900.1</v>
      </c>
      <c r="E30" s="260">
        <v>892.75</v>
      </c>
      <c r="F30" s="260">
        <v>885.1</v>
      </c>
      <c r="G30" s="260">
        <v>877.75</v>
      </c>
      <c r="H30" s="260">
        <v>907.75</v>
      </c>
      <c r="I30" s="260">
        <v>915.10000000000014</v>
      </c>
      <c r="J30" s="260">
        <v>922.75</v>
      </c>
      <c r="K30" s="259">
        <v>907.45</v>
      </c>
      <c r="L30" s="259">
        <v>892.45</v>
      </c>
      <c r="M30" s="259">
        <v>0.22420000000000001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1251.5</v>
      </c>
      <c r="D31" s="260">
        <v>1242.8333333333333</v>
      </c>
      <c r="E31" s="260">
        <v>1225.6666666666665</v>
      </c>
      <c r="F31" s="260">
        <v>1199.8333333333333</v>
      </c>
      <c r="G31" s="260">
        <v>1182.6666666666665</v>
      </c>
      <c r="H31" s="260">
        <v>1268.6666666666665</v>
      </c>
      <c r="I31" s="260">
        <v>1285.833333333333</v>
      </c>
      <c r="J31" s="260">
        <v>1311.6666666666665</v>
      </c>
      <c r="K31" s="259">
        <v>1260</v>
      </c>
      <c r="L31" s="259">
        <v>1217</v>
      </c>
      <c r="M31" s="259">
        <v>2.5468999999999999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1234.3</v>
      </c>
      <c r="D32" s="260">
        <v>1238.3833333333332</v>
      </c>
      <c r="E32" s="260">
        <v>1223.9166666666665</v>
      </c>
      <c r="F32" s="260">
        <v>1213.5333333333333</v>
      </c>
      <c r="G32" s="260">
        <v>1199.0666666666666</v>
      </c>
      <c r="H32" s="260">
        <v>1248.7666666666664</v>
      </c>
      <c r="I32" s="260">
        <v>1263.2333333333331</v>
      </c>
      <c r="J32" s="260">
        <v>1273.6166666666663</v>
      </c>
      <c r="K32" s="259">
        <v>1252.8499999999999</v>
      </c>
      <c r="L32" s="259">
        <v>1228</v>
      </c>
      <c r="M32" s="259">
        <v>0.25878000000000001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597.6</v>
      </c>
      <c r="D33" s="260">
        <v>599.7833333333333</v>
      </c>
      <c r="E33" s="260">
        <v>593.91666666666663</v>
      </c>
      <c r="F33" s="260">
        <v>590.23333333333335</v>
      </c>
      <c r="G33" s="260">
        <v>584.36666666666667</v>
      </c>
      <c r="H33" s="260">
        <v>603.46666666666658</v>
      </c>
      <c r="I33" s="260">
        <v>609.33333333333337</v>
      </c>
      <c r="J33" s="260">
        <v>613.01666666666654</v>
      </c>
      <c r="K33" s="259">
        <v>605.65</v>
      </c>
      <c r="L33" s="259">
        <v>596.1</v>
      </c>
      <c r="M33" s="259">
        <v>0.53059999999999996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3121.65</v>
      </c>
      <c r="D34" s="260">
        <v>3117.0333333333333</v>
      </c>
      <c r="E34" s="260">
        <v>3085.2666666666664</v>
      </c>
      <c r="F34" s="260">
        <v>3048.8833333333332</v>
      </c>
      <c r="G34" s="260">
        <v>3017.1166666666663</v>
      </c>
      <c r="H34" s="260">
        <v>3153.4166666666665</v>
      </c>
      <c r="I34" s="260">
        <v>3185.1833333333338</v>
      </c>
      <c r="J34" s="260">
        <v>3221.5666666666666</v>
      </c>
      <c r="K34" s="259">
        <v>3148.8</v>
      </c>
      <c r="L34" s="259">
        <v>3080.65</v>
      </c>
      <c r="M34" s="259">
        <v>1.04264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2824.65</v>
      </c>
      <c r="D35" s="260">
        <v>2827.8833333333332</v>
      </c>
      <c r="E35" s="260">
        <v>2807.7666666666664</v>
      </c>
      <c r="F35" s="260">
        <v>2790.8833333333332</v>
      </c>
      <c r="G35" s="260">
        <v>2770.7666666666664</v>
      </c>
      <c r="H35" s="260">
        <v>2844.7666666666664</v>
      </c>
      <c r="I35" s="260">
        <v>2864.8833333333332</v>
      </c>
      <c r="J35" s="260">
        <v>2881.7666666666664</v>
      </c>
      <c r="K35" s="259">
        <v>2848</v>
      </c>
      <c r="L35" s="259">
        <v>2811</v>
      </c>
      <c r="M35" s="259">
        <v>0.20862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432.45</v>
      </c>
      <c r="D36" s="260">
        <v>442.45</v>
      </c>
      <c r="E36" s="260">
        <v>418.09999999999997</v>
      </c>
      <c r="F36" s="260">
        <v>403.75</v>
      </c>
      <c r="G36" s="260">
        <v>379.4</v>
      </c>
      <c r="H36" s="260">
        <v>456.79999999999995</v>
      </c>
      <c r="I36" s="260">
        <v>481.15</v>
      </c>
      <c r="J36" s="260">
        <v>495.49999999999994</v>
      </c>
      <c r="K36" s="259">
        <v>466.8</v>
      </c>
      <c r="L36" s="259">
        <v>428.1</v>
      </c>
      <c r="M36" s="259">
        <v>17.83503</v>
      </c>
      <c r="N36" s="1"/>
      <c r="O36" s="1"/>
    </row>
    <row r="37" spans="1:15" ht="12.75" customHeight="1">
      <c r="A37" s="30">
        <v>27</v>
      </c>
      <c r="B37" s="269" t="s">
        <v>843</v>
      </c>
      <c r="C37" s="259">
        <v>15.9</v>
      </c>
      <c r="D37" s="260">
        <v>15.916666666666666</v>
      </c>
      <c r="E37" s="260">
        <v>15.583333333333332</v>
      </c>
      <c r="F37" s="260">
        <v>15.266666666666666</v>
      </c>
      <c r="G37" s="260">
        <v>14.933333333333332</v>
      </c>
      <c r="H37" s="260">
        <v>16.233333333333334</v>
      </c>
      <c r="I37" s="260">
        <v>16.566666666666663</v>
      </c>
      <c r="J37" s="260">
        <v>16.883333333333333</v>
      </c>
      <c r="K37" s="259">
        <v>16.25</v>
      </c>
      <c r="L37" s="259">
        <v>15.6</v>
      </c>
      <c r="M37" s="259">
        <v>29.565329999999999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646.25</v>
      </c>
      <c r="D38" s="260">
        <v>646.08333333333337</v>
      </c>
      <c r="E38" s="260">
        <v>640.41666666666674</v>
      </c>
      <c r="F38" s="260">
        <v>634.58333333333337</v>
      </c>
      <c r="G38" s="260">
        <v>628.91666666666674</v>
      </c>
      <c r="H38" s="260">
        <v>651.91666666666674</v>
      </c>
      <c r="I38" s="260">
        <v>657.58333333333348</v>
      </c>
      <c r="J38" s="260">
        <v>663.41666666666674</v>
      </c>
      <c r="K38" s="259">
        <v>651.75</v>
      </c>
      <c r="L38" s="259">
        <v>640.25</v>
      </c>
      <c r="M38" s="259">
        <v>6.4633200000000004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1934.25</v>
      </c>
      <c r="D39" s="260">
        <v>1939.8666666666668</v>
      </c>
      <c r="E39" s="260">
        <v>1920.7333333333336</v>
      </c>
      <c r="F39" s="260">
        <v>1907.2166666666667</v>
      </c>
      <c r="G39" s="260">
        <v>1888.0833333333335</v>
      </c>
      <c r="H39" s="260">
        <v>1953.3833333333337</v>
      </c>
      <c r="I39" s="260">
        <v>1972.5166666666669</v>
      </c>
      <c r="J39" s="260">
        <v>1986.0333333333338</v>
      </c>
      <c r="K39" s="259">
        <v>1959</v>
      </c>
      <c r="L39" s="259">
        <v>1926.35</v>
      </c>
      <c r="M39" s="259">
        <v>1.3049599999999999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564.95000000000005</v>
      </c>
      <c r="D40" s="260">
        <v>567.69999999999993</v>
      </c>
      <c r="E40" s="260">
        <v>560.99999999999989</v>
      </c>
      <c r="F40" s="260">
        <v>557.04999999999995</v>
      </c>
      <c r="G40" s="260">
        <v>550.34999999999991</v>
      </c>
      <c r="H40" s="260">
        <v>571.64999999999986</v>
      </c>
      <c r="I40" s="260">
        <v>578.34999999999991</v>
      </c>
      <c r="J40" s="260">
        <v>582.29999999999984</v>
      </c>
      <c r="K40" s="259">
        <v>574.4</v>
      </c>
      <c r="L40" s="259">
        <v>563.75</v>
      </c>
      <c r="M40" s="259">
        <v>36.468530000000001</v>
      </c>
      <c r="N40" s="1"/>
      <c r="O40" s="1"/>
    </row>
    <row r="41" spans="1:15" ht="12.75" customHeight="1">
      <c r="A41" s="30">
        <v>31</v>
      </c>
      <c r="B41" s="269" t="s">
        <v>794</v>
      </c>
      <c r="C41" s="259">
        <v>1583.45</v>
      </c>
      <c r="D41" s="260">
        <v>1592.8833333333332</v>
      </c>
      <c r="E41" s="260">
        <v>1569.0666666666664</v>
      </c>
      <c r="F41" s="260">
        <v>1554.6833333333332</v>
      </c>
      <c r="G41" s="260">
        <v>1530.8666666666663</v>
      </c>
      <c r="H41" s="260">
        <v>1607.2666666666664</v>
      </c>
      <c r="I41" s="260">
        <v>1631.083333333333</v>
      </c>
      <c r="J41" s="260">
        <v>1645.4666666666665</v>
      </c>
      <c r="K41" s="259">
        <v>1616.7</v>
      </c>
      <c r="L41" s="259">
        <v>1578.5</v>
      </c>
      <c r="M41" s="259">
        <v>4.3470899999999997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727.05</v>
      </c>
      <c r="D42" s="260">
        <v>729.15</v>
      </c>
      <c r="E42" s="260">
        <v>723.3</v>
      </c>
      <c r="F42" s="260">
        <v>719.55</v>
      </c>
      <c r="G42" s="260">
        <v>713.69999999999993</v>
      </c>
      <c r="H42" s="260">
        <v>732.9</v>
      </c>
      <c r="I42" s="260">
        <v>738.75000000000011</v>
      </c>
      <c r="J42" s="260">
        <v>742.5</v>
      </c>
      <c r="K42" s="259">
        <v>735</v>
      </c>
      <c r="L42" s="259">
        <v>725.4</v>
      </c>
      <c r="M42" s="259">
        <v>0.59474000000000005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4719.2</v>
      </c>
      <c r="D43" s="260">
        <v>4756.2833333333338</v>
      </c>
      <c r="E43" s="260">
        <v>4670.5666666666675</v>
      </c>
      <c r="F43" s="260">
        <v>4621.9333333333334</v>
      </c>
      <c r="G43" s="260">
        <v>4536.2166666666672</v>
      </c>
      <c r="H43" s="260">
        <v>4804.9166666666679</v>
      </c>
      <c r="I43" s="260">
        <v>4890.6333333333332</v>
      </c>
      <c r="J43" s="260">
        <v>4939.2666666666682</v>
      </c>
      <c r="K43" s="259">
        <v>4842</v>
      </c>
      <c r="L43" s="259">
        <v>4707.6499999999996</v>
      </c>
      <c r="M43" s="259">
        <v>9.1055799999999998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315.14999999999998</v>
      </c>
      <c r="D44" s="260">
        <v>315.36666666666662</v>
      </c>
      <c r="E44" s="260">
        <v>312.73333333333323</v>
      </c>
      <c r="F44" s="260">
        <v>310.31666666666661</v>
      </c>
      <c r="G44" s="260">
        <v>307.68333333333322</v>
      </c>
      <c r="H44" s="260">
        <v>317.78333333333325</v>
      </c>
      <c r="I44" s="260">
        <v>320.41666666666657</v>
      </c>
      <c r="J44" s="260">
        <v>322.83333333333326</v>
      </c>
      <c r="K44" s="259">
        <v>318</v>
      </c>
      <c r="L44" s="259">
        <v>312.95</v>
      </c>
      <c r="M44" s="259">
        <v>78.149979999999999</v>
      </c>
      <c r="N44" s="1"/>
      <c r="O44" s="1"/>
    </row>
    <row r="45" spans="1:15" ht="12.75" customHeight="1">
      <c r="A45" s="30">
        <v>35</v>
      </c>
      <c r="B45" s="269" t="s">
        <v>816</v>
      </c>
      <c r="C45" s="259">
        <v>315.10000000000002</v>
      </c>
      <c r="D45" s="260">
        <v>315.34999999999997</v>
      </c>
      <c r="E45" s="260">
        <v>312.79999999999995</v>
      </c>
      <c r="F45" s="260">
        <v>310.5</v>
      </c>
      <c r="G45" s="260">
        <v>307.95</v>
      </c>
      <c r="H45" s="260">
        <v>317.64999999999992</v>
      </c>
      <c r="I45" s="260">
        <v>320.2</v>
      </c>
      <c r="J45" s="260">
        <v>322.49999999999989</v>
      </c>
      <c r="K45" s="259">
        <v>317.89999999999998</v>
      </c>
      <c r="L45" s="259">
        <v>313.05</v>
      </c>
      <c r="M45" s="259">
        <v>0.68632000000000004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613.20000000000005</v>
      </c>
      <c r="D46" s="260">
        <v>614.73333333333335</v>
      </c>
      <c r="E46" s="260">
        <v>609.4666666666667</v>
      </c>
      <c r="F46" s="260">
        <v>605.73333333333335</v>
      </c>
      <c r="G46" s="260">
        <v>600.4666666666667</v>
      </c>
      <c r="H46" s="260">
        <v>618.4666666666667</v>
      </c>
      <c r="I46" s="260">
        <v>623.73333333333335</v>
      </c>
      <c r="J46" s="260">
        <v>627.4666666666667</v>
      </c>
      <c r="K46" s="259">
        <v>620</v>
      </c>
      <c r="L46" s="259">
        <v>611</v>
      </c>
      <c r="M46" s="259">
        <v>0.56262000000000001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148.55000000000001</v>
      </c>
      <c r="D47" s="260">
        <v>149.03333333333333</v>
      </c>
      <c r="E47" s="260">
        <v>147.71666666666667</v>
      </c>
      <c r="F47" s="260">
        <v>146.88333333333333</v>
      </c>
      <c r="G47" s="260">
        <v>145.56666666666666</v>
      </c>
      <c r="H47" s="260">
        <v>149.86666666666667</v>
      </c>
      <c r="I47" s="260">
        <v>151.18333333333334</v>
      </c>
      <c r="J47" s="260">
        <v>152.01666666666668</v>
      </c>
      <c r="K47" s="259">
        <v>150.35</v>
      </c>
      <c r="L47" s="259">
        <v>148.19999999999999</v>
      </c>
      <c r="M47" s="259">
        <v>88.784620000000004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3135.05</v>
      </c>
      <c r="D48" s="260">
        <v>3143.7333333333336</v>
      </c>
      <c r="E48" s="260">
        <v>3118.4666666666672</v>
      </c>
      <c r="F48" s="260">
        <v>3101.8833333333337</v>
      </c>
      <c r="G48" s="260">
        <v>3076.6166666666672</v>
      </c>
      <c r="H48" s="260">
        <v>3160.3166666666671</v>
      </c>
      <c r="I48" s="260">
        <v>3185.5833333333335</v>
      </c>
      <c r="J48" s="260">
        <v>3202.166666666667</v>
      </c>
      <c r="K48" s="259">
        <v>3169</v>
      </c>
      <c r="L48" s="259">
        <v>3127.15</v>
      </c>
      <c r="M48" s="259">
        <v>8.7772000000000006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233.35</v>
      </c>
      <c r="D49" s="260">
        <v>233.41666666666666</v>
      </c>
      <c r="E49" s="260">
        <v>231.0333333333333</v>
      </c>
      <c r="F49" s="260">
        <v>228.71666666666664</v>
      </c>
      <c r="G49" s="260">
        <v>226.33333333333329</v>
      </c>
      <c r="H49" s="260">
        <v>235.73333333333332</v>
      </c>
      <c r="I49" s="260">
        <v>238.1166666666667</v>
      </c>
      <c r="J49" s="260">
        <v>240.43333333333334</v>
      </c>
      <c r="K49" s="259">
        <v>235.8</v>
      </c>
      <c r="L49" s="259">
        <v>231.1</v>
      </c>
      <c r="M49" s="259">
        <v>3.4719899999999999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3334</v>
      </c>
      <c r="D50" s="260">
        <v>3349.6166666666668</v>
      </c>
      <c r="E50" s="260">
        <v>3303.2833333333338</v>
      </c>
      <c r="F50" s="260">
        <v>3272.5666666666671</v>
      </c>
      <c r="G50" s="260">
        <v>3226.233333333334</v>
      </c>
      <c r="H50" s="260">
        <v>3380.3333333333335</v>
      </c>
      <c r="I50" s="260">
        <v>3426.6666666666665</v>
      </c>
      <c r="J50" s="260">
        <v>3457.3833333333332</v>
      </c>
      <c r="K50" s="259">
        <v>3395.95</v>
      </c>
      <c r="L50" s="259">
        <v>3318.9</v>
      </c>
      <c r="M50" s="259">
        <v>9.0880000000000002E-2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1882.05</v>
      </c>
      <c r="D51" s="260">
        <v>1889.4333333333334</v>
      </c>
      <c r="E51" s="260">
        <v>1871.1666666666667</v>
      </c>
      <c r="F51" s="260">
        <v>1860.2833333333333</v>
      </c>
      <c r="G51" s="260">
        <v>1842.0166666666667</v>
      </c>
      <c r="H51" s="260">
        <v>1900.3166666666668</v>
      </c>
      <c r="I51" s="260">
        <v>1918.5833333333333</v>
      </c>
      <c r="J51" s="260">
        <v>1929.4666666666669</v>
      </c>
      <c r="K51" s="259">
        <v>1907.7</v>
      </c>
      <c r="L51" s="259">
        <v>1878.55</v>
      </c>
      <c r="M51" s="259">
        <v>1.85029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8343.35</v>
      </c>
      <c r="D52" s="260">
        <v>8350.4499999999989</v>
      </c>
      <c r="E52" s="260">
        <v>8262.8999999999978</v>
      </c>
      <c r="F52" s="260">
        <v>8182.4499999999989</v>
      </c>
      <c r="G52" s="260">
        <v>8094.8999999999978</v>
      </c>
      <c r="H52" s="260">
        <v>8430.8999999999978</v>
      </c>
      <c r="I52" s="260">
        <v>8518.4499999999971</v>
      </c>
      <c r="J52" s="260">
        <v>8598.8999999999978</v>
      </c>
      <c r="K52" s="259">
        <v>8438</v>
      </c>
      <c r="L52" s="259">
        <v>8270</v>
      </c>
      <c r="M52" s="259">
        <v>0.27811999999999998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466.6</v>
      </c>
      <c r="D53" s="260">
        <v>468.4666666666667</v>
      </c>
      <c r="E53" s="260">
        <v>464.13333333333338</v>
      </c>
      <c r="F53" s="260">
        <v>461.66666666666669</v>
      </c>
      <c r="G53" s="260">
        <v>457.33333333333337</v>
      </c>
      <c r="H53" s="260">
        <v>470.93333333333339</v>
      </c>
      <c r="I53" s="260">
        <v>475.26666666666665</v>
      </c>
      <c r="J53" s="260">
        <v>477.73333333333341</v>
      </c>
      <c r="K53" s="259">
        <v>472.8</v>
      </c>
      <c r="L53" s="259">
        <v>466</v>
      </c>
      <c r="M53" s="259">
        <v>10.691229999999999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385.05</v>
      </c>
      <c r="D54" s="260">
        <v>385.7</v>
      </c>
      <c r="E54" s="260">
        <v>382.4</v>
      </c>
      <c r="F54" s="260">
        <v>379.75</v>
      </c>
      <c r="G54" s="260">
        <v>376.45</v>
      </c>
      <c r="H54" s="260">
        <v>388.34999999999997</v>
      </c>
      <c r="I54" s="260">
        <v>391.65000000000003</v>
      </c>
      <c r="J54" s="260">
        <v>394.29999999999995</v>
      </c>
      <c r="K54" s="259">
        <v>389</v>
      </c>
      <c r="L54" s="259">
        <v>383.05</v>
      </c>
      <c r="M54" s="259">
        <v>6.22567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3965.1</v>
      </c>
      <c r="D55" s="260">
        <v>3946.8833333333332</v>
      </c>
      <c r="E55" s="260">
        <v>3916.2166666666662</v>
      </c>
      <c r="F55" s="260">
        <v>3867.333333333333</v>
      </c>
      <c r="G55" s="260">
        <v>3836.6666666666661</v>
      </c>
      <c r="H55" s="260">
        <v>3995.7666666666664</v>
      </c>
      <c r="I55" s="260">
        <v>4026.4333333333334</v>
      </c>
      <c r="J55" s="260">
        <v>4075.3166666666666</v>
      </c>
      <c r="K55" s="259">
        <v>3977.55</v>
      </c>
      <c r="L55" s="259">
        <v>3898</v>
      </c>
      <c r="M55" s="259">
        <v>3.4436900000000001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892.55</v>
      </c>
      <c r="D56" s="260">
        <v>894.81666666666661</v>
      </c>
      <c r="E56" s="260">
        <v>887.73333333333323</v>
      </c>
      <c r="F56" s="260">
        <v>882.91666666666663</v>
      </c>
      <c r="G56" s="260">
        <v>875.83333333333326</v>
      </c>
      <c r="H56" s="260">
        <v>899.63333333333321</v>
      </c>
      <c r="I56" s="260">
        <v>906.7166666666667</v>
      </c>
      <c r="J56" s="260">
        <v>911.53333333333319</v>
      </c>
      <c r="K56" s="259">
        <v>901.9</v>
      </c>
      <c r="L56" s="259">
        <v>890</v>
      </c>
      <c r="M56" s="259">
        <v>56.611579999999996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2623.45</v>
      </c>
      <c r="D57" s="260">
        <v>2633.15</v>
      </c>
      <c r="E57" s="260">
        <v>2606.3000000000002</v>
      </c>
      <c r="F57" s="260">
        <v>2589.15</v>
      </c>
      <c r="G57" s="260">
        <v>2562.3000000000002</v>
      </c>
      <c r="H57" s="260">
        <v>2650.3</v>
      </c>
      <c r="I57" s="260">
        <v>2677.1499999999996</v>
      </c>
      <c r="J57" s="260">
        <v>2694.3</v>
      </c>
      <c r="K57" s="259">
        <v>2660</v>
      </c>
      <c r="L57" s="259">
        <v>2616</v>
      </c>
      <c r="M57" s="259">
        <v>0.15853999999999999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580.29999999999995</v>
      </c>
      <c r="D58" s="260">
        <v>579.41666666666663</v>
      </c>
      <c r="E58" s="260">
        <v>575.08333333333326</v>
      </c>
      <c r="F58" s="260">
        <v>569.86666666666667</v>
      </c>
      <c r="G58" s="260">
        <v>565.5333333333333</v>
      </c>
      <c r="H58" s="260">
        <v>584.63333333333321</v>
      </c>
      <c r="I58" s="260">
        <v>588.96666666666647</v>
      </c>
      <c r="J58" s="260">
        <v>594.18333333333317</v>
      </c>
      <c r="K58" s="259">
        <v>583.75</v>
      </c>
      <c r="L58" s="259">
        <v>574.20000000000005</v>
      </c>
      <c r="M58" s="259">
        <v>11.11544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3660.1</v>
      </c>
      <c r="D59" s="260">
        <v>3669.7000000000003</v>
      </c>
      <c r="E59" s="260">
        <v>3642.4000000000005</v>
      </c>
      <c r="F59" s="260">
        <v>3624.7000000000003</v>
      </c>
      <c r="G59" s="260">
        <v>3597.4000000000005</v>
      </c>
      <c r="H59" s="260">
        <v>3687.4000000000005</v>
      </c>
      <c r="I59" s="260">
        <v>3714.7000000000007</v>
      </c>
      <c r="J59" s="260">
        <v>3732.4000000000005</v>
      </c>
      <c r="K59" s="259">
        <v>3697</v>
      </c>
      <c r="L59" s="259">
        <v>3652</v>
      </c>
      <c r="M59" s="259">
        <v>1.3492200000000001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1138.8499999999999</v>
      </c>
      <c r="D60" s="260">
        <v>1133.8166666666666</v>
      </c>
      <c r="E60" s="260">
        <v>1125.1333333333332</v>
      </c>
      <c r="F60" s="260">
        <v>1111.4166666666665</v>
      </c>
      <c r="G60" s="260">
        <v>1102.7333333333331</v>
      </c>
      <c r="H60" s="260">
        <v>1147.5333333333333</v>
      </c>
      <c r="I60" s="260">
        <v>1156.2166666666667</v>
      </c>
      <c r="J60" s="260">
        <v>1169.9333333333334</v>
      </c>
      <c r="K60" s="259">
        <v>1142.5</v>
      </c>
      <c r="L60" s="259">
        <v>1120.0999999999999</v>
      </c>
      <c r="M60" s="259">
        <v>0.51926000000000005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6734.15</v>
      </c>
      <c r="D61" s="260">
        <v>6754.6833333333334</v>
      </c>
      <c r="E61" s="260">
        <v>6700.4666666666672</v>
      </c>
      <c r="F61" s="260">
        <v>6666.7833333333338</v>
      </c>
      <c r="G61" s="260">
        <v>6612.5666666666675</v>
      </c>
      <c r="H61" s="260">
        <v>6788.3666666666668</v>
      </c>
      <c r="I61" s="260">
        <v>6842.5833333333321</v>
      </c>
      <c r="J61" s="260">
        <v>6876.2666666666664</v>
      </c>
      <c r="K61" s="259">
        <v>6808.9</v>
      </c>
      <c r="L61" s="259">
        <v>6721</v>
      </c>
      <c r="M61" s="259">
        <v>6.8186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1632</v>
      </c>
      <c r="D62" s="260">
        <v>1638.3</v>
      </c>
      <c r="E62" s="260">
        <v>1623.75</v>
      </c>
      <c r="F62" s="260">
        <v>1615.5</v>
      </c>
      <c r="G62" s="260">
        <v>1600.95</v>
      </c>
      <c r="H62" s="260">
        <v>1646.55</v>
      </c>
      <c r="I62" s="260">
        <v>1661.0999999999997</v>
      </c>
      <c r="J62" s="260">
        <v>1669.35</v>
      </c>
      <c r="K62" s="259">
        <v>1652.85</v>
      </c>
      <c r="L62" s="259">
        <v>1630.05</v>
      </c>
      <c r="M62" s="259">
        <v>13.46735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6024.1</v>
      </c>
      <c r="D63" s="260">
        <v>6151.8500000000013</v>
      </c>
      <c r="E63" s="260">
        <v>5862.9000000000024</v>
      </c>
      <c r="F63" s="260">
        <v>5701.7000000000007</v>
      </c>
      <c r="G63" s="260">
        <v>5412.7500000000018</v>
      </c>
      <c r="H63" s="260">
        <v>6313.0500000000029</v>
      </c>
      <c r="I63" s="260">
        <v>6602.0000000000018</v>
      </c>
      <c r="J63" s="260">
        <v>6763.2000000000035</v>
      </c>
      <c r="K63" s="259">
        <v>6440.8</v>
      </c>
      <c r="L63" s="259">
        <v>5990.65</v>
      </c>
      <c r="M63" s="259">
        <v>2.55091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3039.9</v>
      </c>
      <c r="D64" s="260">
        <v>3014.7000000000003</v>
      </c>
      <c r="E64" s="260">
        <v>2950.2000000000007</v>
      </c>
      <c r="F64" s="260">
        <v>2860.5000000000005</v>
      </c>
      <c r="G64" s="260">
        <v>2796.0000000000009</v>
      </c>
      <c r="H64" s="260">
        <v>3104.4000000000005</v>
      </c>
      <c r="I64" s="260">
        <v>3168.8999999999996</v>
      </c>
      <c r="J64" s="260">
        <v>3258.6000000000004</v>
      </c>
      <c r="K64" s="259">
        <v>3079.2</v>
      </c>
      <c r="L64" s="259">
        <v>2925</v>
      </c>
      <c r="M64" s="259">
        <v>1.1192800000000001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2035</v>
      </c>
      <c r="D65" s="260">
        <v>2046.3166666666668</v>
      </c>
      <c r="E65" s="260">
        <v>2018.8333333333335</v>
      </c>
      <c r="F65" s="260">
        <v>2002.6666666666667</v>
      </c>
      <c r="G65" s="260">
        <v>1975.1833333333334</v>
      </c>
      <c r="H65" s="260">
        <v>2062.4833333333336</v>
      </c>
      <c r="I65" s="260">
        <v>2089.9666666666667</v>
      </c>
      <c r="J65" s="260">
        <v>2106.1333333333337</v>
      </c>
      <c r="K65" s="259">
        <v>2073.8000000000002</v>
      </c>
      <c r="L65" s="259">
        <v>2030.15</v>
      </c>
      <c r="M65" s="259">
        <v>3.70078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381.4</v>
      </c>
      <c r="D66" s="260">
        <v>382.05</v>
      </c>
      <c r="E66" s="260">
        <v>378.75</v>
      </c>
      <c r="F66" s="260">
        <v>376.09999999999997</v>
      </c>
      <c r="G66" s="260">
        <v>372.79999999999995</v>
      </c>
      <c r="H66" s="260">
        <v>384.70000000000005</v>
      </c>
      <c r="I66" s="260">
        <v>388.00000000000011</v>
      </c>
      <c r="J66" s="260">
        <v>390.65000000000009</v>
      </c>
      <c r="K66" s="259">
        <v>385.35</v>
      </c>
      <c r="L66" s="259">
        <v>379.4</v>
      </c>
      <c r="M66" s="259">
        <v>20.580069999999999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234.15</v>
      </c>
      <c r="D67" s="260">
        <v>231.70000000000002</v>
      </c>
      <c r="E67" s="260">
        <v>225.95000000000005</v>
      </c>
      <c r="F67" s="260">
        <v>217.75000000000003</v>
      </c>
      <c r="G67" s="260">
        <v>212.00000000000006</v>
      </c>
      <c r="H67" s="260">
        <v>239.90000000000003</v>
      </c>
      <c r="I67" s="260">
        <v>245.64999999999998</v>
      </c>
      <c r="J67" s="260">
        <v>253.85000000000002</v>
      </c>
      <c r="K67" s="259">
        <v>237.45</v>
      </c>
      <c r="L67" s="259">
        <v>223.5</v>
      </c>
      <c r="M67" s="259">
        <v>260.24133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167.8</v>
      </c>
      <c r="D68" s="260">
        <v>168.13333333333333</v>
      </c>
      <c r="E68" s="260">
        <v>166.76666666666665</v>
      </c>
      <c r="F68" s="260">
        <v>165.73333333333332</v>
      </c>
      <c r="G68" s="260">
        <v>164.36666666666665</v>
      </c>
      <c r="H68" s="260">
        <v>169.16666666666666</v>
      </c>
      <c r="I68" s="260">
        <v>170.53333333333333</v>
      </c>
      <c r="J68" s="260">
        <v>171.56666666666666</v>
      </c>
      <c r="K68" s="259">
        <v>169.5</v>
      </c>
      <c r="L68" s="259">
        <v>167.1</v>
      </c>
      <c r="M68" s="259">
        <v>183.15044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83.75</v>
      </c>
      <c r="D69" s="260">
        <v>83.466666666666669</v>
      </c>
      <c r="E69" s="260">
        <v>81.433333333333337</v>
      </c>
      <c r="F69" s="260">
        <v>79.116666666666674</v>
      </c>
      <c r="G69" s="260">
        <v>77.083333333333343</v>
      </c>
      <c r="H69" s="260">
        <v>85.783333333333331</v>
      </c>
      <c r="I69" s="260">
        <v>87.816666666666663</v>
      </c>
      <c r="J69" s="260">
        <v>90.133333333333326</v>
      </c>
      <c r="K69" s="259">
        <v>85.5</v>
      </c>
      <c r="L69" s="259">
        <v>81.150000000000006</v>
      </c>
      <c r="M69" s="259">
        <v>225.77829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26.85</v>
      </c>
      <c r="D70" s="260">
        <v>27.099999999999998</v>
      </c>
      <c r="E70" s="260">
        <v>26.449999999999996</v>
      </c>
      <c r="F70" s="260">
        <v>26.049999999999997</v>
      </c>
      <c r="G70" s="260">
        <v>25.399999999999995</v>
      </c>
      <c r="H70" s="260">
        <v>27.499999999999996</v>
      </c>
      <c r="I70" s="260">
        <v>28.149999999999995</v>
      </c>
      <c r="J70" s="260">
        <v>28.549999999999997</v>
      </c>
      <c r="K70" s="259">
        <v>27.75</v>
      </c>
      <c r="L70" s="259">
        <v>26.7</v>
      </c>
      <c r="M70" s="259">
        <v>199.00823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1702.05</v>
      </c>
      <c r="D71" s="260">
        <v>1707.3666666666668</v>
      </c>
      <c r="E71" s="260">
        <v>1692.2333333333336</v>
      </c>
      <c r="F71" s="260">
        <v>1682.4166666666667</v>
      </c>
      <c r="G71" s="260">
        <v>1667.2833333333335</v>
      </c>
      <c r="H71" s="260">
        <v>1717.1833333333336</v>
      </c>
      <c r="I71" s="260">
        <v>1732.3166666666668</v>
      </c>
      <c r="J71" s="260">
        <v>1742.1333333333337</v>
      </c>
      <c r="K71" s="259">
        <v>1722.5</v>
      </c>
      <c r="L71" s="259">
        <v>1697.55</v>
      </c>
      <c r="M71" s="259">
        <v>2.0270299999999999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4519.55</v>
      </c>
      <c r="D72" s="260">
        <v>4542.8499999999995</v>
      </c>
      <c r="E72" s="260">
        <v>4468.6999999999989</v>
      </c>
      <c r="F72" s="260">
        <v>4417.8499999999995</v>
      </c>
      <c r="G72" s="260">
        <v>4343.6999999999989</v>
      </c>
      <c r="H72" s="260">
        <v>4593.6999999999989</v>
      </c>
      <c r="I72" s="260">
        <v>4667.8499999999985</v>
      </c>
      <c r="J72" s="260">
        <v>4718.6999999999989</v>
      </c>
      <c r="K72" s="259">
        <v>4617</v>
      </c>
      <c r="L72" s="259">
        <v>4492</v>
      </c>
      <c r="M72" s="259">
        <v>1.20678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612.20000000000005</v>
      </c>
      <c r="D73" s="260">
        <v>615.1</v>
      </c>
      <c r="E73" s="260">
        <v>608.20000000000005</v>
      </c>
      <c r="F73" s="260">
        <v>604.20000000000005</v>
      </c>
      <c r="G73" s="260">
        <v>597.30000000000007</v>
      </c>
      <c r="H73" s="260">
        <v>619.1</v>
      </c>
      <c r="I73" s="260">
        <v>625.99999999999989</v>
      </c>
      <c r="J73" s="260">
        <v>630</v>
      </c>
      <c r="K73" s="259">
        <v>622</v>
      </c>
      <c r="L73" s="259">
        <v>611.1</v>
      </c>
      <c r="M73" s="259">
        <v>5.5035800000000004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948.75</v>
      </c>
      <c r="D74" s="260">
        <v>951.5</v>
      </c>
      <c r="E74" s="260">
        <v>939.45</v>
      </c>
      <c r="F74" s="260">
        <v>930.15000000000009</v>
      </c>
      <c r="G74" s="260">
        <v>918.10000000000014</v>
      </c>
      <c r="H74" s="260">
        <v>960.8</v>
      </c>
      <c r="I74" s="260">
        <v>972.84999999999991</v>
      </c>
      <c r="J74" s="260">
        <v>982.14999999999986</v>
      </c>
      <c r="K74" s="259">
        <v>963.55</v>
      </c>
      <c r="L74" s="259">
        <v>942.2</v>
      </c>
      <c r="M74" s="259">
        <v>4.5766299999999998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106.15</v>
      </c>
      <c r="D75" s="260">
        <v>106.43333333333334</v>
      </c>
      <c r="E75" s="260">
        <v>104.96666666666667</v>
      </c>
      <c r="F75" s="260">
        <v>103.78333333333333</v>
      </c>
      <c r="G75" s="260">
        <v>102.31666666666666</v>
      </c>
      <c r="H75" s="260">
        <v>107.61666666666667</v>
      </c>
      <c r="I75" s="260">
        <v>109.08333333333334</v>
      </c>
      <c r="J75" s="260">
        <v>110.26666666666668</v>
      </c>
      <c r="K75" s="259">
        <v>107.9</v>
      </c>
      <c r="L75" s="259">
        <v>105.25</v>
      </c>
      <c r="M75" s="259">
        <v>87.175349999999995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848.75</v>
      </c>
      <c r="D76" s="260">
        <v>853.63333333333333</v>
      </c>
      <c r="E76" s="260">
        <v>841.11666666666667</v>
      </c>
      <c r="F76" s="260">
        <v>833.48333333333335</v>
      </c>
      <c r="G76" s="260">
        <v>820.9666666666667</v>
      </c>
      <c r="H76" s="260">
        <v>861.26666666666665</v>
      </c>
      <c r="I76" s="260">
        <v>873.7833333333333</v>
      </c>
      <c r="J76" s="260">
        <v>881.41666666666663</v>
      </c>
      <c r="K76" s="259">
        <v>866.15</v>
      </c>
      <c r="L76" s="259">
        <v>846</v>
      </c>
      <c r="M76" s="259">
        <v>10.397919999999999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81.05</v>
      </c>
      <c r="D77" s="260">
        <v>81.416666666666671</v>
      </c>
      <c r="E77" s="260">
        <v>80.283333333333346</v>
      </c>
      <c r="F77" s="260">
        <v>79.51666666666668</v>
      </c>
      <c r="G77" s="260">
        <v>78.383333333333354</v>
      </c>
      <c r="H77" s="260">
        <v>82.183333333333337</v>
      </c>
      <c r="I77" s="260">
        <v>83.316666666666663</v>
      </c>
      <c r="J77" s="260">
        <v>84.083333333333329</v>
      </c>
      <c r="K77" s="259">
        <v>82.55</v>
      </c>
      <c r="L77" s="259">
        <v>80.650000000000006</v>
      </c>
      <c r="M77" s="259">
        <v>232.37977000000001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339.05</v>
      </c>
      <c r="D78" s="260">
        <v>339.20000000000005</v>
      </c>
      <c r="E78" s="260">
        <v>336.05000000000007</v>
      </c>
      <c r="F78" s="260">
        <v>333.05</v>
      </c>
      <c r="G78" s="260">
        <v>329.90000000000003</v>
      </c>
      <c r="H78" s="260">
        <v>342.2000000000001</v>
      </c>
      <c r="I78" s="260">
        <v>345.35000000000008</v>
      </c>
      <c r="J78" s="260">
        <v>348.35000000000014</v>
      </c>
      <c r="K78" s="259">
        <v>342.35</v>
      </c>
      <c r="L78" s="259">
        <v>336.2</v>
      </c>
      <c r="M78" s="259">
        <v>50.27834</v>
      </c>
      <c r="N78" s="1"/>
      <c r="O78" s="1"/>
    </row>
    <row r="79" spans="1:15" ht="12.75" customHeight="1">
      <c r="A79" s="30">
        <v>69</v>
      </c>
      <c r="B79" s="269" t="s">
        <v>867</v>
      </c>
      <c r="C79" s="259">
        <v>10035.4</v>
      </c>
      <c r="D79" s="260">
        <v>10049.983333333332</v>
      </c>
      <c r="E79" s="260">
        <v>9998.2666666666628</v>
      </c>
      <c r="F79" s="260">
        <v>9961.1333333333314</v>
      </c>
      <c r="G79" s="260">
        <v>9909.4166666666624</v>
      </c>
      <c r="H79" s="260">
        <v>10087.116666666663</v>
      </c>
      <c r="I79" s="260">
        <v>10138.833333333334</v>
      </c>
      <c r="J79" s="260">
        <v>10175.966666666664</v>
      </c>
      <c r="K79" s="259">
        <v>10101.700000000001</v>
      </c>
      <c r="L79" s="259">
        <v>10012.85</v>
      </c>
      <c r="M79" s="259">
        <v>7.4200000000000004E-3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835.85</v>
      </c>
      <c r="D80" s="260">
        <v>838.55000000000007</v>
      </c>
      <c r="E80" s="260">
        <v>832.30000000000018</v>
      </c>
      <c r="F80" s="260">
        <v>828.75000000000011</v>
      </c>
      <c r="G80" s="260">
        <v>822.50000000000023</v>
      </c>
      <c r="H80" s="260">
        <v>842.10000000000014</v>
      </c>
      <c r="I80" s="260">
        <v>848.34999999999991</v>
      </c>
      <c r="J80" s="260">
        <v>851.90000000000009</v>
      </c>
      <c r="K80" s="259">
        <v>844.8</v>
      </c>
      <c r="L80" s="259">
        <v>835</v>
      </c>
      <c r="M80" s="259">
        <v>26.802959999999999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282.10000000000002</v>
      </c>
      <c r="D81" s="260">
        <v>282.48333333333335</v>
      </c>
      <c r="E81" s="260">
        <v>281.4666666666667</v>
      </c>
      <c r="F81" s="260">
        <v>280.83333333333337</v>
      </c>
      <c r="G81" s="260">
        <v>279.81666666666672</v>
      </c>
      <c r="H81" s="260">
        <v>283.11666666666667</v>
      </c>
      <c r="I81" s="260">
        <v>284.13333333333333</v>
      </c>
      <c r="J81" s="260">
        <v>284.76666666666665</v>
      </c>
      <c r="K81" s="259">
        <v>283.5</v>
      </c>
      <c r="L81" s="259">
        <v>281.85000000000002</v>
      </c>
      <c r="M81" s="259">
        <v>7.6461199999999998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936</v>
      </c>
      <c r="D82" s="260">
        <v>941.69999999999993</v>
      </c>
      <c r="E82" s="260">
        <v>927.84999999999991</v>
      </c>
      <c r="F82" s="260">
        <v>919.69999999999993</v>
      </c>
      <c r="G82" s="260">
        <v>905.84999999999991</v>
      </c>
      <c r="H82" s="260">
        <v>949.84999999999991</v>
      </c>
      <c r="I82" s="260">
        <v>963.7</v>
      </c>
      <c r="J82" s="260">
        <v>971.84999999999991</v>
      </c>
      <c r="K82" s="259">
        <v>955.55</v>
      </c>
      <c r="L82" s="259">
        <v>933.55</v>
      </c>
      <c r="M82" s="259">
        <v>0.75634999999999997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295.55</v>
      </c>
      <c r="D83" s="260">
        <v>297.05</v>
      </c>
      <c r="E83" s="260">
        <v>293.55</v>
      </c>
      <c r="F83" s="260">
        <v>291.55</v>
      </c>
      <c r="G83" s="260">
        <v>288.05</v>
      </c>
      <c r="H83" s="260">
        <v>299.05</v>
      </c>
      <c r="I83" s="260">
        <v>302.55</v>
      </c>
      <c r="J83" s="260">
        <v>304.55</v>
      </c>
      <c r="K83" s="259">
        <v>300.55</v>
      </c>
      <c r="L83" s="259">
        <v>295.05</v>
      </c>
      <c r="M83" s="259">
        <v>17.072299999999998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7577.25</v>
      </c>
      <c r="D84" s="260">
        <v>7575.3833333333341</v>
      </c>
      <c r="E84" s="260">
        <v>7525.8666666666686</v>
      </c>
      <c r="F84" s="260">
        <v>7474.4833333333345</v>
      </c>
      <c r="G84" s="260">
        <v>7424.966666666669</v>
      </c>
      <c r="H84" s="260">
        <v>7626.7666666666682</v>
      </c>
      <c r="I84" s="260">
        <v>7676.2833333333328</v>
      </c>
      <c r="J84" s="260">
        <v>7727.6666666666679</v>
      </c>
      <c r="K84" s="259">
        <v>7624.9</v>
      </c>
      <c r="L84" s="259">
        <v>7524</v>
      </c>
      <c r="M84" s="259">
        <v>0.24177000000000001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1224.6500000000001</v>
      </c>
      <c r="D85" s="260">
        <v>1225.2</v>
      </c>
      <c r="E85" s="260">
        <v>1208.4000000000001</v>
      </c>
      <c r="F85" s="260">
        <v>1192.1500000000001</v>
      </c>
      <c r="G85" s="260">
        <v>1175.3500000000001</v>
      </c>
      <c r="H85" s="260">
        <v>1241.45</v>
      </c>
      <c r="I85" s="260">
        <v>1258.2499999999998</v>
      </c>
      <c r="J85" s="260">
        <v>1274.5</v>
      </c>
      <c r="K85" s="259">
        <v>1242</v>
      </c>
      <c r="L85" s="259">
        <v>1208.95</v>
      </c>
      <c r="M85" s="259">
        <v>0.57277999999999996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960.25</v>
      </c>
      <c r="D86" s="260">
        <v>950.75</v>
      </c>
      <c r="E86" s="260">
        <v>924.55</v>
      </c>
      <c r="F86" s="260">
        <v>888.84999999999991</v>
      </c>
      <c r="G86" s="260">
        <v>862.64999999999986</v>
      </c>
      <c r="H86" s="260">
        <v>986.45</v>
      </c>
      <c r="I86" s="260">
        <v>1012.6500000000001</v>
      </c>
      <c r="J86" s="260">
        <v>1048.3500000000001</v>
      </c>
      <c r="K86" s="259">
        <v>976.95</v>
      </c>
      <c r="L86" s="259">
        <v>915.05</v>
      </c>
      <c r="M86" s="259">
        <v>4.1746699999999999</v>
      </c>
      <c r="N86" s="1"/>
      <c r="O86" s="1"/>
    </row>
    <row r="87" spans="1:15" ht="12.75" customHeight="1">
      <c r="A87" s="30">
        <v>77</v>
      </c>
      <c r="B87" s="269" t="s">
        <v>817</v>
      </c>
      <c r="C87" s="259">
        <v>539.79999999999995</v>
      </c>
      <c r="D87" s="260">
        <v>541.6</v>
      </c>
      <c r="E87" s="260">
        <v>536.20000000000005</v>
      </c>
      <c r="F87" s="260">
        <v>532.6</v>
      </c>
      <c r="G87" s="260">
        <v>527.20000000000005</v>
      </c>
      <c r="H87" s="260">
        <v>545.20000000000005</v>
      </c>
      <c r="I87" s="260">
        <v>550.59999999999991</v>
      </c>
      <c r="J87" s="260">
        <v>554.20000000000005</v>
      </c>
      <c r="K87" s="259">
        <v>547</v>
      </c>
      <c r="L87" s="259">
        <v>538</v>
      </c>
      <c r="M87" s="259">
        <v>0.97138999999999998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16795.2</v>
      </c>
      <c r="D88" s="260">
        <v>16854.399999999998</v>
      </c>
      <c r="E88" s="260">
        <v>16706.799999999996</v>
      </c>
      <c r="F88" s="260">
        <v>16618.399999999998</v>
      </c>
      <c r="G88" s="260">
        <v>16470.799999999996</v>
      </c>
      <c r="H88" s="260">
        <v>16942.799999999996</v>
      </c>
      <c r="I88" s="260">
        <v>17090.399999999994</v>
      </c>
      <c r="J88" s="260">
        <v>17178.799999999996</v>
      </c>
      <c r="K88" s="259">
        <v>17002</v>
      </c>
      <c r="L88" s="259">
        <v>16766</v>
      </c>
      <c r="M88" s="259">
        <v>0.24071999999999999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482.5</v>
      </c>
      <c r="D89" s="260">
        <v>484.93333333333334</v>
      </c>
      <c r="E89" s="260">
        <v>474.86666666666667</v>
      </c>
      <c r="F89" s="260">
        <v>467.23333333333335</v>
      </c>
      <c r="G89" s="260">
        <v>457.16666666666669</v>
      </c>
      <c r="H89" s="260">
        <v>492.56666666666666</v>
      </c>
      <c r="I89" s="260">
        <v>502.63333333333338</v>
      </c>
      <c r="J89" s="260">
        <v>510.26666666666665</v>
      </c>
      <c r="K89" s="259">
        <v>495</v>
      </c>
      <c r="L89" s="259">
        <v>477.3</v>
      </c>
      <c r="M89" s="259">
        <v>1.1322300000000001</v>
      </c>
      <c r="N89" s="1"/>
      <c r="O89" s="1"/>
    </row>
    <row r="90" spans="1:15" ht="12.75" customHeight="1">
      <c r="A90" s="30">
        <v>80</v>
      </c>
      <c r="B90" s="269" t="s">
        <v>818</v>
      </c>
      <c r="C90" s="259">
        <v>35.9</v>
      </c>
      <c r="D90" s="260">
        <v>36.06666666666667</v>
      </c>
      <c r="E90" s="260">
        <v>35.533333333333339</v>
      </c>
      <c r="F90" s="260">
        <v>35.166666666666671</v>
      </c>
      <c r="G90" s="260">
        <v>34.63333333333334</v>
      </c>
      <c r="H90" s="260">
        <v>36.433333333333337</v>
      </c>
      <c r="I90" s="260">
        <v>36.966666666666669</v>
      </c>
      <c r="J90" s="260">
        <v>37.333333333333336</v>
      </c>
      <c r="K90" s="259">
        <v>36.6</v>
      </c>
      <c r="L90" s="259">
        <v>35.700000000000003</v>
      </c>
      <c r="M90" s="259">
        <v>79.662459999999996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4285.3500000000004</v>
      </c>
      <c r="D91" s="260">
        <v>4270.7833333333338</v>
      </c>
      <c r="E91" s="260">
        <v>4239.5666666666675</v>
      </c>
      <c r="F91" s="260">
        <v>4193.7833333333338</v>
      </c>
      <c r="G91" s="260">
        <v>4162.5666666666675</v>
      </c>
      <c r="H91" s="260">
        <v>4316.5666666666675</v>
      </c>
      <c r="I91" s="260">
        <v>4347.7833333333328</v>
      </c>
      <c r="J91" s="260">
        <v>4393.5666666666675</v>
      </c>
      <c r="K91" s="259">
        <v>4302</v>
      </c>
      <c r="L91" s="259">
        <v>4225</v>
      </c>
      <c r="M91" s="259">
        <v>5.9888399999999997</v>
      </c>
      <c r="N91" s="1"/>
      <c r="O91" s="1"/>
    </row>
    <row r="92" spans="1:15" ht="12.75" customHeight="1">
      <c r="A92" s="30">
        <v>82</v>
      </c>
      <c r="B92" s="269" t="s">
        <v>819</v>
      </c>
      <c r="C92" s="259">
        <v>1202.2</v>
      </c>
      <c r="D92" s="260">
        <v>1205.1333333333334</v>
      </c>
      <c r="E92" s="260">
        <v>1192.8166666666668</v>
      </c>
      <c r="F92" s="260">
        <v>1183.4333333333334</v>
      </c>
      <c r="G92" s="260">
        <v>1171.1166666666668</v>
      </c>
      <c r="H92" s="260">
        <v>1214.5166666666669</v>
      </c>
      <c r="I92" s="260">
        <v>1226.8333333333335</v>
      </c>
      <c r="J92" s="260">
        <v>1236.2166666666669</v>
      </c>
      <c r="K92" s="259">
        <v>1217.45</v>
      </c>
      <c r="L92" s="259">
        <v>1195.75</v>
      </c>
      <c r="M92" s="259">
        <v>0.31729000000000002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539.15</v>
      </c>
      <c r="D93" s="260">
        <v>533.65</v>
      </c>
      <c r="E93" s="260">
        <v>522.79999999999995</v>
      </c>
      <c r="F93" s="260">
        <v>506.44999999999993</v>
      </c>
      <c r="G93" s="260">
        <v>495.59999999999991</v>
      </c>
      <c r="H93" s="260">
        <v>550</v>
      </c>
      <c r="I93" s="260">
        <v>560.85000000000014</v>
      </c>
      <c r="J93" s="260">
        <v>577.20000000000005</v>
      </c>
      <c r="K93" s="259">
        <v>544.5</v>
      </c>
      <c r="L93" s="259">
        <v>517.29999999999995</v>
      </c>
      <c r="M93" s="259">
        <v>8.3883200000000002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74.900000000000006</v>
      </c>
      <c r="D94" s="260">
        <v>74.983333333333334</v>
      </c>
      <c r="E94" s="260">
        <v>74.616666666666674</v>
      </c>
      <c r="F94" s="260">
        <v>74.333333333333343</v>
      </c>
      <c r="G94" s="260">
        <v>73.966666666666683</v>
      </c>
      <c r="H94" s="260">
        <v>75.266666666666666</v>
      </c>
      <c r="I94" s="260">
        <v>75.633333333333312</v>
      </c>
      <c r="J94" s="260">
        <v>75.916666666666657</v>
      </c>
      <c r="K94" s="259">
        <v>75.349999999999994</v>
      </c>
      <c r="L94" s="259">
        <v>74.7</v>
      </c>
      <c r="M94" s="259">
        <v>9.2413500000000006</v>
      </c>
      <c r="N94" s="1"/>
      <c r="O94" s="1"/>
    </row>
    <row r="95" spans="1:15" ht="12.75" customHeight="1">
      <c r="A95" s="30">
        <v>85</v>
      </c>
      <c r="B95" s="269" t="s">
        <v>776</v>
      </c>
      <c r="C95" s="259">
        <v>279.85000000000002</v>
      </c>
      <c r="D95" s="260">
        <v>280.61666666666667</v>
      </c>
      <c r="E95" s="260">
        <v>278.73333333333335</v>
      </c>
      <c r="F95" s="260">
        <v>277.61666666666667</v>
      </c>
      <c r="G95" s="260">
        <v>275.73333333333335</v>
      </c>
      <c r="H95" s="260">
        <v>281.73333333333335</v>
      </c>
      <c r="I95" s="260">
        <v>283.61666666666667</v>
      </c>
      <c r="J95" s="260">
        <v>284.73333333333335</v>
      </c>
      <c r="K95" s="259">
        <v>282.5</v>
      </c>
      <c r="L95" s="259">
        <v>279.5</v>
      </c>
      <c r="M95" s="259">
        <v>8.3355399999999999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2938.1</v>
      </c>
      <c r="D96" s="260">
        <v>2948.1833333333329</v>
      </c>
      <c r="E96" s="260">
        <v>2905.3666666666659</v>
      </c>
      <c r="F96" s="260">
        <v>2872.6333333333328</v>
      </c>
      <c r="G96" s="260">
        <v>2829.8166666666657</v>
      </c>
      <c r="H96" s="260">
        <v>2980.9166666666661</v>
      </c>
      <c r="I96" s="260">
        <v>3023.7333333333327</v>
      </c>
      <c r="J96" s="260">
        <v>3056.4666666666662</v>
      </c>
      <c r="K96" s="259">
        <v>2991</v>
      </c>
      <c r="L96" s="259">
        <v>2915.45</v>
      </c>
      <c r="M96" s="259">
        <v>0.14548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220.5</v>
      </c>
      <c r="D97" s="260">
        <v>221.25</v>
      </c>
      <c r="E97" s="260">
        <v>218.4</v>
      </c>
      <c r="F97" s="260">
        <v>216.3</v>
      </c>
      <c r="G97" s="260">
        <v>213.45000000000002</v>
      </c>
      <c r="H97" s="260">
        <v>223.35</v>
      </c>
      <c r="I97" s="260">
        <v>226.20000000000002</v>
      </c>
      <c r="J97" s="260">
        <v>228.29999999999998</v>
      </c>
      <c r="K97" s="259">
        <v>224.1</v>
      </c>
      <c r="L97" s="259">
        <v>219.15</v>
      </c>
      <c r="M97" s="259">
        <v>1.6026499999999999</v>
      </c>
      <c r="N97" s="1"/>
      <c r="O97" s="1"/>
    </row>
    <row r="98" spans="1:15" ht="12.75" customHeight="1">
      <c r="A98" s="30">
        <v>88</v>
      </c>
      <c r="B98" s="269" t="s">
        <v>868</v>
      </c>
      <c r="C98" s="259">
        <v>443.75</v>
      </c>
      <c r="D98" s="260">
        <v>441.91666666666669</v>
      </c>
      <c r="E98" s="260">
        <v>434.83333333333337</v>
      </c>
      <c r="F98" s="260">
        <v>425.91666666666669</v>
      </c>
      <c r="G98" s="260">
        <v>418.83333333333337</v>
      </c>
      <c r="H98" s="260">
        <v>450.83333333333337</v>
      </c>
      <c r="I98" s="260">
        <v>457.91666666666674</v>
      </c>
      <c r="J98" s="260">
        <v>466.83333333333337</v>
      </c>
      <c r="K98" s="259">
        <v>449</v>
      </c>
      <c r="L98" s="259">
        <v>433</v>
      </c>
      <c r="M98" s="259">
        <v>6.3135599999999998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549.20000000000005</v>
      </c>
      <c r="D99" s="260">
        <v>549.83333333333337</v>
      </c>
      <c r="E99" s="260">
        <v>545.66666666666674</v>
      </c>
      <c r="F99" s="260">
        <v>542.13333333333333</v>
      </c>
      <c r="G99" s="260">
        <v>537.9666666666667</v>
      </c>
      <c r="H99" s="260">
        <v>553.36666666666679</v>
      </c>
      <c r="I99" s="260">
        <v>557.53333333333353</v>
      </c>
      <c r="J99" s="260">
        <v>561.06666666666683</v>
      </c>
      <c r="K99" s="259">
        <v>554</v>
      </c>
      <c r="L99" s="259">
        <v>546.29999999999995</v>
      </c>
      <c r="M99" s="259">
        <v>7.7065999999999999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321.75</v>
      </c>
      <c r="D100" s="260">
        <v>323.09999999999997</v>
      </c>
      <c r="E100" s="260">
        <v>319.64999999999992</v>
      </c>
      <c r="F100" s="260">
        <v>317.54999999999995</v>
      </c>
      <c r="G100" s="260">
        <v>314.09999999999991</v>
      </c>
      <c r="H100" s="260">
        <v>325.19999999999993</v>
      </c>
      <c r="I100" s="260">
        <v>328.65</v>
      </c>
      <c r="J100" s="260">
        <v>330.74999999999994</v>
      </c>
      <c r="K100" s="259">
        <v>326.55</v>
      </c>
      <c r="L100" s="259">
        <v>321</v>
      </c>
      <c r="M100" s="259">
        <v>70.205910000000003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754.25</v>
      </c>
      <c r="D101" s="260">
        <v>755.88333333333333</v>
      </c>
      <c r="E101" s="260">
        <v>748.36666666666667</v>
      </c>
      <c r="F101" s="260">
        <v>742.48333333333335</v>
      </c>
      <c r="G101" s="260">
        <v>734.9666666666667</v>
      </c>
      <c r="H101" s="260">
        <v>761.76666666666665</v>
      </c>
      <c r="I101" s="260">
        <v>769.2833333333333</v>
      </c>
      <c r="J101" s="260">
        <v>775.16666666666663</v>
      </c>
      <c r="K101" s="259">
        <v>763.4</v>
      </c>
      <c r="L101" s="259">
        <v>750</v>
      </c>
      <c r="M101" s="259">
        <v>0.23741000000000001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744.5</v>
      </c>
      <c r="D102" s="260">
        <v>741.44999999999993</v>
      </c>
      <c r="E102" s="260">
        <v>735.09999999999991</v>
      </c>
      <c r="F102" s="260">
        <v>725.69999999999993</v>
      </c>
      <c r="G102" s="260">
        <v>719.34999999999991</v>
      </c>
      <c r="H102" s="260">
        <v>750.84999999999991</v>
      </c>
      <c r="I102" s="260">
        <v>757.2</v>
      </c>
      <c r="J102" s="260">
        <v>766.59999999999991</v>
      </c>
      <c r="K102" s="259">
        <v>747.8</v>
      </c>
      <c r="L102" s="259">
        <v>732.05</v>
      </c>
      <c r="M102" s="259">
        <v>0.37092999999999998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838.4</v>
      </c>
      <c r="D103" s="260">
        <v>844.16666666666663</v>
      </c>
      <c r="E103" s="260">
        <v>829.33333333333326</v>
      </c>
      <c r="F103" s="260">
        <v>820.26666666666665</v>
      </c>
      <c r="G103" s="260">
        <v>805.43333333333328</v>
      </c>
      <c r="H103" s="260">
        <v>853.23333333333323</v>
      </c>
      <c r="I103" s="260">
        <v>868.06666666666649</v>
      </c>
      <c r="J103" s="260">
        <v>877.13333333333321</v>
      </c>
      <c r="K103" s="259">
        <v>859</v>
      </c>
      <c r="L103" s="259">
        <v>835.1</v>
      </c>
      <c r="M103" s="259">
        <v>0.81352000000000002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128.75</v>
      </c>
      <c r="D104" s="260">
        <v>129.31666666666666</v>
      </c>
      <c r="E104" s="260">
        <v>127.68333333333334</v>
      </c>
      <c r="F104" s="260">
        <v>126.61666666666667</v>
      </c>
      <c r="G104" s="260">
        <v>124.98333333333335</v>
      </c>
      <c r="H104" s="260">
        <v>130.38333333333333</v>
      </c>
      <c r="I104" s="260">
        <v>132.01666666666665</v>
      </c>
      <c r="J104" s="260">
        <v>133.08333333333331</v>
      </c>
      <c r="K104" s="259">
        <v>130.94999999999999</v>
      </c>
      <c r="L104" s="259">
        <v>128.25</v>
      </c>
      <c r="M104" s="259">
        <v>5.7826199999999996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1929.9</v>
      </c>
      <c r="D105" s="260">
        <v>1931.5</v>
      </c>
      <c r="E105" s="260">
        <v>1908.4</v>
      </c>
      <c r="F105" s="260">
        <v>1886.9</v>
      </c>
      <c r="G105" s="260">
        <v>1863.8000000000002</v>
      </c>
      <c r="H105" s="260">
        <v>1953</v>
      </c>
      <c r="I105" s="260">
        <v>1976.1</v>
      </c>
      <c r="J105" s="260">
        <v>1997.6</v>
      </c>
      <c r="K105" s="259">
        <v>1954.6</v>
      </c>
      <c r="L105" s="259">
        <v>1910</v>
      </c>
      <c r="M105" s="259">
        <v>5.7061200000000003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25.15</v>
      </c>
      <c r="D106" s="260">
        <v>25.316666666666666</v>
      </c>
      <c r="E106" s="260">
        <v>24.833333333333332</v>
      </c>
      <c r="F106" s="260">
        <v>24.516666666666666</v>
      </c>
      <c r="G106" s="260">
        <v>24.033333333333331</v>
      </c>
      <c r="H106" s="260">
        <v>25.633333333333333</v>
      </c>
      <c r="I106" s="260">
        <v>26.116666666666667</v>
      </c>
      <c r="J106" s="260">
        <v>26.433333333333334</v>
      </c>
      <c r="K106" s="259">
        <v>25.8</v>
      </c>
      <c r="L106" s="259">
        <v>25</v>
      </c>
      <c r="M106" s="259">
        <v>139.08107999999999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1234.45</v>
      </c>
      <c r="D107" s="260">
        <v>1235.8333333333333</v>
      </c>
      <c r="E107" s="260">
        <v>1224.6666666666665</v>
      </c>
      <c r="F107" s="260">
        <v>1214.8833333333332</v>
      </c>
      <c r="G107" s="260">
        <v>1203.7166666666665</v>
      </c>
      <c r="H107" s="260">
        <v>1245.6166666666666</v>
      </c>
      <c r="I107" s="260">
        <v>1256.7833333333331</v>
      </c>
      <c r="J107" s="260">
        <v>1266.5666666666666</v>
      </c>
      <c r="K107" s="259">
        <v>1247</v>
      </c>
      <c r="L107" s="259">
        <v>1226.05</v>
      </c>
      <c r="M107" s="259">
        <v>3.5232000000000001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553.1</v>
      </c>
      <c r="D108" s="260">
        <v>556.7833333333333</v>
      </c>
      <c r="E108" s="260">
        <v>546.81666666666661</v>
      </c>
      <c r="F108" s="260">
        <v>540.5333333333333</v>
      </c>
      <c r="G108" s="260">
        <v>530.56666666666661</v>
      </c>
      <c r="H108" s="260">
        <v>563.06666666666661</v>
      </c>
      <c r="I108" s="260">
        <v>573.0333333333333</v>
      </c>
      <c r="J108" s="260">
        <v>579.31666666666661</v>
      </c>
      <c r="K108" s="259">
        <v>566.75</v>
      </c>
      <c r="L108" s="259">
        <v>550.5</v>
      </c>
      <c r="M108" s="259">
        <v>2.0198299999999998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793.05</v>
      </c>
      <c r="D109" s="260">
        <v>796.98333333333323</v>
      </c>
      <c r="E109" s="260">
        <v>786.06666666666649</v>
      </c>
      <c r="F109" s="260">
        <v>779.08333333333326</v>
      </c>
      <c r="G109" s="260">
        <v>768.16666666666652</v>
      </c>
      <c r="H109" s="260">
        <v>803.96666666666647</v>
      </c>
      <c r="I109" s="260">
        <v>814.88333333333321</v>
      </c>
      <c r="J109" s="260">
        <v>821.86666666666645</v>
      </c>
      <c r="K109" s="259">
        <v>807.9</v>
      </c>
      <c r="L109" s="259">
        <v>790</v>
      </c>
      <c r="M109" s="259">
        <v>0.60921000000000003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5515.4</v>
      </c>
      <c r="D110" s="260">
        <v>5538.8166666666666</v>
      </c>
      <c r="E110" s="260">
        <v>5477.6333333333332</v>
      </c>
      <c r="F110" s="260">
        <v>5439.8666666666668</v>
      </c>
      <c r="G110" s="260">
        <v>5378.6833333333334</v>
      </c>
      <c r="H110" s="260">
        <v>5576.583333333333</v>
      </c>
      <c r="I110" s="260">
        <v>5637.7666666666655</v>
      </c>
      <c r="J110" s="260">
        <v>5675.5333333333328</v>
      </c>
      <c r="K110" s="259">
        <v>5600</v>
      </c>
      <c r="L110" s="259">
        <v>5501.05</v>
      </c>
      <c r="M110" s="259">
        <v>0.12218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358.6</v>
      </c>
      <c r="D111" s="260">
        <v>356.93333333333339</v>
      </c>
      <c r="E111" s="260">
        <v>350.51666666666677</v>
      </c>
      <c r="F111" s="260">
        <v>342.43333333333339</v>
      </c>
      <c r="G111" s="260">
        <v>336.01666666666677</v>
      </c>
      <c r="H111" s="260">
        <v>365.01666666666677</v>
      </c>
      <c r="I111" s="260">
        <v>371.43333333333339</v>
      </c>
      <c r="J111" s="260">
        <v>379.51666666666677</v>
      </c>
      <c r="K111" s="259">
        <v>363.35</v>
      </c>
      <c r="L111" s="259">
        <v>348.85</v>
      </c>
      <c r="M111" s="259">
        <v>1.35128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306.45</v>
      </c>
      <c r="D112" s="260">
        <v>307.76666666666665</v>
      </c>
      <c r="E112" s="260">
        <v>304.18333333333328</v>
      </c>
      <c r="F112" s="260">
        <v>301.91666666666663</v>
      </c>
      <c r="G112" s="260">
        <v>298.33333333333326</v>
      </c>
      <c r="H112" s="260">
        <v>310.0333333333333</v>
      </c>
      <c r="I112" s="260">
        <v>313.61666666666667</v>
      </c>
      <c r="J112" s="260">
        <v>315.88333333333333</v>
      </c>
      <c r="K112" s="259">
        <v>311.35000000000002</v>
      </c>
      <c r="L112" s="259">
        <v>305.5</v>
      </c>
      <c r="M112" s="259">
        <v>24.43102</v>
      </c>
      <c r="N112" s="1"/>
      <c r="O112" s="1"/>
    </row>
    <row r="113" spans="1:15" ht="12.75" customHeight="1">
      <c r="A113" s="30">
        <v>103</v>
      </c>
      <c r="B113" s="269" t="s">
        <v>820</v>
      </c>
      <c r="C113" s="259">
        <v>386.2</v>
      </c>
      <c r="D113" s="260">
        <v>387.41666666666669</v>
      </c>
      <c r="E113" s="260">
        <v>383.78333333333336</v>
      </c>
      <c r="F113" s="260">
        <v>381.36666666666667</v>
      </c>
      <c r="G113" s="260">
        <v>377.73333333333335</v>
      </c>
      <c r="H113" s="260">
        <v>389.83333333333337</v>
      </c>
      <c r="I113" s="260">
        <v>393.4666666666667</v>
      </c>
      <c r="J113" s="260">
        <v>395.88333333333338</v>
      </c>
      <c r="K113" s="259">
        <v>391.05</v>
      </c>
      <c r="L113" s="259">
        <v>385</v>
      </c>
      <c r="M113" s="259">
        <v>0.30291000000000001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581.20000000000005</v>
      </c>
      <c r="D114" s="260">
        <v>582.06666666666672</v>
      </c>
      <c r="E114" s="260">
        <v>572.13333333333344</v>
      </c>
      <c r="F114" s="260">
        <v>563.06666666666672</v>
      </c>
      <c r="G114" s="260">
        <v>553.13333333333344</v>
      </c>
      <c r="H114" s="260">
        <v>591.13333333333344</v>
      </c>
      <c r="I114" s="260">
        <v>601.06666666666661</v>
      </c>
      <c r="J114" s="260">
        <v>610.13333333333344</v>
      </c>
      <c r="K114" s="259">
        <v>592</v>
      </c>
      <c r="L114" s="259">
        <v>573</v>
      </c>
      <c r="M114" s="259">
        <v>0.87980000000000003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714.75</v>
      </c>
      <c r="D115" s="260">
        <v>715.9</v>
      </c>
      <c r="E115" s="260">
        <v>711.09999999999991</v>
      </c>
      <c r="F115" s="260">
        <v>707.44999999999993</v>
      </c>
      <c r="G115" s="260">
        <v>702.64999999999986</v>
      </c>
      <c r="H115" s="260">
        <v>719.55</v>
      </c>
      <c r="I115" s="260">
        <v>724.34999999999991</v>
      </c>
      <c r="J115" s="260">
        <v>728</v>
      </c>
      <c r="K115" s="259">
        <v>720.7</v>
      </c>
      <c r="L115" s="259">
        <v>712.25</v>
      </c>
      <c r="M115" s="259">
        <v>7.9743199999999996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1121.1500000000001</v>
      </c>
      <c r="D116" s="260">
        <v>1117.3333333333333</v>
      </c>
      <c r="E116" s="260">
        <v>1108.8166666666666</v>
      </c>
      <c r="F116" s="260">
        <v>1096.4833333333333</v>
      </c>
      <c r="G116" s="260">
        <v>1087.9666666666667</v>
      </c>
      <c r="H116" s="260">
        <v>1129.6666666666665</v>
      </c>
      <c r="I116" s="260">
        <v>1138.1833333333334</v>
      </c>
      <c r="J116" s="260">
        <v>1150.5166666666664</v>
      </c>
      <c r="K116" s="259">
        <v>1125.8499999999999</v>
      </c>
      <c r="L116" s="259">
        <v>1105</v>
      </c>
      <c r="M116" s="259">
        <v>18.993449999999999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186.75</v>
      </c>
      <c r="D117" s="260">
        <v>188.23333333333335</v>
      </c>
      <c r="E117" s="260">
        <v>184.91666666666669</v>
      </c>
      <c r="F117" s="260">
        <v>183.08333333333334</v>
      </c>
      <c r="G117" s="260">
        <v>179.76666666666668</v>
      </c>
      <c r="H117" s="260">
        <v>190.06666666666669</v>
      </c>
      <c r="I117" s="260">
        <v>193.38333333333335</v>
      </c>
      <c r="J117" s="260">
        <v>195.2166666666667</v>
      </c>
      <c r="K117" s="259">
        <v>191.55</v>
      </c>
      <c r="L117" s="259">
        <v>186.4</v>
      </c>
      <c r="M117" s="259">
        <v>12.40479</v>
      </c>
      <c r="N117" s="1"/>
      <c r="O117" s="1"/>
    </row>
    <row r="118" spans="1:15" ht="12.75" customHeight="1">
      <c r="A118" s="30">
        <v>108</v>
      </c>
      <c r="B118" s="269" t="s">
        <v>810</v>
      </c>
      <c r="C118" s="259">
        <v>1508.95</v>
      </c>
      <c r="D118" s="260">
        <v>1514.3166666666666</v>
      </c>
      <c r="E118" s="260">
        <v>1499.6333333333332</v>
      </c>
      <c r="F118" s="260">
        <v>1490.3166666666666</v>
      </c>
      <c r="G118" s="260">
        <v>1475.6333333333332</v>
      </c>
      <c r="H118" s="260">
        <v>1523.6333333333332</v>
      </c>
      <c r="I118" s="260">
        <v>1538.3166666666666</v>
      </c>
      <c r="J118" s="260">
        <v>1547.6333333333332</v>
      </c>
      <c r="K118" s="259">
        <v>1529</v>
      </c>
      <c r="L118" s="259">
        <v>1505</v>
      </c>
      <c r="M118" s="259">
        <v>0.56169000000000002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227.2</v>
      </c>
      <c r="D119" s="260">
        <v>228.28333333333333</v>
      </c>
      <c r="E119" s="260">
        <v>225.26666666666665</v>
      </c>
      <c r="F119" s="260">
        <v>223.33333333333331</v>
      </c>
      <c r="G119" s="260">
        <v>220.31666666666663</v>
      </c>
      <c r="H119" s="260">
        <v>230.21666666666667</v>
      </c>
      <c r="I119" s="260">
        <v>233.23333333333338</v>
      </c>
      <c r="J119" s="260">
        <v>235.16666666666669</v>
      </c>
      <c r="K119" s="259">
        <v>231.3</v>
      </c>
      <c r="L119" s="259">
        <v>226.35</v>
      </c>
      <c r="M119" s="259">
        <v>66.284700000000001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640.6</v>
      </c>
      <c r="D120" s="260">
        <v>645.31666666666672</v>
      </c>
      <c r="E120" s="260">
        <v>631.93333333333339</v>
      </c>
      <c r="F120" s="260">
        <v>623.26666666666665</v>
      </c>
      <c r="G120" s="260">
        <v>609.88333333333333</v>
      </c>
      <c r="H120" s="260">
        <v>653.98333333333346</v>
      </c>
      <c r="I120" s="260">
        <v>667.3666666666669</v>
      </c>
      <c r="J120" s="260">
        <v>676.03333333333353</v>
      </c>
      <c r="K120" s="259">
        <v>658.7</v>
      </c>
      <c r="L120" s="259">
        <v>636.65</v>
      </c>
      <c r="M120" s="259">
        <v>11.19083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3977.75</v>
      </c>
      <c r="D121" s="260">
        <v>3976.3666666666668</v>
      </c>
      <c r="E121" s="260">
        <v>3942.7333333333336</v>
      </c>
      <c r="F121" s="260">
        <v>3907.7166666666667</v>
      </c>
      <c r="G121" s="260">
        <v>3874.0833333333335</v>
      </c>
      <c r="H121" s="260">
        <v>4011.3833333333337</v>
      </c>
      <c r="I121" s="260">
        <v>4045.0166666666669</v>
      </c>
      <c r="J121" s="260">
        <v>4080.0333333333338</v>
      </c>
      <c r="K121" s="259">
        <v>4010</v>
      </c>
      <c r="L121" s="259">
        <v>3941.35</v>
      </c>
      <c r="M121" s="259">
        <v>1.9301600000000001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1602.6</v>
      </c>
      <c r="D122" s="260">
        <v>1598.8833333333332</v>
      </c>
      <c r="E122" s="260">
        <v>1582.7666666666664</v>
      </c>
      <c r="F122" s="260">
        <v>1562.9333333333332</v>
      </c>
      <c r="G122" s="260">
        <v>1546.8166666666664</v>
      </c>
      <c r="H122" s="260">
        <v>1618.7166666666665</v>
      </c>
      <c r="I122" s="260">
        <v>1634.8333333333333</v>
      </c>
      <c r="J122" s="260">
        <v>1654.6666666666665</v>
      </c>
      <c r="K122" s="259">
        <v>1615</v>
      </c>
      <c r="L122" s="259">
        <v>1579.05</v>
      </c>
      <c r="M122" s="259">
        <v>4.5489499999999996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2353.65</v>
      </c>
      <c r="D123" s="260">
        <v>2365.3666666666668</v>
      </c>
      <c r="E123" s="260">
        <v>2334.2833333333338</v>
      </c>
      <c r="F123" s="260">
        <v>2314.916666666667</v>
      </c>
      <c r="G123" s="260">
        <v>2283.8333333333339</v>
      </c>
      <c r="H123" s="260">
        <v>2384.7333333333336</v>
      </c>
      <c r="I123" s="260">
        <v>2415.8166666666666</v>
      </c>
      <c r="J123" s="260">
        <v>2435.1833333333334</v>
      </c>
      <c r="K123" s="259">
        <v>2396.4499999999998</v>
      </c>
      <c r="L123" s="259">
        <v>2346</v>
      </c>
      <c r="M123" s="259">
        <v>0.54349000000000003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759.65</v>
      </c>
      <c r="D124" s="260">
        <v>761.85</v>
      </c>
      <c r="E124" s="260">
        <v>752.95</v>
      </c>
      <c r="F124" s="260">
        <v>746.25</v>
      </c>
      <c r="G124" s="260">
        <v>737.35</v>
      </c>
      <c r="H124" s="260">
        <v>768.55000000000007</v>
      </c>
      <c r="I124" s="260">
        <v>777.44999999999993</v>
      </c>
      <c r="J124" s="260">
        <v>784.15000000000009</v>
      </c>
      <c r="K124" s="259">
        <v>770.75</v>
      </c>
      <c r="L124" s="259">
        <v>755.15</v>
      </c>
      <c r="M124" s="259">
        <v>9.3582999999999998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918.5</v>
      </c>
      <c r="D125" s="260">
        <v>917.16666666666663</v>
      </c>
      <c r="E125" s="260">
        <v>912.88333333333321</v>
      </c>
      <c r="F125" s="260">
        <v>907.26666666666654</v>
      </c>
      <c r="G125" s="260">
        <v>902.98333333333312</v>
      </c>
      <c r="H125" s="260">
        <v>922.7833333333333</v>
      </c>
      <c r="I125" s="260">
        <v>927.06666666666683</v>
      </c>
      <c r="J125" s="260">
        <v>932.68333333333339</v>
      </c>
      <c r="K125" s="259">
        <v>921.45</v>
      </c>
      <c r="L125" s="259">
        <v>911.55</v>
      </c>
      <c r="M125" s="259">
        <v>2.9111699999999998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967.3</v>
      </c>
      <c r="D126" s="260">
        <v>978.25</v>
      </c>
      <c r="E126" s="260">
        <v>951.7</v>
      </c>
      <c r="F126" s="260">
        <v>936.1</v>
      </c>
      <c r="G126" s="260">
        <v>909.55000000000007</v>
      </c>
      <c r="H126" s="260">
        <v>993.85</v>
      </c>
      <c r="I126" s="260">
        <v>1020.4</v>
      </c>
      <c r="J126" s="260">
        <v>1036</v>
      </c>
      <c r="K126" s="259">
        <v>1004.8</v>
      </c>
      <c r="L126" s="259">
        <v>962.65</v>
      </c>
      <c r="M126" s="259">
        <v>1.2090700000000001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364.9</v>
      </c>
      <c r="D127" s="260">
        <v>365.66666666666669</v>
      </c>
      <c r="E127" s="260">
        <v>360.13333333333338</v>
      </c>
      <c r="F127" s="260">
        <v>355.36666666666667</v>
      </c>
      <c r="G127" s="260">
        <v>349.83333333333337</v>
      </c>
      <c r="H127" s="260">
        <v>370.43333333333339</v>
      </c>
      <c r="I127" s="260">
        <v>375.9666666666667</v>
      </c>
      <c r="J127" s="260">
        <v>380.73333333333341</v>
      </c>
      <c r="K127" s="259">
        <v>371.2</v>
      </c>
      <c r="L127" s="259">
        <v>360.9</v>
      </c>
      <c r="M127" s="259">
        <v>8.4227299999999996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1371.6</v>
      </c>
      <c r="D128" s="260">
        <v>1378.1833333333334</v>
      </c>
      <c r="E128" s="260">
        <v>1361.3666666666668</v>
      </c>
      <c r="F128" s="260">
        <v>1351.1333333333334</v>
      </c>
      <c r="G128" s="260">
        <v>1334.3166666666668</v>
      </c>
      <c r="H128" s="260">
        <v>1388.4166666666667</v>
      </c>
      <c r="I128" s="260">
        <v>1405.2333333333333</v>
      </c>
      <c r="J128" s="260">
        <v>1415.4666666666667</v>
      </c>
      <c r="K128" s="259">
        <v>1395</v>
      </c>
      <c r="L128" s="259">
        <v>1367.95</v>
      </c>
      <c r="M128" s="259">
        <v>4.1037999999999997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822.9</v>
      </c>
      <c r="D129" s="260">
        <v>820.30000000000007</v>
      </c>
      <c r="E129" s="260">
        <v>810.60000000000014</v>
      </c>
      <c r="F129" s="260">
        <v>798.30000000000007</v>
      </c>
      <c r="G129" s="260">
        <v>788.60000000000014</v>
      </c>
      <c r="H129" s="260">
        <v>832.60000000000014</v>
      </c>
      <c r="I129" s="260">
        <v>842.30000000000018</v>
      </c>
      <c r="J129" s="260">
        <v>854.60000000000014</v>
      </c>
      <c r="K129" s="259">
        <v>830</v>
      </c>
      <c r="L129" s="259">
        <v>808</v>
      </c>
      <c r="M129" s="259">
        <v>3.08142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852.8</v>
      </c>
      <c r="D130" s="260">
        <v>855.41666666666663</v>
      </c>
      <c r="E130" s="260">
        <v>845.38333333333321</v>
      </c>
      <c r="F130" s="260">
        <v>837.96666666666658</v>
      </c>
      <c r="G130" s="260">
        <v>827.93333333333317</v>
      </c>
      <c r="H130" s="260">
        <v>862.83333333333326</v>
      </c>
      <c r="I130" s="260">
        <v>872.86666666666679</v>
      </c>
      <c r="J130" s="260">
        <v>880.2833333333333</v>
      </c>
      <c r="K130" s="259">
        <v>865.45</v>
      </c>
      <c r="L130" s="259">
        <v>848</v>
      </c>
      <c r="M130" s="259">
        <v>1.55722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392.55</v>
      </c>
      <c r="D131" s="260">
        <v>393.8</v>
      </c>
      <c r="E131" s="260">
        <v>389.75</v>
      </c>
      <c r="F131" s="260">
        <v>386.95</v>
      </c>
      <c r="G131" s="260">
        <v>382.9</v>
      </c>
      <c r="H131" s="260">
        <v>396.6</v>
      </c>
      <c r="I131" s="260">
        <v>400.65000000000009</v>
      </c>
      <c r="J131" s="260">
        <v>403.45000000000005</v>
      </c>
      <c r="K131" s="259">
        <v>397.85</v>
      </c>
      <c r="L131" s="259">
        <v>391</v>
      </c>
      <c r="M131" s="259">
        <v>34.482610000000001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593.1</v>
      </c>
      <c r="D132" s="260">
        <v>583.16666666666663</v>
      </c>
      <c r="E132" s="260">
        <v>568.0333333333333</v>
      </c>
      <c r="F132" s="260">
        <v>542.9666666666667</v>
      </c>
      <c r="G132" s="260">
        <v>527.83333333333337</v>
      </c>
      <c r="H132" s="260">
        <v>608.23333333333323</v>
      </c>
      <c r="I132" s="260">
        <v>623.36666666666667</v>
      </c>
      <c r="J132" s="260">
        <v>648.43333333333317</v>
      </c>
      <c r="K132" s="259">
        <v>598.29999999999995</v>
      </c>
      <c r="L132" s="259">
        <v>558.1</v>
      </c>
      <c r="M132" s="259">
        <v>110.72058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1766.25</v>
      </c>
      <c r="D133" s="260">
        <v>1767.9333333333334</v>
      </c>
      <c r="E133" s="260">
        <v>1753.3166666666668</v>
      </c>
      <c r="F133" s="260">
        <v>1740.3833333333334</v>
      </c>
      <c r="G133" s="260">
        <v>1725.7666666666669</v>
      </c>
      <c r="H133" s="260">
        <v>1780.8666666666668</v>
      </c>
      <c r="I133" s="260">
        <v>1795.4833333333336</v>
      </c>
      <c r="J133" s="260">
        <v>1808.4166666666667</v>
      </c>
      <c r="K133" s="259">
        <v>1782.55</v>
      </c>
      <c r="L133" s="259">
        <v>1755</v>
      </c>
      <c r="M133" s="259">
        <v>2.45696</v>
      </c>
      <c r="N133" s="1"/>
      <c r="O133" s="1"/>
    </row>
    <row r="134" spans="1:15" ht="12.75" customHeight="1">
      <c r="A134" s="30">
        <v>124</v>
      </c>
      <c r="B134" s="269" t="s">
        <v>869</v>
      </c>
      <c r="C134" s="259">
        <v>789.7</v>
      </c>
      <c r="D134" s="260">
        <v>792.41666666666663</v>
      </c>
      <c r="E134" s="260">
        <v>784.48333333333323</v>
      </c>
      <c r="F134" s="260">
        <v>779.26666666666665</v>
      </c>
      <c r="G134" s="260">
        <v>771.33333333333326</v>
      </c>
      <c r="H134" s="260">
        <v>797.63333333333321</v>
      </c>
      <c r="I134" s="260">
        <v>805.56666666666661</v>
      </c>
      <c r="J134" s="260">
        <v>810.78333333333319</v>
      </c>
      <c r="K134" s="259">
        <v>800.35</v>
      </c>
      <c r="L134" s="259">
        <v>787.2</v>
      </c>
      <c r="M134" s="259">
        <v>2.7604600000000001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2168.9</v>
      </c>
      <c r="D135" s="260">
        <v>2153.8166666666671</v>
      </c>
      <c r="E135" s="260">
        <v>2131.4333333333343</v>
      </c>
      <c r="F135" s="260">
        <v>2093.9666666666672</v>
      </c>
      <c r="G135" s="260">
        <v>2071.5833333333344</v>
      </c>
      <c r="H135" s="260">
        <v>2191.2833333333342</v>
      </c>
      <c r="I135" s="260">
        <v>2213.6666666666665</v>
      </c>
      <c r="J135" s="260">
        <v>2251.1333333333341</v>
      </c>
      <c r="K135" s="259">
        <v>2176.1999999999998</v>
      </c>
      <c r="L135" s="259">
        <v>2116.35</v>
      </c>
      <c r="M135" s="259">
        <v>5.2268800000000004</v>
      </c>
      <c r="N135" s="1"/>
      <c r="O135" s="1"/>
    </row>
    <row r="136" spans="1:15" ht="12.75" customHeight="1">
      <c r="A136" s="30">
        <v>126</v>
      </c>
      <c r="B136" s="269" t="s">
        <v>862</v>
      </c>
      <c r="C136" s="259">
        <v>336.55</v>
      </c>
      <c r="D136" s="260">
        <v>328.91666666666669</v>
      </c>
      <c r="E136" s="260">
        <v>313.63333333333338</v>
      </c>
      <c r="F136" s="260">
        <v>290.7166666666667</v>
      </c>
      <c r="G136" s="260">
        <v>275.43333333333339</v>
      </c>
      <c r="H136" s="260">
        <v>351.83333333333337</v>
      </c>
      <c r="I136" s="260">
        <v>367.11666666666667</v>
      </c>
      <c r="J136" s="260">
        <v>390.03333333333336</v>
      </c>
      <c r="K136" s="259">
        <v>344.2</v>
      </c>
      <c r="L136" s="259">
        <v>306</v>
      </c>
      <c r="M136" s="259">
        <v>95.870480000000001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228.45</v>
      </c>
      <c r="D137" s="260">
        <v>229.91666666666666</v>
      </c>
      <c r="E137" s="260">
        <v>226.5333333333333</v>
      </c>
      <c r="F137" s="260">
        <v>224.61666666666665</v>
      </c>
      <c r="G137" s="260">
        <v>221.23333333333329</v>
      </c>
      <c r="H137" s="260">
        <v>231.83333333333331</v>
      </c>
      <c r="I137" s="260">
        <v>235.2166666666667</v>
      </c>
      <c r="J137" s="260">
        <v>237.13333333333333</v>
      </c>
      <c r="K137" s="259">
        <v>233.3</v>
      </c>
      <c r="L137" s="259">
        <v>228</v>
      </c>
      <c r="M137" s="259">
        <v>50.823819999999998</v>
      </c>
      <c r="N137" s="1"/>
      <c r="O137" s="1"/>
    </row>
    <row r="138" spans="1:15" ht="12.75" customHeight="1">
      <c r="A138" s="30">
        <v>128</v>
      </c>
      <c r="B138" s="269" t="s">
        <v>821</v>
      </c>
      <c r="C138" s="259">
        <v>186</v>
      </c>
      <c r="D138" s="260">
        <v>186.18333333333331</v>
      </c>
      <c r="E138" s="260">
        <v>184.46666666666661</v>
      </c>
      <c r="F138" s="260">
        <v>182.93333333333331</v>
      </c>
      <c r="G138" s="260">
        <v>181.21666666666661</v>
      </c>
      <c r="H138" s="260">
        <v>187.71666666666661</v>
      </c>
      <c r="I138" s="260">
        <v>189.43333333333331</v>
      </c>
      <c r="J138" s="260">
        <v>190.96666666666661</v>
      </c>
      <c r="K138" s="259">
        <v>187.9</v>
      </c>
      <c r="L138" s="259">
        <v>184.65</v>
      </c>
      <c r="M138" s="259">
        <v>13.52735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48.1</v>
      </c>
      <c r="D139" s="260">
        <v>48.966666666666669</v>
      </c>
      <c r="E139" s="260">
        <v>46.983333333333334</v>
      </c>
      <c r="F139" s="260">
        <v>45.866666666666667</v>
      </c>
      <c r="G139" s="260">
        <v>43.883333333333333</v>
      </c>
      <c r="H139" s="260">
        <v>50.083333333333336</v>
      </c>
      <c r="I139" s="260">
        <v>52.06666666666667</v>
      </c>
      <c r="J139" s="260">
        <v>53.183333333333337</v>
      </c>
      <c r="K139" s="259">
        <v>50.95</v>
      </c>
      <c r="L139" s="259">
        <v>47.85</v>
      </c>
      <c r="M139" s="259">
        <v>24.722349999999999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236.45</v>
      </c>
      <c r="D140" s="260">
        <v>237.36666666666665</v>
      </c>
      <c r="E140" s="260">
        <v>232.5333333333333</v>
      </c>
      <c r="F140" s="260">
        <v>228.61666666666665</v>
      </c>
      <c r="G140" s="260">
        <v>223.7833333333333</v>
      </c>
      <c r="H140" s="260">
        <v>241.2833333333333</v>
      </c>
      <c r="I140" s="260">
        <v>246.11666666666662</v>
      </c>
      <c r="J140" s="260">
        <v>250.0333333333333</v>
      </c>
      <c r="K140" s="259">
        <v>242.2</v>
      </c>
      <c r="L140" s="259">
        <v>233.45</v>
      </c>
      <c r="M140" s="259">
        <v>6.8018999999999998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3372.7</v>
      </c>
      <c r="D141" s="260">
        <v>3376.5499999999997</v>
      </c>
      <c r="E141" s="260">
        <v>3359.1499999999996</v>
      </c>
      <c r="F141" s="260">
        <v>3345.6</v>
      </c>
      <c r="G141" s="260">
        <v>3328.2</v>
      </c>
      <c r="H141" s="260">
        <v>3390.0999999999995</v>
      </c>
      <c r="I141" s="260">
        <v>3407.5</v>
      </c>
      <c r="J141" s="260">
        <v>3421.0499999999993</v>
      </c>
      <c r="K141" s="259">
        <v>3393.95</v>
      </c>
      <c r="L141" s="259">
        <v>3363</v>
      </c>
      <c r="M141" s="259">
        <v>2.3399000000000001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4281.7</v>
      </c>
      <c r="D142" s="260">
        <v>4301.5</v>
      </c>
      <c r="E142" s="260">
        <v>4252.25</v>
      </c>
      <c r="F142" s="260">
        <v>4222.8</v>
      </c>
      <c r="G142" s="260">
        <v>4173.55</v>
      </c>
      <c r="H142" s="260">
        <v>4330.95</v>
      </c>
      <c r="I142" s="260">
        <v>4380.2</v>
      </c>
      <c r="J142" s="260">
        <v>4409.6499999999996</v>
      </c>
      <c r="K142" s="259">
        <v>4350.75</v>
      </c>
      <c r="L142" s="259">
        <v>4272.05</v>
      </c>
      <c r="M142" s="259">
        <v>1.0582400000000001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2413.8000000000002</v>
      </c>
      <c r="D143" s="260">
        <v>2424.3166666666671</v>
      </c>
      <c r="E143" s="260">
        <v>2388.6333333333341</v>
      </c>
      <c r="F143" s="260">
        <v>2363.4666666666672</v>
      </c>
      <c r="G143" s="260">
        <v>2327.7833333333342</v>
      </c>
      <c r="H143" s="260">
        <v>2449.483333333334</v>
      </c>
      <c r="I143" s="260">
        <v>2485.1666666666674</v>
      </c>
      <c r="J143" s="260">
        <v>2510.3333333333339</v>
      </c>
      <c r="K143" s="259">
        <v>2460</v>
      </c>
      <c r="L143" s="259">
        <v>2399.15</v>
      </c>
      <c r="M143" s="259">
        <v>1.5310900000000001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4453.3500000000004</v>
      </c>
      <c r="D144" s="260">
        <v>4445.3666666666659</v>
      </c>
      <c r="E144" s="260">
        <v>4412.0333333333319</v>
      </c>
      <c r="F144" s="260">
        <v>4370.7166666666662</v>
      </c>
      <c r="G144" s="260">
        <v>4337.3833333333323</v>
      </c>
      <c r="H144" s="260">
        <v>4486.6833333333316</v>
      </c>
      <c r="I144" s="260">
        <v>4520.0166666666655</v>
      </c>
      <c r="J144" s="260">
        <v>4561.3333333333312</v>
      </c>
      <c r="K144" s="259">
        <v>4478.7</v>
      </c>
      <c r="L144" s="259">
        <v>4404.05</v>
      </c>
      <c r="M144" s="259">
        <v>4.09138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595.95000000000005</v>
      </c>
      <c r="D145" s="260">
        <v>601.81666666666672</v>
      </c>
      <c r="E145" s="260">
        <v>589.13333333333344</v>
      </c>
      <c r="F145" s="260">
        <v>582.31666666666672</v>
      </c>
      <c r="G145" s="260">
        <v>569.63333333333344</v>
      </c>
      <c r="H145" s="260">
        <v>608.63333333333344</v>
      </c>
      <c r="I145" s="260">
        <v>621.31666666666661</v>
      </c>
      <c r="J145" s="260">
        <v>628.13333333333344</v>
      </c>
      <c r="K145" s="259">
        <v>614.5</v>
      </c>
      <c r="L145" s="259">
        <v>595</v>
      </c>
      <c r="M145" s="259">
        <v>2.2120700000000002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173.95</v>
      </c>
      <c r="D146" s="260">
        <v>174.29999999999998</v>
      </c>
      <c r="E146" s="260">
        <v>172.79999999999995</v>
      </c>
      <c r="F146" s="260">
        <v>171.64999999999998</v>
      </c>
      <c r="G146" s="260">
        <v>170.14999999999995</v>
      </c>
      <c r="H146" s="260">
        <v>175.44999999999996</v>
      </c>
      <c r="I146" s="260">
        <v>176.95000000000002</v>
      </c>
      <c r="J146" s="260">
        <v>178.09999999999997</v>
      </c>
      <c r="K146" s="259">
        <v>175.8</v>
      </c>
      <c r="L146" s="259">
        <v>173.15</v>
      </c>
      <c r="M146" s="259">
        <v>1.1434299999999999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162.15</v>
      </c>
      <c r="D147" s="260">
        <v>163.43333333333334</v>
      </c>
      <c r="E147" s="260">
        <v>160.16666666666669</v>
      </c>
      <c r="F147" s="260">
        <v>158.18333333333334</v>
      </c>
      <c r="G147" s="260">
        <v>154.91666666666669</v>
      </c>
      <c r="H147" s="260">
        <v>165.41666666666669</v>
      </c>
      <c r="I147" s="260">
        <v>168.68333333333334</v>
      </c>
      <c r="J147" s="260">
        <v>170.66666666666669</v>
      </c>
      <c r="K147" s="259">
        <v>166.7</v>
      </c>
      <c r="L147" s="259">
        <v>161.44999999999999</v>
      </c>
      <c r="M147" s="259">
        <v>2.5001899999999999</v>
      </c>
      <c r="N147" s="1"/>
      <c r="O147" s="1"/>
    </row>
    <row r="148" spans="1:15" ht="12.75" customHeight="1">
      <c r="A148" s="30">
        <v>138</v>
      </c>
      <c r="B148" s="269" t="s">
        <v>822</v>
      </c>
      <c r="C148" s="259">
        <v>66.349999999999994</v>
      </c>
      <c r="D148" s="260">
        <v>67.033333333333317</v>
      </c>
      <c r="E148" s="260">
        <v>64.766666666666637</v>
      </c>
      <c r="F148" s="260">
        <v>63.183333333333323</v>
      </c>
      <c r="G148" s="260">
        <v>60.916666666666643</v>
      </c>
      <c r="H148" s="260">
        <v>68.616666666666632</v>
      </c>
      <c r="I148" s="260">
        <v>70.883333333333312</v>
      </c>
      <c r="J148" s="260">
        <v>72.466666666666626</v>
      </c>
      <c r="K148" s="259">
        <v>69.3</v>
      </c>
      <c r="L148" s="259">
        <v>65.45</v>
      </c>
      <c r="M148" s="259">
        <v>110.34010000000001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66.8</v>
      </c>
      <c r="D149" s="260">
        <v>67.483333333333334</v>
      </c>
      <c r="E149" s="260">
        <v>65.816666666666663</v>
      </c>
      <c r="F149" s="260">
        <v>64.833333333333329</v>
      </c>
      <c r="G149" s="260">
        <v>63.166666666666657</v>
      </c>
      <c r="H149" s="260">
        <v>68.466666666666669</v>
      </c>
      <c r="I149" s="260">
        <v>70.133333333333326</v>
      </c>
      <c r="J149" s="260">
        <v>71.116666666666674</v>
      </c>
      <c r="K149" s="259">
        <v>69.150000000000006</v>
      </c>
      <c r="L149" s="259">
        <v>66.5</v>
      </c>
      <c r="M149" s="259">
        <v>23.160779999999999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3416.1</v>
      </c>
      <c r="D150" s="260">
        <v>3428.6166666666668</v>
      </c>
      <c r="E150" s="260">
        <v>3392.4833333333336</v>
      </c>
      <c r="F150" s="260">
        <v>3368.8666666666668</v>
      </c>
      <c r="G150" s="260">
        <v>3332.7333333333336</v>
      </c>
      <c r="H150" s="260">
        <v>3452.2333333333336</v>
      </c>
      <c r="I150" s="260">
        <v>3488.3666666666668</v>
      </c>
      <c r="J150" s="260">
        <v>3511.9833333333336</v>
      </c>
      <c r="K150" s="259">
        <v>3464.75</v>
      </c>
      <c r="L150" s="259">
        <v>3405</v>
      </c>
      <c r="M150" s="259">
        <v>4.5687199999999999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470.4</v>
      </c>
      <c r="D151" s="260">
        <v>476.4666666666667</v>
      </c>
      <c r="E151" s="260">
        <v>460.93333333333339</v>
      </c>
      <c r="F151" s="260">
        <v>451.4666666666667</v>
      </c>
      <c r="G151" s="260">
        <v>435.93333333333339</v>
      </c>
      <c r="H151" s="260">
        <v>485.93333333333339</v>
      </c>
      <c r="I151" s="260">
        <v>501.4666666666667</v>
      </c>
      <c r="J151" s="260">
        <v>510.93333333333339</v>
      </c>
      <c r="K151" s="259">
        <v>492</v>
      </c>
      <c r="L151" s="259">
        <v>467</v>
      </c>
      <c r="M151" s="259">
        <v>3.6859600000000001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473.5</v>
      </c>
      <c r="D152" s="260">
        <v>465.7</v>
      </c>
      <c r="E152" s="260">
        <v>452.4</v>
      </c>
      <c r="F152" s="260">
        <v>431.3</v>
      </c>
      <c r="G152" s="260">
        <v>418</v>
      </c>
      <c r="H152" s="260">
        <v>486.79999999999995</v>
      </c>
      <c r="I152" s="260">
        <v>500.1</v>
      </c>
      <c r="J152" s="260">
        <v>521.19999999999993</v>
      </c>
      <c r="K152" s="259">
        <v>479</v>
      </c>
      <c r="L152" s="259">
        <v>444.6</v>
      </c>
      <c r="M152" s="259">
        <v>9.3590999999999998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1504.75</v>
      </c>
      <c r="D153" s="260">
        <v>1516.25</v>
      </c>
      <c r="E153" s="260">
        <v>1489.7</v>
      </c>
      <c r="F153" s="260">
        <v>1474.65</v>
      </c>
      <c r="G153" s="260">
        <v>1448.1000000000001</v>
      </c>
      <c r="H153" s="260">
        <v>1531.3</v>
      </c>
      <c r="I153" s="260">
        <v>1557.8500000000001</v>
      </c>
      <c r="J153" s="260">
        <v>1572.8999999999999</v>
      </c>
      <c r="K153" s="259">
        <v>1542.8</v>
      </c>
      <c r="L153" s="259">
        <v>1501.2</v>
      </c>
      <c r="M153" s="259">
        <v>0.19105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82.15</v>
      </c>
      <c r="D154" s="260">
        <v>82.733333333333334</v>
      </c>
      <c r="E154" s="260">
        <v>81.166666666666671</v>
      </c>
      <c r="F154" s="260">
        <v>80.183333333333337</v>
      </c>
      <c r="G154" s="260">
        <v>78.616666666666674</v>
      </c>
      <c r="H154" s="260">
        <v>83.716666666666669</v>
      </c>
      <c r="I154" s="260">
        <v>85.283333333333331</v>
      </c>
      <c r="J154" s="260">
        <v>86.266666666666666</v>
      </c>
      <c r="K154" s="259">
        <v>84.3</v>
      </c>
      <c r="L154" s="259">
        <v>81.75</v>
      </c>
      <c r="M154" s="259">
        <v>40.894559999999998</v>
      </c>
      <c r="N154" s="1"/>
      <c r="O154" s="1"/>
    </row>
    <row r="155" spans="1:15" ht="12.75" customHeight="1">
      <c r="A155" s="30">
        <v>145</v>
      </c>
      <c r="B155" s="269" t="s">
        <v>777</v>
      </c>
      <c r="C155" s="259">
        <v>53.65</v>
      </c>
      <c r="D155" s="260">
        <v>53.716666666666669</v>
      </c>
      <c r="E155" s="260">
        <v>53.433333333333337</v>
      </c>
      <c r="F155" s="260">
        <v>53.216666666666669</v>
      </c>
      <c r="G155" s="260">
        <v>52.933333333333337</v>
      </c>
      <c r="H155" s="260">
        <v>53.933333333333337</v>
      </c>
      <c r="I155" s="260">
        <v>54.216666666666669</v>
      </c>
      <c r="J155" s="260">
        <v>54.433333333333337</v>
      </c>
      <c r="K155" s="259">
        <v>54</v>
      </c>
      <c r="L155" s="259">
        <v>53.5</v>
      </c>
      <c r="M155" s="259">
        <v>14.213570000000001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2262.25</v>
      </c>
      <c r="D156" s="260">
        <v>2263.4500000000003</v>
      </c>
      <c r="E156" s="260">
        <v>2242.9000000000005</v>
      </c>
      <c r="F156" s="260">
        <v>2223.5500000000002</v>
      </c>
      <c r="G156" s="260">
        <v>2203.0000000000005</v>
      </c>
      <c r="H156" s="260">
        <v>2282.8000000000006</v>
      </c>
      <c r="I156" s="260">
        <v>2303.3500000000008</v>
      </c>
      <c r="J156" s="260">
        <v>2322.7000000000007</v>
      </c>
      <c r="K156" s="259">
        <v>2284</v>
      </c>
      <c r="L156" s="259">
        <v>2244.1</v>
      </c>
      <c r="M156" s="259">
        <v>2.5224299999999999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185.9</v>
      </c>
      <c r="D157" s="260">
        <v>185.75</v>
      </c>
      <c r="E157" s="260">
        <v>184.3</v>
      </c>
      <c r="F157" s="260">
        <v>182.70000000000002</v>
      </c>
      <c r="G157" s="260">
        <v>181.25000000000003</v>
      </c>
      <c r="H157" s="260">
        <v>187.35</v>
      </c>
      <c r="I157" s="260">
        <v>188.79999999999998</v>
      </c>
      <c r="J157" s="260">
        <v>190.39999999999998</v>
      </c>
      <c r="K157" s="259">
        <v>187.2</v>
      </c>
      <c r="L157" s="259">
        <v>184.15</v>
      </c>
      <c r="M157" s="259">
        <v>28.200980000000001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286.89999999999998</v>
      </c>
      <c r="D158" s="260">
        <v>288.13333333333333</v>
      </c>
      <c r="E158" s="260">
        <v>284.76666666666665</v>
      </c>
      <c r="F158" s="260">
        <v>282.63333333333333</v>
      </c>
      <c r="G158" s="260">
        <v>279.26666666666665</v>
      </c>
      <c r="H158" s="260">
        <v>290.26666666666665</v>
      </c>
      <c r="I158" s="260">
        <v>293.63333333333333</v>
      </c>
      <c r="J158" s="260">
        <v>295.76666666666665</v>
      </c>
      <c r="K158" s="259">
        <v>291.5</v>
      </c>
      <c r="L158" s="259">
        <v>286</v>
      </c>
      <c r="M158" s="259">
        <v>0.71872000000000003</v>
      </c>
      <c r="N158" s="1"/>
      <c r="O158" s="1"/>
    </row>
    <row r="159" spans="1:15" ht="12.75" customHeight="1">
      <c r="A159" s="30">
        <v>149</v>
      </c>
      <c r="B159" s="269" t="s">
        <v>811</v>
      </c>
      <c r="C159" s="259">
        <v>175.7</v>
      </c>
      <c r="D159" s="260">
        <v>176.9</v>
      </c>
      <c r="E159" s="260">
        <v>173.8</v>
      </c>
      <c r="F159" s="260">
        <v>171.9</v>
      </c>
      <c r="G159" s="260">
        <v>168.8</v>
      </c>
      <c r="H159" s="260">
        <v>178.8</v>
      </c>
      <c r="I159" s="260">
        <v>181.89999999999998</v>
      </c>
      <c r="J159" s="260">
        <v>183.8</v>
      </c>
      <c r="K159" s="259">
        <v>180</v>
      </c>
      <c r="L159" s="259">
        <v>175</v>
      </c>
      <c r="M159" s="259">
        <v>45.809780000000003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132.44999999999999</v>
      </c>
      <c r="D160" s="260">
        <v>133.06666666666666</v>
      </c>
      <c r="E160" s="260">
        <v>131.43333333333334</v>
      </c>
      <c r="F160" s="260">
        <v>130.41666666666669</v>
      </c>
      <c r="G160" s="260">
        <v>128.78333333333336</v>
      </c>
      <c r="H160" s="260">
        <v>134.08333333333331</v>
      </c>
      <c r="I160" s="260">
        <v>135.71666666666664</v>
      </c>
      <c r="J160" s="260">
        <v>136.73333333333329</v>
      </c>
      <c r="K160" s="259">
        <v>134.69999999999999</v>
      </c>
      <c r="L160" s="259">
        <v>132.05000000000001</v>
      </c>
      <c r="M160" s="259">
        <v>63.886789999999998</v>
      </c>
      <c r="N160" s="1"/>
      <c r="O160" s="1"/>
    </row>
    <row r="161" spans="1:15" ht="12.75" customHeight="1">
      <c r="A161" s="30">
        <v>151</v>
      </c>
      <c r="B161" s="269" t="s">
        <v>778</v>
      </c>
      <c r="C161" s="259">
        <v>148</v>
      </c>
      <c r="D161" s="260">
        <v>148.48333333333332</v>
      </c>
      <c r="E161" s="260">
        <v>146.21666666666664</v>
      </c>
      <c r="F161" s="260">
        <v>144.43333333333331</v>
      </c>
      <c r="G161" s="260">
        <v>142.16666666666663</v>
      </c>
      <c r="H161" s="260">
        <v>150.26666666666665</v>
      </c>
      <c r="I161" s="260">
        <v>152.53333333333336</v>
      </c>
      <c r="J161" s="260">
        <v>154.31666666666666</v>
      </c>
      <c r="K161" s="259">
        <v>150.75</v>
      </c>
      <c r="L161" s="259">
        <v>146.69999999999999</v>
      </c>
      <c r="M161" s="259">
        <v>5.8602699999999999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6133.65</v>
      </c>
      <c r="D162" s="260">
        <v>6132.2</v>
      </c>
      <c r="E162" s="260">
        <v>6106.45</v>
      </c>
      <c r="F162" s="260">
        <v>6079.25</v>
      </c>
      <c r="G162" s="260">
        <v>6053.5</v>
      </c>
      <c r="H162" s="260">
        <v>6159.4</v>
      </c>
      <c r="I162" s="260">
        <v>6185.15</v>
      </c>
      <c r="J162" s="260">
        <v>6212.3499999999995</v>
      </c>
      <c r="K162" s="259">
        <v>6157.95</v>
      </c>
      <c r="L162" s="259">
        <v>6105</v>
      </c>
      <c r="M162" s="259">
        <v>0.20161000000000001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580.04999999999995</v>
      </c>
      <c r="D163" s="260">
        <v>574.76666666666665</v>
      </c>
      <c r="E163" s="260">
        <v>564.33333333333326</v>
      </c>
      <c r="F163" s="260">
        <v>548.61666666666656</v>
      </c>
      <c r="G163" s="260">
        <v>538.18333333333317</v>
      </c>
      <c r="H163" s="260">
        <v>590.48333333333335</v>
      </c>
      <c r="I163" s="260">
        <v>600.91666666666674</v>
      </c>
      <c r="J163" s="260">
        <v>616.63333333333344</v>
      </c>
      <c r="K163" s="259">
        <v>585.20000000000005</v>
      </c>
      <c r="L163" s="259">
        <v>559.04999999999995</v>
      </c>
      <c r="M163" s="259">
        <v>5.6941300000000004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156.4</v>
      </c>
      <c r="D164" s="260">
        <v>157.43333333333334</v>
      </c>
      <c r="E164" s="260">
        <v>154.41666666666669</v>
      </c>
      <c r="F164" s="260">
        <v>152.43333333333334</v>
      </c>
      <c r="G164" s="260">
        <v>149.41666666666669</v>
      </c>
      <c r="H164" s="260">
        <v>159.41666666666669</v>
      </c>
      <c r="I164" s="260">
        <v>162.43333333333334</v>
      </c>
      <c r="J164" s="260">
        <v>164.41666666666669</v>
      </c>
      <c r="K164" s="259">
        <v>160.44999999999999</v>
      </c>
      <c r="L164" s="259">
        <v>155.44999999999999</v>
      </c>
      <c r="M164" s="259">
        <v>5.2707800000000002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109.1</v>
      </c>
      <c r="D165" s="260">
        <v>109.33333333333333</v>
      </c>
      <c r="E165" s="260">
        <v>108.41666666666666</v>
      </c>
      <c r="F165" s="260">
        <v>107.73333333333333</v>
      </c>
      <c r="G165" s="260">
        <v>106.81666666666666</v>
      </c>
      <c r="H165" s="260">
        <v>110.01666666666665</v>
      </c>
      <c r="I165" s="260">
        <v>110.93333333333331</v>
      </c>
      <c r="J165" s="260">
        <v>111.61666666666665</v>
      </c>
      <c r="K165" s="259">
        <v>110.25</v>
      </c>
      <c r="L165" s="259">
        <v>108.65</v>
      </c>
      <c r="M165" s="259">
        <v>15.34356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294.25</v>
      </c>
      <c r="D166" s="260">
        <v>293.78333333333336</v>
      </c>
      <c r="E166" s="260">
        <v>292.4666666666667</v>
      </c>
      <c r="F166" s="260">
        <v>290.68333333333334</v>
      </c>
      <c r="G166" s="260">
        <v>289.36666666666667</v>
      </c>
      <c r="H166" s="260">
        <v>295.56666666666672</v>
      </c>
      <c r="I166" s="260">
        <v>296.88333333333344</v>
      </c>
      <c r="J166" s="260">
        <v>298.66666666666674</v>
      </c>
      <c r="K166" s="259">
        <v>295.10000000000002</v>
      </c>
      <c r="L166" s="259">
        <v>292</v>
      </c>
      <c r="M166" s="259">
        <v>9.9362300000000001</v>
      </c>
      <c r="N166" s="1"/>
      <c r="O166" s="1"/>
    </row>
    <row r="167" spans="1:15" ht="12.75" customHeight="1">
      <c r="A167" s="30">
        <v>157</v>
      </c>
      <c r="B167" s="269" t="s">
        <v>823</v>
      </c>
      <c r="C167" s="259">
        <v>1210.5999999999999</v>
      </c>
      <c r="D167" s="260">
        <v>1208.1000000000001</v>
      </c>
      <c r="E167" s="260">
        <v>1186.9500000000003</v>
      </c>
      <c r="F167" s="260">
        <v>1163.3000000000002</v>
      </c>
      <c r="G167" s="260">
        <v>1142.1500000000003</v>
      </c>
      <c r="H167" s="260">
        <v>1231.7500000000002</v>
      </c>
      <c r="I167" s="260">
        <v>1252.9000000000003</v>
      </c>
      <c r="J167" s="260">
        <v>1276.5500000000002</v>
      </c>
      <c r="K167" s="259">
        <v>1229.25</v>
      </c>
      <c r="L167" s="259">
        <v>1184.45</v>
      </c>
      <c r="M167" s="259">
        <v>0.33300000000000002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94.15</v>
      </c>
      <c r="D168" s="260">
        <v>93.616666666666674</v>
      </c>
      <c r="E168" s="260">
        <v>92.583333333333343</v>
      </c>
      <c r="F168" s="260">
        <v>91.016666666666666</v>
      </c>
      <c r="G168" s="260">
        <v>89.983333333333334</v>
      </c>
      <c r="H168" s="260">
        <v>95.183333333333351</v>
      </c>
      <c r="I168" s="260">
        <v>96.216666666666683</v>
      </c>
      <c r="J168" s="260">
        <v>97.78333333333336</v>
      </c>
      <c r="K168" s="259">
        <v>94.65</v>
      </c>
      <c r="L168" s="259">
        <v>92.05</v>
      </c>
      <c r="M168" s="259">
        <v>184.84963999999999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1896.3</v>
      </c>
      <c r="D169" s="260">
        <v>1898.9166666666667</v>
      </c>
      <c r="E169" s="260">
        <v>1882.3833333333334</v>
      </c>
      <c r="F169" s="260">
        <v>1868.4666666666667</v>
      </c>
      <c r="G169" s="260">
        <v>1851.9333333333334</v>
      </c>
      <c r="H169" s="260">
        <v>1912.8333333333335</v>
      </c>
      <c r="I169" s="260">
        <v>1929.3666666666668</v>
      </c>
      <c r="J169" s="260">
        <v>1943.2833333333335</v>
      </c>
      <c r="K169" s="259">
        <v>1915.45</v>
      </c>
      <c r="L169" s="259">
        <v>1885</v>
      </c>
      <c r="M169" s="259">
        <v>0.37119000000000002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40.6</v>
      </c>
      <c r="D170" s="260">
        <v>40.616666666666667</v>
      </c>
      <c r="E170" s="260">
        <v>39.883333333333333</v>
      </c>
      <c r="F170" s="260">
        <v>39.166666666666664</v>
      </c>
      <c r="G170" s="260">
        <v>38.43333333333333</v>
      </c>
      <c r="H170" s="260">
        <v>41.333333333333336</v>
      </c>
      <c r="I170" s="260">
        <v>42.06666666666667</v>
      </c>
      <c r="J170" s="260">
        <v>42.783333333333339</v>
      </c>
      <c r="K170" s="259">
        <v>41.35</v>
      </c>
      <c r="L170" s="259">
        <v>39.9</v>
      </c>
      <c r="M170" s="259">
        <v>136.6953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2767.1</v>
      </c>
      <c r="D171" s="260">
        <v>2773.4</v>
      </c>
      <c r="E171" s="260">
        <v>2743.8</v>
      </c>
      <c r="F171" s="260">
        <v>2720.5</v>
      </c>
      <c r="G171" s="260">
        <v>2690.9</v>
      </c>
      <c r="H171" s="260">
        <v>2796.7000000000003</v>
      </c>
      <c r="I171" s="260">
        <v>2826.2999999999997</v>
      </c>
      <c r="J171" s="260">
        <v>2849.6000000000004</v>
      </c>
      <c r="K171" s="259">
        <v>2803</v>
      </c>
      <c r="L171" s="259">
        <v>2750.1</v>
      </c>
      <c r="M171" s="259">
        <v>0.2074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3319.7</v>
      </c>
      <c r="D172" s="260">
        <v>3313.9333333333329</v>
      </c>
      <c r="E172" s="260">
        <v>3285.8666666666659</v>
      </c>
      <c r="F172" s="260">
        <v>3252.0333333333328</v>
      </c>
      <c r="G172" s="260">
        <v>3223.9666666666658</v>
      </c>
      <c r="H172" s="260">
        <v>3347.766666666666</v>
      </c>
      <c r="I172" s="260">
        <v>3375.8333333333326</v>
      </c>
      <c r="J172" s="260">
        <v>3409.6666666666661</v>
      </c>
      <c r="K172" s="259">
        <v>3342</v>
      </c>
      <c r="L172" s="259">
        <v>3280.1</v>
      </c>
      <c r="M172" s="259">
        <v>3.424E-2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147.35</v>
      </c>
      <c r="D173" s="260">
        <v>148.63333333333333</v>
      </c>
      <c r="E173" s="260">
        <v>143.81666666666666</v>
      </c>
      <c r="F173" s="260">
        <v>140.28333333333333</v>
      </c>
      <c r="G173" s="260">
        <v>135.46666666666667</v>
      </c>
      <c r="H173" s="260">
        <v>152.16666666666666</v>
      </c>
      <c r="I173" s="260">
        <v>156.98333333333332</v>
      </c>
      <c r="J173" s="260">
        <v>160.51666666666665</v>
      </c>
      <c r="K173" s="259">
        <v>153.44999999999999</v>
      </c>
      <c r="L173" s="259">
        <v>145.1</v>
      </c>
      <c r="M173" s="259">
        <v>56.489899999999999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1877.95</v>
      </c>
      <c r="D174" s="260">
        <v>1839.6499999999999</v>
      </c>
      <c r="E174" s="260">
        <v>1770.4999999999998</v>
      </c>
      <c r="F174" s="260">
        <v>1663.05</v>
      </c>
      <c r="G174" s="260">
        <v>1593.8999999999999</v>
      </c>
      <c r="H174" s="260">
        <v>1947.0999999999997</v>
      </c>
      <c r="I174" s="260">
        <v>2016.2499999999998</v>
      </c>
      <c r="J174" s="260">
        <v>2123.6999999999998</v>
      </c>
      <c r="K174" s="259">
        <v>1908.8</v>
      </c>
      <c r="L174" s="259">
        <v>1732.2</v>
      </c>
      <c r="M174" s="259">
        <v>30.847280000000001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1329.05</v>
      </c>
      <c r="D175" s="260">
        <v>1326.7333333333333</v>
      </c>
      <c r="E175" s="260">
        <v>1323.3666666666668</v>
      </c>
      <c r="F175" s="260">
        <v>1317.6833333333334</v>
      </c>
      <c r="G175" s="260">
        <v>1314.3166666666668</v>
      </c>
      <c r="H175" s="260">
        <v>1332.4166666666667</v>
      </c>
      <c r="I175" s="260">
        <v>1335.7833333333331</v>
      </c>
      <c r="J175" s="260">
        <v>1341.4666666666667</v>
      </c>
      <c r="K175" s="259">
        <v>1330.1</v>
      </c>
      <c r="L175" s="259">
        <v>1321.05</v>
      </c>
      <c r="M175" s="259">
        <v>0.21901000000000001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438.3</v>
      </c>
      <c r="D176" s="260">
        <v>437.59999999999997</v>
      </c>
      <c r="E176" s="260">
        <v>431.19999999999993</v>
      </c>
      <c r="F176" s="260">
        <v>424.09999999999997</v>
      </c>
      <c r="G176" s="260">
        <v>417.69999999999993</v>
      </c>
      <c r="H176" s="260">
        <v>444.69999999999993</v>
      </c>
      <c r="I176" s="260">
        <v>451.09999999999991</v>
      </c>
      <c r="J176" s="260">
        <v>458.19999999999993</v>
      </c>
      <c r="K176" s="259">
        <v>444</v>
      </c>
      <c r="L176" s="259">
        <v>430.5</v>
      </c>
      <c r="M176" s="259">
        <v>17.940390000000001</v>
      </c>
      <c r="N176" s="1"/>
      <c r="O176" s="1"/>
    </row>
    <row r="177" spans="1:15" ht="12.75" customHeight="1">
      <c r="A177" s="30">
        <v>167</v>
      </c>
      <c r="B177" s="269" t="s">
        <v>824</v>
      </c>
      <c r="C177" s="259">
        <v>1127.7</v>
      </c>
      <c r="D177" s="260">
        <v>1131.2333333333333</v>
      </c>
      <c r="E177" s="260">
        <v>1111.4666666666667</v>
      </c>
      <c r="F177" s="260">
        <v>1095.2333333333333</v>
      </c>
      <c r="G177" s="260">
        <v>1075.4666666666667</v>
      </c>
      <c r="H177" s="260">
        <v>1147.4666666666667</v>
      </c>
      <c r="I177" s="260">
        <v>1167.2333333333336</v>
      </c>
      <c r="J177" s="260">
        <v>1183.4666666666667</v>
      </c>
      <c r="K177" s="259">
        <v>1151</v>
      </c>
      <c r="L177" s="259">
        <v>1115</v>
      </c>
      <c r="M177" s="259">
        <v>0.41289999999999999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1814.95</v>
      </c>
      <c r="D178" s="260">
        <v>1794.6499999999999</v>
      </c>
      <c r="E178" s="260">
        <v>1770.2999999999997</v>
      </c>
      <c r="F178" s="260">
        <v>1725.6499999999999</v>
      </c>
      <c r="G178" s="260">
        <v>1701.2999999999997</v>
      </c>
      <c r="H178" s="260">
        <v>1839.2999999999997</v>
      </c>
      <c r="I178" s="260">
        <v>1863.6499999999996</v>
      </c>
      <c r="J178" s="260">
        <v>1908.2999999999997</v>
      </c>
      <c r="K178" s="259">
        <v>1819</v>
      </c>
      <c r="L178" s="259">
        <v>1750</v>
      </c>
      <c r="M178" s="259">
        <v>1.4791799999999999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478.8</v>
      </c>
      <c r="D179" s="260">
        <v>481.40000000000003</v>
      </c>
      <c r="E179" s="260">
        <v>475.40000000000009</v>
      </c>
      <c r="F179" s="260">
        <v>472.00000000000006</v>
      </c>
      <c r="G179" s="260">
        <v>466.00000000000011</v>
      </c>
      <c r="H179" s="260">
        <v>484.80000000000007</v>
      </c>
      <c r="I179" s="260">
        <v>490.79999999999995</v>
      </c>
      <c r="J179" s="260">
        <v>494.20000000000005</v>
      </c>
      <c r="K179" s="259">
        <v>487.4</v>
      </c>
      <c r="L179" s="259">
        <v>478</v>
      </c>
      <c r="M179" s="259">
        <v>0.61197999999999997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865.65</v>
      </c>
      <c r="D180" s="260">
        <v>865.98333333333323</v>
      </c>
      <c r="E180" s="260">
        <v>852.41666666666652</v>
      </c>
      <c r="F180" s="260">
        <v>839.18333333333328</v>
      </c>
      <c r="G180" s="260">
        <v>825.61666666666656</v>
      </c>
      <c r="H180" s="260">
        <v>879.21666666666647</v>
      </c>
      <c r="I180" s="260">
        <v>892.7833333333333</v>
      </c>
      <c r="J180" s="260">
        <v>906.01666666666642</v>
      </c>
      <c r="K180" s="259">
        <v>879.55</v>
      </c>
      <c r="L180" s="259">
        <v>852.75</v>
      </c>
      <c r="M180" s="259">
        <v>9.9683100000000007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454.55</v>
      </c>
      <c r="D181" s="260">
        <v>455.2166666666667</v>
      </c>
      <c r="E181" s="260">
        <v>450.73333333333341</v>
      </c>
      <c r="F181" s="260">
        <v>446.91666666666669</v>
      </c>
      <c r="G181" s="260">
        <v>442.43333333333339</v>
      </c>
      <c r="H181" s="260">
        <v>459.03333333333342</v>
      </c>
      <c r="I181" s="260">
        <v>463.51666666666677</v>
      </c>
      <c r="J181" s="260">
        <v>467.33333333333343</v>
      </c>
      <c r="K181" s="259">
        <v>459.7</v>
      </c>
      <c r="L181" s="259">
        <v>451.4</v>
      </c>
      <c r="M181" s="259">
        <v>4.4589999999999996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1278.55</v>
      </c>
      <c r="D182" s="260">
        <v>1284.9333333333334</v>
      </c>
      <c r="E182" s="260">
        <v>1270.6166666666668</v>
      </c>
      <c r="F182" s="260">
        <v>1262.6833333333334</v>
      </c>
      <c r="G182" s="260">
        <v>1248.3666666666668</v>
      </c>
      <c r="H182" s="260">
        <v>1292.8666666666668</v>
      </c>
      <c r="I182" s="260">
        <v>1307.1833333333334</v>
      </c>
      <c r="J182" s="260">
        <v>1315.1166666666668</v>
      </c>
      <c r="K182" s="259">
        <v>1299.25</v>
      </c>
      <c r="L182" s="259">
        <v>1277</v>
      </c>
      <c r="M182" s="259">
        <v>3.1791200000000002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347.35</v>
      </c>
      <c r="D183" s="260">
        <v>350.38333333333338</v>
      </c>
      <c r="E183" s="260">
        <v>342.96666666666675</v>
      </c>
      <c r="F183" s="260">
        <v>338.58333333333337</v>
      </c>
      <c r="G183" s="260">
        <v>331.16666666666674</v>
      </c>
      <c r="H183" s="260">
        <v>354.76666666666677</v>
      </c>
      <c r="I183" s="260">
        <v>362.18333333333339</v>
      </c>
      <c r="J183" s="260">
        <v>366.56666666666678</v>
      </c>
      <c r="K183" s="259">
        <v>357.8</v>
      </c>
      <c r="L183" s="259">
        <v>346</v>
      </c>
      <c r="M183" s="259">
        <v>5.83338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390.7</v>
      </c>
      <c r="D184" s="260">
        <v>389.65000000000003</v>
      </c>
      <c r="E184" s="260">
        <v>376.80000000000007</v>
      </c>
      <c r="F184" s="260">
        <v>362.90000000000003</v>
      </c>
      <c r="G184" s="260">
        <v>350.05000000000007</v>
      </c>
      <c r="H184" s="260">
        <v>403.55000000000007</v>
      </c>
      <c r="I184" s="260">
        <v>416.40000000000009</v>
      </c>
      <c r="J184" s="260">
        <v>430.30000000000007</v>
      </c>
      <c r="K184" s="259">
        <v>402.5</v>
      </c>
      <c r="L184" s="259">
        <v>375.75</v>
      </c>
      <c r="M184" s="259">
        <v>30.904869999999999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1719.15</v>
      </c>
      <c r="D185" s="260">
        <v>1721.9333333333334</v>
      </c>
      <c r="E185" s="260">
        <v>1711.8666666666668</v>
      </c>
      <c r="F185" s="260">
        <v>1704.5833333333335</v>
      </c>
      <c r="G185" s="260">
        <v>1694.5166666666669</v>
      </c>
      <c r="H185" s="260">
        <v>1729.2166666666667</v>
      </c>
      <c r="I185" s="260">
        <v>1739.2833333333333</v>
      </c>
      <c r="J185" s="260">
        <v>1746.5666666666666</v>
      </c>
      <c r="K185" s="259">
        <v>1732</v>
      </c>
      <c r="L185" s="259">
        <v>1714.65</v>
      </c>
      <c r="M185" s="259">
        <v>4.9270300000000002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686.65</v>
      </c>
      <c r="D186" s="260">
        <v>687.44999999999993</v>
      </c>
      <c r="E186" s="260">
        <v>674.19999999999982</v>
      </c>
      <c r="F186" s="260">
        <v>661.74999999999989</v>
      </c>
      <c r="G186" s="260">
        <v>648.49999999999977</v>
      </c>
      <c r="H186" s="260">
        <v>699.89999999999986</v>
      </c>
      <c r="I186" s="260">
        <v>713.15000000000009</v>
      </c>
      <c r="J186" s="260">
        <v>725.59999999999991</v>
      </c>
      <c r="K186" s="259">
        <v>700.7</v>
      </c>
      <c r="L186" s="259">
        <v>675</v>
      </c>
      <c r="M186" s="259">
        <v>3.60941</v>
      </c>
      <c r="N186" s="1"/>
      <c r="O186" s="1"/>
    </row>
    <row r="187" spans="1:15" ht="12.75" customHeight="1">
      <c r="A187" s="30">
        <v>177</v>
      </c>
      <c r="B187" s="269" t="s">
        <v>870</v>
      </c>
      <c r="C187" s="259">
        <v>397.05</v>
      </c>
      <c r="D187" s="260">
        <v>388.2833333333333</v>
      </c>
      <c r="E187" s="260">
        <v>376.66666666666663</v>
      </c>
      <c r="F187" s="260">
        <v>356.2833333333333</v>
      </c>
      <c r="G187" s="260">
        <v>344.66666666666663</v>
      </c>
      <c r="H187" s="260">
        <v>408.66666666666663</v>
      </c>
      <c r="I187" s="260">
        <v>420.2833333333333</v>
      </c>
      <c r="J187" s="260">
        <v>440.66666666666663</v>
      </c>
      <c r="K187" s="259">
        <v>399.9</v>
      </c>
      <c r="L187" s="259">
        <v>367.9</v>
      </c>
      <c r="M187" s="259">
        <v>15.20092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1927.9</v>
      </c>
      <c r="D188" s="260">
        <v>1933.1000000000001</v>
      </c>
      <c r="E188" s="260">
        <v>1907.2500000000002</v>
      </c>
      <c r="F188" s="260">
        <v>1886.6000000000001</v>
      </c>
      <c r="G188" s="260">
        <v>1860.7500000000002</v>
      </c>
      <c r="H188" s="260">
        <v>1953.7500000000002</v>
      </c>
      <c r="I188" s="260">
        <v>1979.6000000000001</v>
      </c>
      <c r="J188" s="260">
        <v>2000.2500000000002</v>
      </c>
      <c r="K188" s="259">
        <v>1958.95</v>
      </c>
      <c r="L188" s="259">
        <v>1912.45</v>
      </c>
      <c r="M188" s="259">
        <v>0.60572999999999999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790.35</v>
      </c>
      <c r="D189" s="260">
        <v>793.91666666666663</v>
      </c>
      <c r="E189" s="260">
        <v>785.83333333333326</v>
      </c>
      <c r="F189" s="260">
        <v>781.31666666666661</v>
      </c>
      <c r="G189" s="260">
        <v>773.23333333333323</v>
      </c>
      <c r="H189" s="260">
        <v>798.43333333333328</v>
      </c>
      <c r="I189" s="260">
        <v>806.51666666666654</v>
      </c>
      <c r="J189" s="260">
        <v>811.0333333333333</v>
      </c>
      <c r="K189" s="259">
        <v>802</v>
      </c>
      <c r="L189" s="259">
        <v>789.4</v>
      </c>
      <c r="M189" s="259">
        <v>0.52122999999999997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229.75</v>
      </c>
      <c r="D190" s="260">
        <v>230.85</v>
      </c>
      <c r="E190" s="260">
        <v>227.04999999999998</v>
      </c>
      <c r="F190" s="260">
        <v>224.35</v>
      </c>
      <c r="G190" s="260">
        <v>220.54999999999998</v>
      </c>
      <c r="H190" s="260">
        <v>233.54999999999998</v>
      </c>
      <c r="I190" s="260">
        <v>237.35</v>
      </c>
      <c r="J190" s="260">
        <v>240.04999999999998</v>
      </c>
      <c r="K190" s="259">
        <v>234.65</v>
      </c>
      <c r="L190" s="259">
        <v>228.15</v>
      </c>
      <c r="M190" s="259">
        <v>1.50231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3486.9</v>
      </c>
      <c r="D191" s="260">
        <v>3513.9333333333329</v>
      </c>
      <c r="E191" s="260">
        <v>3447.9666666666658</v>
      </c>
      <c r="F191" s="260">
        <v>3409.0333333333328</v>
      </c>
      <c r="G191" s="260">
        <v>3343.0666666666657</v>
      </c>
      <c r="H191" s="260">
        <v>3552.8666666666659</v>
      </c>
      <c r="I191" s="260">
        <v>3618.833333333333</v>
      </c>
      <c r="J191" s="260">
        <v>3657.766666666666</v>
      </c>
      <c r="K191" s="259">
        <v>3579.9</v>
      </c>
      <c r="L191" s="259">
        <v>3475</v>
      </c>
      <c r="M191" s="259">
        <v>0.72762000000000004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498.7</v>
      </c>
      <c r="D192" s="260">
        <v>501.2</v>
      </c>
      <c r="E192" s="260">
        <v>494.5</v>
      </c>
      <c r="F192" s="260">
        <v>490.3</v>
      </c>
      <c r="G192" s="260">
        <v>483.6</v>
      </c>
      <c r="H192" s="260">
        <v>505.4</v>
      </c>
      <c r="I192" s="260">
        <v>512.09999999999991</v>
      </c>
      <c r="J192" s="260">
        <v>516.29999999999995</v>
      </c>
      <c r="K192" s="259">
        <v>507.9</v>
      </c>
      <c r="L192" s="259">
        <v>497</v>
      </c>
      <c r="M192" s="259">
        <v>9.19299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597.9</v>
      </c>
      <c r="D193" s="260">
        <v>601.43333333333328</v>
      </c>
      <c r="E193" s="260">
        <v>593.06666666666661</v>
      </c>
      <c r="F193" s="260">
        <v>588.23333333333335</v>
      </c>
      <c r="G193" s="260">
        <v>579.86666666666667</v>
      </c>
      <c r="H193" s="260">
        <v>606.26666666666654</v>
      </c>
      <c r="I193" s="260">
        <v>614.6333333333331</v>
      </c>
      <c r="J193" s="260">
        <v>619.46666666666647</v>
      </c>
      <c r="K193" s="259">
        <v>609.79999999999995</v>
      </c>
      <c r="L193" s="259">
        <v>596.6</v>
      </c>
      <c r="M193" s="259">
        <v>10.507009999999999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90.85</v>
      </c>
      <c r="D194" s="260">
        <v>91.083333333333329</v>
      </c>
      <c r="E194" s="260">
        <v>90.266666666666652</v>
      </c>
      <c r="F194" s="260">
        <v>89.683333333333323</v>
      </c>
      <c r="G194" s="260">
        <v>88.866666666666646</v>
      </c>
      <c r="H194" s="260">
        <v>91.666666666666657</v>
      </c>
      <c r="I194" s="260">
        <v>92.483333333333348</v>
      </c>
      <c r="J194" s="260">
        <v>93.066666666666663</v>
      </c>
      <c r="K194" s="259">
        <v>91.9</v>
      </c>
      <c r="L194" s="259">
        <v>90.5</v>
      </c>
      <c r="M194" s="259">
        <v>4.9359000000000002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131.15</v>
      </c>
      <c r="D195" s="260">
        <v>132.08333333333334</v>
      </c>
      <c r="E195" s="260">
        <v>129.61666666666667</v>
      </c>
      <c r="F195" s="260">
        <v>128.08333333333334</v>
      </c>
      <c r="G195" s="260">
        <v>125.61666666666667</v>
      </c>
      <c r="H195" s="260">
        <v>133.61666666666667</v>
      </c>
      <c r="I195" s="260">
        <v>136.08333333333331</v>
      </c>
      <c r="J195" s="260">
        <v>137.61666666666667</v>
      </c>
      <c r="K195" s="259">
        <v>134.55000000000001</v>
      </c>
      <c r="L195" s="259">
        <v>130.55000000000001</v>
      </c>
      <c r="M195" s="259">
        <v>25.35981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266.89999999999998</v>
      </c>
      <c r="D196" s="260">
        <v>270.39999999999998</v>
      </c>
      <c r="E196" s="260">
        <v>261.59999999999997</v>
      </c>
      <c r="F196" s="260">
        <v>256.3</v>
      </c>
      <c r="G196" s="260">
        <v>247.5</v>
      </c>
      <c r="H196" s="260">
        <v>275.69999999999993</v>
      </c>
      <c r="I196" s="260">
        <v>284.49999999999989</v>
      </c>
      <c r="J196" s="260">
        <v>289.7999999999999</v>
      </c>
      <c r="K196" s="259">
        <v>279.2</v>
      </c>
      <c r="L196" s="259">
        <v>265.10000000000002</v>
      </c>
      <c r="M196" s="259">
        <v>17.98321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1059.5</v>
      </c>
      <c r="D197" s="260">
        <v>1064</v>
      </c>
      <c r="E197" s="260">
        <v>1029</v>
      </c>
      <c r="F197" s="260">
        <v>998.5</v>
      </c>
      <c r="G197" s="260">
        <v>963.5</v>
      </c>
      <c r="H197" s="260">
        <v>1094.5</v>
      </c>
      <c r="I197" s="260">
        <v>1129.5</v>
      </c>
      <c r="J197" s="260">
        <v>1160</v>
      </c>
      <c r="K197" s="259">
        <v>1099</v>
      </c>
      <c r="L197" s="259">
        <v>1033.5</v>
      </c>
      <c r="M197" s="259">
        <v>11.310700000000001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1128.95</v>
      </c>
      <c r="D198" s="260">
        <v>1128.5833333333333</v>
      </c>
      <c r="E198" s="260">
        <v>1118.4166666666665</v>
      </c>
      <c r="F198" s="260">
        <v>1107.8833333333332</v>
      </c>
      <c r="G198" s="260">
        <v>1097.7166666666665</v>
      </c>
      <c r="H198" s="260">
        <v>1139.1166666666666</v>
      </c>
      <c r="I198" s="260">
        <v>1149.2833333333331</v>
      </c>
      <c r="J198" s="260">
        <v>1159.8166666666666</v>
      </c>
      <c r="K198" s="259">
        <v>1138.75</v>
      </c>
      <c r="L198" s="259">
        <v>1118.05</v>
      </c>
      <c r="M198" s="259">
        <v>17.859480000000001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2173.65</v>
      </c>
      <c r="D199" s="260">
        <v>2169.2333333333331</v>
      </c>
      <c r="E199" s="260">
        <v>2155.4666666666662</v>
      </c>
      <c r="F199" s="260">
        <v>2137.2833333333333</v>
      </c>
      <c r="G199" s="260">
        <v>2123.5166666666664</v>
      </c>
      <c r="H199" s="260">
        <v>2187.4166666666661</v>
      </c>
      <c r="I199" s="260">
        <v>2201.1833333333334</v>
      </c>
      <c r="J199" s="260">
        <v>2219.3666666666659</v>
      </c>
      <c r="K199" s="259">
        <v>2183</v>
      </c>
      <c r="L199" s="259">
        <v>2151.0500000000002</v>
      </c>
      <c r="M199" s="259">
        <v>1.7035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1597.85</v>
      </c>
      <c r="D200" s="260">
        <v>1601.0166666666664</v>
      </c>
      <c r="E200" s="260">
        <v>1589.6833333333329</v>
      </c>
      <c r="F200" s="260">
        <v>1581.5166666666664</v>
      </c>
      <c r="G200" s="260">
        <v>1570.1833333333329</v>
      </c>
      <c r="H200" s="260">
        <v>1609.1833333333329</v>
      </c>
      <c r="I200" s="260">
        <v>1620.5166666666664</v>
      </c>
      <c r="J200" s="260">
        <v>1628.6833333333329</v>
      </c>
      <c r="K200" s="259">
        <v>1612.35</v>
      </c>
      <c r="L200" s="259">
        <v>1592.85</v>
      </c>
      <c r="M200" s="259">
        <v>63.191180000000003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584.85</v>
      </c>
      <c r="D201" s="260">
        <v>584.96666666666658</v>
      </c>
      <c r="E201" s="260">
        <v>582.43333333333317</v>
      </c>
      <c r="F201" s="260">
        <v>580.01666666666654</v>
      </c>
      <c r="G201" s="260">
        <v>577.48333333333312</v>
      </c>
      <c r="H201" s="260">
        <v>587.38333333333321</v>
      </c>
      <c r="I201" s="260">
        <v>589.91666666666674</v>
      </c>
      <c r="J201" s="260">
        <v>592.33333333333326</v>
      </c>
      <c r="K201" s="259">
        <v>587.5</v>
      </c>
      <c r="L201" s="259">
        <v>582.54999999999995</v>
      </c>
      <c r="M201" s="259">
        <v>32.151870000000002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79.2</v>
      </c>
      <c r="D202" s="260">
        <v>79.533333333333331</v>
      </c>
      <c r="E202" s="260">
        <v>78.266666666666666</v>
      </c>
      <c r="F202" s="260">
        <v>77.333333333333329</v>
      </c>
      <c r="G202" s="260">
        <v>76.066666666666663</v>
      </c>
      <c r="H202" s="260">
        <v>80.466666666666669</v>
      </c>
      <c r="I202" s="260">
        <v>81.73333333333332</v>
      </c>
      <c r="J202" s="260">
        <v>82.666666666666671</v>
      </c>
      <c r="K202" s="259">
        <v>80.8</v>
      </c>
      <c r="L202" s="259">
        <v>78.599999999999994</v>
      </c>
      <c r="M202" s="259">
        <v>59.899120000000003</v>
      </c>
      <c r="N202" s="1"/>
      <c r="O202" s="1"/>
    </row>
    <row r="203" spans="1:15" ht="12.75" customHeight="1">
      <c r="A203" s="30">
        <v>193</v>
      </c>
      <c r="B203" s="269" t="s">
        <v>825</v>
      </c>
      <c r="C203" s="259">
        <v>637.54999999999995</v>
      </c>
      <c r="D203" s="260">
        <v>640.20000000000005</v>
      </c>
      <c r="E203" s="260">
        <v>630.55000000000007</v>
      </c>
      <c r="F203" s="260">
        <v>623.55000000000007</v>
      </c>
      <c r="G203" s="260">
        <v>613.90000000000009</v>
      </c>
      <c r="H203" s="260">
        <v>647.20000000000005</v>
      </c>
      <c r="I203" s="260">
        <v>656.85000000000014</v>
      </c>
      <c r="J203" s="260">
        <v>663.85</v>
      </c>
      <c r="K203" s="259">
        <v>649.85</v>
      </c>
      <c r="L203" s="259">
        <v>633.20000000000005</v>
      </c>
      <c r="M203" s="259">
        <v>0.1875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944.65</v>
      </c>
      <c r="D204" s="260">
        <v>947.0333333333333</v>
      </c>
      <c r="E204" s="260">
        <v>940.11666666666656</v>
      </c>
      <c r="F204" s="260">
        <v>935.58333333333326</v>
      </c>
      <c r="G204" s="260">
        <v>928.66666666666652</v>
      </c>
      <c r="H204" s="260">
        <v>951.56666666666661</v>
      </c>
      <c r="I204" s="260">
        <v>958.48333333333335</v>
      </c>
      <c r="J204" s="260">
        <v>963.01666666666665</v>
      </c>
      <c r="K204" s="259">
        <v>953.95</v>
      </c>
      <c r="L204" s="259">
        <v>942.5</v>
      </c>
      <c r="M204" s="259">
        <v>1.20651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904.2</v>
      </c>
      <c r="D205" s="260">
        <v>906.06666666666661</v>
      </c>
      <c r="E205" s="260">
        <v>894.13333333333321</v>
      </c>
      <c r="F205" s="260">
        <v>884.06666666666661</v>
      </c>
      <c r="G205" s="260">
        <v>872.13333333333321</v>
      </c>
      <c r="H205" s="260">
        <v>916.13333333333321</v>
      </c>
      <c r="I205" s="260">
        <v>928.06666666666661</v>
      </c>
      <c r="J205" s="260">
        <v>938.13333333333321</v>
      </c>
      <c r="K205" s="259">
        <v>918</v>
      </c>
      <c r="L205" s="259">
        <v>896</v>
      </c>
      <c r="M205" s="259">
        <v>0.14219000000000001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1234.8499999999999</v>
      </c>
      <c r="D206" s="260">
        <v>1232.5166666666667</v>
      </c>
      <c r="E206" s="260">
        <v>1224.3333333333333</v>
      </c>
      <c r="F206" s="260">
        <v>1213.8166666666666</v>
      </c>
      <c r="G206" s="260">
        <v>1205.6333333333332</v>
      </c>
      <c r="H206" s="260">
        <v>1243.0333333333333</v>
      </c>
      <c r="I206" s="260">
        <v>1251.2166666666667</v>
      </c>
      <c r="J206" s="260">
        <v>1261.7333333333333</v>
      </c>
      <c r="K206" s="259">
        <v>1240.7</v>
      </c>
      <c r="L206" s="259">
        <v>1222</v>
      </c>
      <c r="M206" s="259">
        <v>2.9886499999999998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2828.25</v>
      </c>
      <c r="D207" s="260">
        <v>2813.1</v>
      </c>
      <c r="E207" s="260">
        <v>2788.25</v>
      </c>
      <c r="F207" s="260">
        <v>2748.25</v>
      </c>
      <c r="G207" s="260">
        <v>2723.4</v>
      </c>
      <c r="H207" s="260">
        <v>2853.1</v>
      </c>
      <c r="I207" s="260">
        <v>2877.9499999999994</v>
      </c>
      <c r="J207" s="260">
        <v>2917.95</v>
      </c>
      <c r="K207" s="259">
        <v>2837.95</v>
      </c>
      <c r="L207" s="259">
        <v>2773.1</v>
      </c>
      <c r="M207" s="259">
        <v>7.3187899999999999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341.8</v>
      </c>
      <c r="D208" s="260">
        <v>347</v>
      </c>
      <c r="E208" s="260">
        <v>335</v>
      </c>
      <c r="F208" s="260">
        <v>328.2</v>
      </c>
      <c r="G208" s="260">
        <v>316.2</v>
      </c>
      <c r="H208" s="260">
        <v>353.8</v>
      </c>
      <c r="I208" s="260">
        <v>365.8</v>
      </c>
      <c r="J208" s="260">
        <v>372.6</v>
      </c>
      <c r="K208" s="259">
        <v>359</v>
      </c>
      <c r="L208" s="259">
        <v>340.2</v>
      </c>
      <c r="M208" s="259">
        <v>3.0015800000000001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435.95</v>
      </c>
      <c r="D209" s="260">
        <v>436.36666666666662</v>
      </c>
      <c r="E209" s="260">
        <v>431.83333333333326</v>
      </c>
      <c r="F209" s="260">
        <v>427.71666666666664</v>
      </c>
      <c r="G209" s="260">
        <v>423.18333333333328</v>
      </c>
      <c r="H209" s="260">
        <v>440.48333333333323</v>
      </c>
      <c r="I209" s="260">
        <v>445.01666666666665</v>
      </c>
      <c r="J209" s="260">
        <v>449.13333333333321</v>
      </c>
      <c r="K209" s="259">
        <v>440.9</v>
      </c>
      <c r="L209" s="259">
        <v>432.25</v>
      </c>
      <c r="M209" s="259">
        <v>65.188280000000006</v>
      </c>
      <c r="N209" s="1"/>
      <c r="O209" s="1"/>
    </row>
    <row r="210" spans="1:15" ht="12.75" customHeight="1">
      <c r="A210" s="30">
        <v>200</v>
      </c>
      <c r="B210" s="269" t="s">
        <v>779</v>
      </c>
      <c r="C210" s="259">
        <v>1221.3499999999999</v>
      </c>
      <c r="D210" s="260">
        <v>1226.25</v>
      </c>
      <c r="E210" s="260">
        <v>1212.0999999999999</v>
      </c>
      <c r="F210" s="260">
        <v>1202.8499999999999</v>
      </c>
      <c r="G210" s="260">
        <v>1188.6999999999998</v>
      </c>
      <c r="H210" s="260">
        <v>1235.5</v>
      </c>
      <c r="I210" s="260">
        <v>1249.6500000000001</v>
      </c>
      <c r="J210" s="260">
        <v>1258.9000000000001</v>
      </c>
      <c r="K210" s="259">
        <v>1240.4000000000001</v>
      </c>
      <c r="L210" s="259">
        <v>1217</v>
      </c>
      <c r="M210" s="259">
        <v>0.44374999999999998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2752.15</v>
      </c>
      <c r="D211" s="260">
        <v>2754.8666666666668</v>
      </c>
      <c r="E211" s="260">
        <v>2736.3333333333335</v>
      </c>
      <c r="F211" s="260">
        <v>2720.5166666666669</v>
      </c>
      <c r="G211" s="260">
        <v>2701.9833333333336</v>
      </c>
      <c r="H211" s="260">
        <v>2770.6833333333334</v>
      </c>
      <c r="I211" s="260">
        <v>2789.2166666666662</v>
      </c>
      <c r="J211" s="260">
        <v>2805.0333333333333</v>
      </c>
      <c r="K211" s="259">
        <v>2773.4</v>
      </c>
      <c r="L211" s="259">
        <v>2739.05</v>
      </c>
      <c r="M211" s="259">
        <v>4.9311400000000001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114.65</v>
      </c>
      <c r="D212" s="260">
        <v>114.95</v>
      </c>
      <c r="E212" s="260">
        <v>113.60000000000001</v>
      </c>
      <c r="F212" s="260">
        <v>112.55000000000001</v>
      </c>
      <c r="G212" s="260">
        <v>111.20000000000002</v>
      </c>
      <c r="H212" s="260">
        <v>116</v>
      </c>
      <c r="I212" s="260">
        <v>117.35</v>
      </c>
      <c r="J212" s="260">
        <v>118.39999999999999</v>
      </c>
      <c r="K212" s="259">
        <v>116.3</v>
      </c>
      <c r="L212" s="259">
        <v>113.9</v>
      </c>
      <c r="M212" s="259">
        <v>26.686699999999998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238.5</v>
      </c>
      <c r="D213" s="260">
        <v>237.93333333333331</v>
      </c>
      <c r="E213" s="260">
        <v>236.16666666666663</v>
      </c>
      <c r="F213" s="260">
        <v>233.83333333333331</v>
      </c>
      <c r="G213" s="260">
        <v>232.06666666666663</v>
      </c>
      <c r="H213" s="260">
        <v>240.26666666666662</v>
      </c>
      <c r="I213" s="260">
        <v>242.03333333333333</v>
      </c>
      <c r="J213" s="260">
        <v>244.36666666666662</v>
      </c>
      <c r="K213" s="259">
        <v>239.7</v>
      </c>
      <c r="L213" s="259">
        <v>235.6</v>
      </c>
      <c r="M213" s="259">
        <v>32.48659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2634.2</v>
      </c>
      <c r="D214" s="260">
        <v>2600.4499999999998</v>
      </c>
      <c r="E214" s="260">
        <v>2560.9499999999998</v>
      </c>
      <c r="F214" s="260">
        <v>2487.6999999999998</v>
      </c>
      <c r="G214" s="260">
        <v>2448.1999999999998</v>
      </c>
      <c r="H214" s="260">
        <v>2673.7</v>
      </c>
      <c r="I214" s="260">
        <v>2713.2</v>
      </c>
      <c r="J214" s="260">
        <v>2786.45</v>
      </c>
      <c r="K214" s="259">
        <v>2639.95</v>
      </c>
      <c r="L214" s="259">
        <v>2527.1999999999998</v>
      </c>
      <c r="M214" s="259">
        <v>25.429320000000001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303.14999999999998</v>
      </c>
      <c r="D215" s="260">
        <v>301.46666666666664</v>
      </c>
      <c r="E215" s="260">
        <v>298.98333333333329</v>
      </c>
      <c r="F215" s="260">
        <v>294.81666666666666</v>
      </c>
      <c r="G215" s="260">
        <v>292.33333333333331</v>
      </c>
      <c r="H215" s="260">
        <v>305.63333333333327</v>
      </c>
      <c r="I215" s="260">
        <v>308.11666666666662</v>
      </c>
      <c r="J215" s="260">
        <v>312.28333333333325</v>
      </c>
      <c r="K215" s="259">
        <v>303.95</v>
      </c>
      <c r="L215" s="259">
        <v>297.3</v>
      </c>
      <c r="M215" s="259">
        <v>4.9566100000000004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2959.4</v>
      </c>
      <c r="D216" s="260">
        <v>2952.1999999999994</v>
      </c>
      <c r="E216" s="260">
        <v>2903.3999999999987</v>
      </c>
      <c r="F216" s="260">
        <v>2847.3999999999992</v>
      </c>
      <c r="G216" s="260">
        <v>2798.5999999999985</v>
      </c>
      <c r="H216" s="260">
        <v>3008.1999999999989</v>
      </c>
      <c r="I216" s="260">
        <v>3056.9999999999991</v>
      </c>
      <c r="J216" s="260">
        <v>3112.9999999999991</v>
      </c>
      <c r="K216" s="259">
        <v>3001</v>
      </c>
      <c r="L216" s="259">
        <v>2896.2</v>
      </c>
      <c r="M216" s="259">
        <v>0.30714000000000002</v>
      </c>
      <c r="N216" s="1"/>
      <c r="O216" s="1"/>
    </row>
    <row r="217" spans="1:15" ht="12.75" customHeight="1">
      <c r="A217" s="30">
        <v>207</v>
      </c>
      <c r="B217" s="269" t="s">
        <v>780</v>
      </c>
      <c r="C217" s="259">
        <v>724.95</v>
      </c>
      <c r="D217" s="260">
        <v>719.9</v>
      </c>
      <c r="E217" s="260">
        <v>712.25</v>
      </c>
      <c r="F217" s="260">
        <v>699.55000000000007</v>
      </c>
      <c r="G217" s="260">
        <v>691.90000000000009</v>
      </c>
      <c r="H217" s="260">
        <v>732.59999999999991</v>
      </c>
      <c r="I217" s="260">
        <v>740.24999999999977</v>
      </c>
      <c r="J217" s="260">
        <v>752.94999999999982</v>
      </c>
      <c r="K217" s="259">
        <v>727.55</v>
      </c>
      <c r="L217" s="259">
        <v>707.2</v>
      </c>
      <c r="M217" s="259">
        <v>1.36398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41027.800000000003</v>
      </c>
      <c r="D218" s="260">
        <v>41372.433333333334</v>
      </c>
      <c r="E218" s="260">
        <v>40555.366666666669</v>
      </c>
      <c r="F218" s="260">
        <v>40082.933333333334</v>
      </c>
      <c r="G218" s="260">
        <v>39265.866666666669</v>
      </c>
      <c r="H218" s="260">
        <v>41844.866666666669</v>
      </c>
      <c r="I218" s="260">
        <v>42661.933333333334</v>
      </c>
      <c r="J218" s="260">
        <v>43134.366666666669</v>
      </c>
      <c r="K218" s="259">
        <v>42189.5</v>
      </c>
      <c r="L218" s="259">
        <v>40900</v>
      </c>
      <c r="M218" s="259">
        <v>7.3819999999999997E-2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48.75</v>
      </c>
      <c r="D219" s="260">
        <v>49.383333333333326</v>
      </c>
      <c r="E219" s="260">
        <v>47.91666666666665</v>
      </c>
      <c r="F219" s="260">
        <v>47.083333333333321</v>
      </c>
      <c r="G219" s="260">
        <v>45.616666666666646</v>
      </c>
      <c r="H219" s="260">
        <v>50.216666666666654</v>
      </c>
      <c r="I219" s="260">
        <v>51.683333333333323</v>
      </c>
      <c r="J219" s="260">
        <v>52.516666666666659</v>
      </c>
      <c r="K219" s="259">
        <v>50.85</v>
      </c>
      <c r="L219" s="259">
        <v>48.55</v>
      </c>
      <c r="M219" s="259">
        <v>90.12285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2665.25</v>
      </c>
      <c r="D220" s="260">
        <v>2664.1</v>
      </c>
      <c r="E220" s="260">
        <v>2646.7</v>
      </c>
      <c r="F220" s="260">
        <v>2628.15</v>
      </c>
      <c r="G220" s="260">
        <v>2610.75</v>
      </c>
      <c r="H220" s="260">
        <v>2682.6499999999996</v>
      </c>
      <c r="I220" s="260">
        <v>2700.05</v>
      </c>
      <c r="J220" s="260">
        <v>2718.5999999999995</v>
      </c>
      <c r="K220" s="259">
        <v>2681.5</v>
      </c>
      <c r="L220" s="259">
        <v>2645.55</v>
      </c>
      <c r="M220" s="259">
        <v>26.244969999999999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946.75</v>
      </c>
      <c r="D221" s="260">
        <v>943.4</v>
      </c>
      <c r="E221" s="260">
        <v>936.9</v>
      </c>
      <c r="F221" s="260">
        <v>927.05</v>
      </c>
      <c r="G221" s="260">
        <v>920.55</v>
      </c>
      <c r="H221" s="260">
        <v>953.25</v>
      </c>
      <c r="I221" s="260">
        <v>959.75</v>
      </c>
      <c r="J221" s="260">
        <v>969.6</v>
      </c>
      <c r="K221" s="259">
        <v>949.9</v>
      </c>
      <c r="L221" s="259">
        <v>933.55</v>
      </c>
      <c r="M221" s="259">
        <v>130.96844999999999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1175.7</v>
      </c>
      <c r="D222" s="260">
        <v>1173.9333333333332</v>
      </c>
      <c r="E222" s="260">
        <v>1160.8666666666663</v>
      </c>
      <c r="F222" s="260">
        <v>1146.0333333333331</v>
      </c>
      <c r="G222" s="260">
        <v>1132.9666666666662</v>
      </c>
      <c r="H222" s="260">
        <v>1188.7666666666664</v>
      </c>
      <c r="I222" s="260">
        <v>1201.8333333333335</v>
      </c>
      <c r="J222" s="260">
        <v>1216.6666666666665</v>
      </c>
      <c r="K222" s="259">
        <v>1187</v>
      </c>
      <c r="L222" s="259">
        <v>1159.0999999999999</v>
      </c>
      <c r="M222" s="259">
        <v>5.3858100000000002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471.1</v>
      </c>
      <c r="D223" s="260">
        <v>466.3</v>
      </c>
      <c r="E223" s="260">
        <v>458.65000000000003</v>
      </c>
      <c r="F223" s="260">
        <v>446.20000000000005</v>
      </c>
      <c r="G223" s="260">
        <v>438.55000000000007</v>
      </c>
      <c r="H223" s="260">
        <v>478.75</v>
      </c>
      <c r="I223" s="260">
        <v>486.4</v>
      </c>
      <c r="J223" s="260">
        <v>498.84999999999997</v>
      </c>
      <c r="K223" s="259">
        <v>473.95</v>
      </c>
      <c r="L223" s="259">
        <v>453.85</v>
      </c>
      <c r="M223" s="259">
        <v>103.01083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523.4</v>
      </c>
      <c r="D224" s="260">
        <v>524.75</v>
      </c>
      <c r="E224" s="260">
        <v>519.85</v>
      </c>
      <c r="F224" s="260">
        <v>516.30000000000007</v>
      </c>
      <c r="G224" s="260">
        <v>511.40000000000009</v>
      </c>
      <c r="H224" s="260">
        <v>528.29999999999995</v>
      </c>
      <c r="I224" s="260">
        <v>533.20000000000005</v>
      </c>
      <c r="J224" s="260">
        <v>536.74999999999989</v>
      </c>
      <c r="K224" s="259">
        <v>529.65</v>
      </c>
      <c r="L224" s="259">
        <v>521.20000000000005</v>
      </c>
      <c r="M224" s="259">
        <v>2.5521400000000001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54.3</v>
      </c>
      <c r="D225" s="260">
        <v>54.333333333333336</v>
      </c>
      <c r="E225" s="260">
        <v>53.06666666666667</v>
      </c>
      <c r="F225" s="260">
        <v>51.833333333333336</v>
      </c>
      <c r="G225" s="260">
        <v>50.56666666666667</v>
      </c>
      <c r="H225" s="260">
        <v>55.56666666666667</v>
      </c>
      <c r="I225" s="260">
        <v>56.833333333333336</v>
      </c>
      <c r="J225" s="260">
        <v>58.06666666666667</v>
      </c>
      <c r="K225" s="259">
        <v>55.6</v>
      </c>
      <c r="L225" s="259">
        <v>53.1</v>
      </c>
      <c r="M225" s="259">
        <v>524.05381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58</v>
      </c>
      <c r="D226" s="260">
        <v>58.466666666666669</v>
      </c>
      <c r="E226" s="260">
        <v>57.433333333333337</v>
      </c>
      <c r="F226" s="260">
        <v>56.866666666666667</v>
      </c>
      <c r="G226" s="260">
        <v>55.833333333333336</v>
      </c>
      <c r="H226" s="260">
        <v>59.033333333333339</v>
      </c>
      <c r="I226" s="260">
        <v>60.06666666666667</v>
      </c>
      <c r="J226" s="260">
        <v>60.63333333333334</v>
      </c>
      <c r="K226" s="259">
        <v>59.5</v>
      </c>
      <c r="L226" s="259">
        <v>57.9</v>
      </c>
      <c r="M226" s="259">
        <v>261.39040999999997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80.8</v>
      </c>
      <c r="D227" s="260">
        <v>81.36666666666666</v>
      </c>
      <c r="E227" s="260">
        <v>80.033333333333317</v>
      </c>
      <c r="F227" s="260">
        <v>79.266666666666652</v>
      </c>
      <c r="G227" s="260">
        <v>77.933333333333309</v>
      </c>
      <c r="H227" s="260">
        <v>82.133333333333326</v>
      </c>
      <c r="I227" s="260">
        <v>83.466666666666669</v>
      </c>
      <c r="J227" s="260">
        <v>84.233333333333334</v>
      </c>
      <c r="K227" s="259">
        <v>82.7</v>
      </c>
      <c r="L227" s="259">
        <v>80.599999999999994</v>
      </c>
      <c r="M227" s="259">
        <v>46.926679999999998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958.95</v>
      </c>
      <c r="D228" s="260">
        <v>964.2833333333333</v>
      </c>
      <c r="E228" s="260">
        <v>950.66666666666663</v>
      </c>
      <c r="F228" s="260">
        <v>942.38333333333333</v>
      </c>
      <c r="G228" s="260">
        <v>928.76666666666665</v>
      </c>
      <c r="H228" s="260">
        <v>972.56666666666661</v>
      </c>
      <c r="I228" s="260">
        <v>986.18333333333339</v>
      </c>
      <c r="J228" s="260">
        <v>994.46666666666658</v>
      </c>
      <c r="K228" s="259">
        <v>977.9</v>
      </c>
      <c r="L228" s="259">
        <v>956</v>
      </c>
      <c r="M228" s="259">
        <v>0.23175999999999999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460.45</v>
      </c>
      <c r="D229" s="260">
        <v>468.0333333333333</v>
      </c>
      <c r="E229" s="260">
        <v>448.06666666666661</v>
      </c>
      <c r="F229" s="260">
        <v>435.68333333333328</v>
      </c>
      <c r="G229" s="260">
        <v>415.71666666666658</v>
      </c>
      <c r="H229" s="260">
        <v>480.41666666666663</v>
      </c>
      <c r="I229" s="260">
        <v>500.38333333333333</v>
      </c>
      <c r="J229" s="260">
        <v>512.76666666666665</v>
      </c>
      <c r="K229" s="259">
        <v>488</v>
      </c>
      <c r="L229" s="259">
        <v>455.65</v>
      </c>
      <c r="M229" s="259">
        <v>9.1445699999999999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1865.05</v>
      </c>
      <c r="D230" s="260">
        <v>1854.7</v>
      </c>
      <c r="E230" s="260">
        <v>1785.4</v>
      </c>
      <c r="F230" s="260">
        <v>1705.75</v>
      </c>
      <c r="G230" s="260">
        <v>1636.45</v>
      </c>
      <c r="H230" s="260">
        <v>1934.3500000000001</v>
      </c>
      <c r="I230" s="260">
        <v>2003.6499999999999</v>
      </c>
      <c r="J230" s="260">
        <v>2083.3000000000002</v>
      </c>
      <c r="K230" s="259">
        <v>1924</v>
      </c>
      <c r="L230" s="259">
        <v>1775.05</v>
      </c>
      <c r="M230" s="259">
        <v>1.39181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273.55</v>
      </c>
      <c r="D231" s="260">
        <v>271.16666666666669</v>
      </c>
      <c r="E231" s="260">
        <v>262.33333333333337</v>
      </c>
      <c r="F231" s="260">
        <v>251.11666666666667</v>
      </c>
      <c r="G231" s="260">
        <v>242.28333333333336</v>
      </c>
      <c r="H231" s="260">
        <v>282.38333333333338</v>
      </c>
      <c r="I231" s="260">
        <v>291.21666666666675</v>
      </c>
      <c r="J231" s="260">
        <v>302.43333333333339</v>
      </c>
      <c r="K231" s="259">
        <v>280</v>
      </c>
      <c r="L231" s="259">
        <v>259.95</v>
      </c>
      <c r="M231" s="259">
        <v>126.36863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342.3</v>
      </c>
      <c r="D232" s="260">
        <v>342.43333333333334</v>
      </c>
      <c r="E232" s="260">
        <v>339.86666666666667</v>
      </c>
      <c r="F232" s="260">
        <v>337.43333333333334</v>
      </c>
      <c r="G232" s="260">
        <v>334.86666666666667</v>
      </c>
      <c r="H232" s="260">
        <v>344.86666666666667</v>
      </c>
      <c r="I232" s="260">
        <v>347.43333333333339</v>
      </c>
      <c r="J232" s="260">
        <v>349.86666666666667</v>
      </c>
      <c r="K232" s="259">
        <v>345</v>
      </c>
      <c r="L232" s="259">
        <v>340</v>
      </c>
      <c r="M232" s="259">
        <v>101.89855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114.35</v>
      </c>
      <c r="D233" s="260">
        <v>115.28333333333335</v>
      </c>
      <c r="E233" s="260">
        <v>112.4666666666667</v>
      </c>
      <c r="F233" s="260">
        <v>110.58333333333336</v>
      </c>
      <c r="G233" s="260">
        <v>107.76666666666671</v>
      </c>
      <c r="H233" s="260">
        <v>117.16666666666669</v>
      </c>
      <c r="I233" s="260">
        <v>119.98333333333332</v>
      </c>
      <c r="J233" s="260">
        <v>121.86666666666667</v>
      </c>
      <c r="K233" s="259">
        <v>118.1</v>
      </c>
      <c r="L233" s="259">
        <v>113.4</v>
      </c>
      <c r="M233" s="259">
        <v>12.34014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242.55</v>
      </c>
      <c r="D234" s="260">
        <v>242.61666666666665</v>
      </c>
      <c r="E234" s="260">
        <v>240.1333333333333</v>
      </c>
      <c r="F234" s="260">
        <v>237.71666666666664</v>
      </c>
      <c r="G234" s="260">
        <v>235.23333333333329</v>
      </c>
      <c r="H234" s="260">
        <v>245.0333333333333</v>
      </c>
      <c r="I234" s="260">
        <v>247.51666666666665</v>
      </c>
      <c r="J234" s="260">
        <v>249.93333333333331</v>
      </c>
      <c r="K234" s="259">
        <v>245.1</v>
      </c>
      <c r="L234" s="259">
        <v>240.2</v>
      </c>
      <c r="M234" s="259">
        <v>24.653839999999999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143.55000000000001</v>
      </c>
      <c r="D235" s="260">
        <v>143.41666666666666</v>
      </c>
      <c r="E235" s="260">
        <v>141.73333333333332</v>
      </c>
      <c r="F235" s="260">
        <v>139.91666666666666</v>
      </c>
      <c r="G235" s="260">
        <v>138.23333333333332</v>
      </c>
      <c r="H235" s="260">
        <v>145.23333333333332</v>
      </c>
      <c r="I235" s="260">
        <v>146.91666666666666</v>
      </c>
      <c r="J235" s="260">
        <v>148.73333333333332</v>
      </c>
      <c r="K235" s="259">
        <v>145.1</v>
      </c>
      <c r="L235" s="259">
        <v>141.6</v>
      </c>
      <c r="M235" s="259">
        <v>106.38911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84.8</v>
      </c>
      <c r="D236" s="260">
        <v>84.8</v>
      </c>
      <c r="E236" s="260">
        <v>83.699999999999989</v>
      </c>
      <c r="F236" s="260">
        <v>82.6</v>
      </c>
      <c r="G236" s="260">
        <v>81.499999999999986</v>
      </c>
      <c r="H236" s="260">
        <v>85.899999999999991</v>
      </c>
      <c r="I236" s="260">
        <v>86.999999999999986</v>
      </c>
      <c r="J236" s="260">
        <v>88.1</v>
      </c>
      <c r="K236" s="259">
        <v>85.9</v>
      </c>
      <c r="L236" s="259">
        <v>83.7</v>
      </c>
      <c r="M236" s="259">
        <v>72.096410000000006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4384.3500000000004</v>
      </c>
      <c r="D237" s="260">
        <v>4402.2</v>
      </c>
      <c r="E237" s="260">
        <v>4354.3999999999996</v>
      </c>
      <c r="F237" s="260">
        <v>4324.45</v>
      </c>
      <c r="G237" s="260">
        <v>4276.6499999999996</v>
      </c>
      <c r="H237" s="260">
        <v>4432.1499999999996</v>
      </c>
      <c r="I237" s="260">
        <v>4479.9500000000007</v>
      </c>
      <c r="J237" s="260">
        <v>4509.8999999999996</v>
      </c>
      <c r="K237" s="259">
        <v>4450</v>
      </c>
      <c r="L237" s="259">
        <v>4372.25</v>
      </c>
      <c r="M237" s="259">
        <v>0.41019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267.95</v>
      </c>
      <c r="D238" s="260">
        <v>269.85000000000002</v>
      </c>
      <c r="E238" s="260">
        <v>264.70000000000005</v>
      </c>
      <c r="F238" s="260">
        <v>261.45000000000005</v>
      </c>
      <c r="G238" s="260">
        <v>256.30000000000007</v>
      </c>
      <c r="H238" s="260">
        <v>273.10000000000002</v>
      </c>
      <c r="I238" s="260">
        <v>278.25</v>
      </c>
      <c r="J238" s="260">
        <v>281.5</v>
      </c>
      <c r="K238" s="259">
        <v>275</v>
      </c>
      <c r="L238" s="259">
        <v>266.60000000000002</v>
      </c>
      <c r="M238" s="259">
        <v>19.641960000000001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148.4</v>
      </c>
      <c r="D239" s="260">
        <v>148.76666666666668</v>
      </c>
      <c r="E239" s="260">
        <v>146.68333333333337</v>
      </c>
      <c r="F239" s="260">
        <v>144.9666666666667</v>
      </c>
      <c r="G239" s="260">
        <v>142.88333333333338</v>
      </c>
      <c r="H239" s="260">
        <v>150.48333333333335</v>
      </c>
      <c r="I239" s="260">
        <v>152.56666666666666</v>
      </c>
      <c r="J239" s="260">
        <v>154.28333333333333</v>
      </c>
      <c r="K239" s="259">
        <v>150.85</v>
      </c>
      <c r="L239" s="259">
        <v>147.05000000000001</v>
      </c>
      <c r="M239" s="259">
        <v>84.874020000000002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316.2</v>
      </c>
      <c r="D240" s="260">
        <v>319.16666666666669</v>
      </c>
      <c r="E240" s="260">
        <v>312.08333333333337</v>
      </c>
      <c r="F240" s="260">
        <v>307.9666666666667</v>
      </c>
      <c r="G240" s="260">
        <v>300.88333333333338</v>
      </c>
      <c r="H240" s="260">
        <v>323.28333333333336</v>
      </c>
      <c r="I240" s="260">
        <v>330.36666666666673</v>
      </c>
      <c r="J240" s="260">
        <v>334.48333333333335</v>
      </c>
      <c r="K240" s="259">
        <v>326.25</v>
      </c>
      <c r="L240" s="259">
        <v>315.05</v>
      </c>
      <c r="M240" s="259">
        <v>46.424959999999999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75.3</v>
      </c>
      <c r="D241" s="260">
        <v>75.666666666666671</v>
      </c>
      <c r="E241" s="260">
        <v>74.63333333333334</v>
      </c>
      <c r="F241" s="260">
        <v>73.966666666666669</v>
      </c>
      <c r="G241" s="260">
        <v>72.933333333333337</v>
      </c>
      <c r="H241" s="260">
        <v>76.333333333333343</v>
      </c>
      <c r="I241" s="260">
        <v>77.366666666666674</v>
      </c>
      <c r="J241" s="260">
        <v>78.033333333333346</v>
      </c>
      <c r="K241" s="259">
        <v>76.7</v>
      </c>
      <c r="L241" s="259">
        <v>75</v>
      </c>
      <c r="M241" s="259">
        <v>174.21133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22.45</v>
      </c>
      <c r="D242" s="260">
        <v>22.683333333333334</v>
      </c>
      <c r="E242" s="260">
        <v>22.166666666666668</v>
      </c>
      <c r="F242" s="260">
        <v>21.883333333333333</v>
      </c>
      <c r="G242" s="260">
        <v>21.366666666666667</v>
      </c>
      <c r="H242" s="260">
        <v>22.966666666666669</v>
      </c>
      <c r="I242" s="260">
        <v>23.483333333333334</v>
      </c>
      <c r="J242" s="260">
        <v>23.766666666666669</v>
      </c>
      <c r="K242" s="259">
        <v>23.2</v>
      </c>
      <c r="L242" s="259">
        <v>22.4</v>
      </c>
      <c r="M242" s="259">
        <v>133.34834000000001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723</v>
      </c>
      <c r="D243" s="260">
        <v>724.16666666666663</v>
      </c>
      <c r="E243" s="260">
        <v>718.93333333333328</v>
      </c>
      <c r="F243" s="260">
        <v>714.86666666666667</v>
      </c>
      <c r="G243" s="260">
        <v>709.63333333333333</v>
      </c>
      <c r="H243" s="260">
        <v>728.23333333333323</v>
      </c>
      <c r="I243" s="260">
        <v>733.46666666666658</v>
      </c>
      <c r="J243" s="260">
        <v>737.53333333333319</v>
      </c>
      <c r="K243" s="259">
        <v>729.4</v>
      </c>
      <c r="L243" s="259">
        <v>720.1</v>
      </c>
      <c r="M243" s="259">
        <v>8.4862599999999997</v>
      </c>
      <c r="N243" s="1"/>
      <c r="O243" s="1"/>
    </row>
    <row r="244" spans="1:15" ht="12.75" customHeight="1">
      <c r="A244" s="30">
        <v>234</v>
      </c>
      <c r="B244" s="269" t="s">
        <v>775</v>
      </c>
      <c r="C244" s="259">
        <v>35.299999999999997</v>
      </c>
      <c r="D244" s="260">
        <v>35.133333333333333</v>
      </c>
      <c r="E244" s="260">
        <v>33.966666666666669</v>
      </c>
      <c r="F244" s="260">
        <v>32.633333333333333</v>
      </c>
      <c r="G244" s="260">
        <v>31.466666666666669</v>
      </c>
      <c r="H244" s="260">
        <v>36.466666666666669</v>
      </c>
      <c r="I244" s="260">
        <v>37.63333333333334</v>
      </c>
      <c r="J244" s="260">
        <v>38.966666666666669</v>
      </c>
      <c r="K244" s="259">
        <v>36.299999999999997</v>
      </c>
      <c r="L244" s="259">
        <v>33.799999999999997</v>
      </c>
      <c r="M244" s="259">
        <v>3476.4911400000001</v>
      </c>
      <c r="N244" s="1"/>
      <c r="O244" s="1"/>
    </row>
    <row r="245" spans="1:15" ht="12.75" customHeight="1">
      <c r="A245" s="30">
        <v>235</v>
      </c>
      <c r="B245" s="269" t="s">
        <v>781</v>
      </c>
      <c r="C245" s="259">
        <v>1326.4</v>
      </c>
      <c r="D245" s="260">
        <v>1335.8166666666666</v>
      </c>
      <c r="E245" s="260">
        <v>1311.8333333333333</v>
      </c>
      <c r="F245" s="260">
        <v>1297.2666666666667</v>
      </c>
      <c r="G245" s="260">
        <v>1273.2833333333333</v>
      </c>
      <c r="H245" s="260">
        <v>1350.3833333333332</v>
      </c>
      <c r="I245" s="260">
        <v>1374.3666666666668</v>
      </c>
      <c r="J245" s="260">
        <v>1388.9333333333332</v>
      </c>
      <c r="K245" s="259">
        <v>1359.8</v>
      </c>
      <c r="L245" s="259">
        <v>1321.25</v>
      </c>
      <c r="M245" s="259">
        <v>0.54932000000000003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384.95</v>
      </c>
      <c r="D246" s="260">
        <v>387.93333333333334</v>
      </c>
      <c r="E246" s="260">
        <v>379.76666666666665</v>
      </c>
      <c r="F246" s="260">
        <v>374.58333333333331</v>
      </c>
      <c r="G246" s="260">
        <v>366.41666666666663</v>
      </c>
      <c r="H246" s="260">
        <v>393.11666666666667</v>
      </c>
      <c r="I246" s="260">
        <v>401.2833333333333</v>
      </c>
      <c r="J246" s="260">
        <v>406.4666666666667</v>
      </c>
      <c r="K246" s="259">
        <v>396.1</v>
      </c>
      <c r="L246" s="259">
        <v>382.75</v>
      </c>
      <c r="M246" s="259">
        <v>0.79595000000000005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433.5</v>
      </c>
      <c r="D247" s="260">
        <v>435.81666666666666</v>
      </c>
      <c r="E247" s="260">
        <v>425.48333333333335</v>
      </c>
      <c r="F247" s="260">
        <v>417.4666666666667</v>
      </c>
      <c r="G247" s="260">
        <v>407.13333333333338</v>
      </c>
      <c r="H247" s="260">
        <v>443.83333333333331</v>
      </c>
      <c r="I247" s="260">
        <v>454.16666666666669</v>
      </c>
      <c r="J247" s="260">
        <v>462.18333333333328</v>
      </c>
      <c r="K247" s="259">
        <v>446.15</v>
      </c>
      <c r="L247" s="259">
        <v>427.8</v>
      </c>
      <c r="M247" s="259">
        <v>49.843789999999998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199.45</v>
      </c>
      <c r="D248" s="260">
        <v>200.81666666666669</v>
      </c>
      <c r="E248" s="260">
        <v>197.68333333333339</v>
      </c>
      <c r="F248" s="260">
        <v>195.91666666666671</v>
      </c>
      <c r="G248" s="260">
        <v>192.78333333333342</v>
      </c>
      <c r="H248" s="260">
        <v>202.58333333333337</v>
      </c>
      <c r="I248" s="260">
        <v>205.71666666666664</v>
      </c>
      <c r="J248" s="260">
        <v>207.48333333333335</v>
      </c>
      <c r="K248" s="259">
        <v>203.95</v>
      </c>
      <c r="L248" s="259">
        <v>199.05</v>
      </c>
      <c r="M248" s="259">
        <v>12.809279999999999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1180.5999999999999</v>
      </c>
      <c r="D249" s="260">
        <v>1186.3</v>
      </c>
      <c r="E249" s="260">
        <v>1172.75</v>
      </c>
      <c r="F249" s="260">
        <v>1164.9000000000001</v>
      </c>
      <c r="G249" s="260">
        <v>1151.3500000000001</v>
      </c>
      <c r="H249" s="260">
        <v>1194.1499999999999</v>
      </c>
      <c r="I249" s="260">
        <v>1207.6999999999996</v>
      </c>
      <c r="J249" s="260">
        <v>1215.5499999999997</v>
      </c>
      <c r="K249" s="259">
        <v>1199.8499999999999</v>
      </c>
      <c r="L249" s="259">
        <v>1178.45</v>
      </c>
      <c r="M249" s="259">
        <v>18.751460000000002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16.399999999999999</v>
      </c>
      <c r="D250" s="260">
        <v>16.416666666666668</v>
      </c>
      <c r="E250" s="260">
        <v>16.283333333333335</v>
      </c>
      <c r="F250" s="260">
        <v>16.166666666666668</v>
      </c>
      <c r="G250" s="260">
        <v>16.033333333333335</v>
      </c>
      <c r="H250" s="260">
        <v>16.533333333333335</v>
      </c>
      <c r="I250" s="260">
        <v>16.666666666666668</v>
      </c>
      <c r="J250" s="260">
        <v>16.783333333333335</v>
      </c>
      <c r="K250" s="259">
        <v>16.55</v>
      </c>
      <c r="L250" s="259">
        <v>16.3</v>
      </c>
      <c r="M250" s="259">
        <v>21.497509999999998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3961.15</v>
      </c>
      <c r="D251" s="260">
        <v>3970.0499999999997</v>
      </c>
      <c r="E251" s="260">
        <v>3930.4999999999995</v>
      </c>
      <c r="F251" s="260">
        <v>3899.85</v>
      </c>
      <c r="G251" s="260">
        <v>3860.2999999999997</v>
      </c>
      <c r="H251" s="260">
        <v>4000.6999999999994</v>
      </c>
      <c r="I251" s="260">
        <v>4040.2499999999995</v>
      </c>
      <c r="J251" s="260">
        <v>4070.8999999999992</v>
      </c>
      <c r="K251" s="259">
        <v>4009.6</v>
      </c>
      <c r="L251" s="259">
        <v>3939.4</v>
      </c>
      <c r="M251" s="259">
        <v>2.5357599999999998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1629.05</v>
      </c>
      <c r="D252" s="260">
        <v>1627.6166666666668</v>
      </c>
      <c r="E252" s="260">
        <v>1616.4833333333336</v>
      </c>
      <c r="F252" s="260">
        <v>1603.9166666666667</v>
      </c>
      <c r="G252" s="260">
        <v>1592.7833333333335</v>
      </c>
      <c r="H252" s="260">
        <v>1640.1833333333336</v>
      </c>
      <c r="I252" s="260">
        <v>1651.3166666666668</v>
      </c>
      <c r="J252" s="260">
        <v>1663.8833333333337</v>
      </c>
      <c r="K252" s="259">
        <v>1638.75</v>
      </c>
      <c r="L252" s="259">
        <v>1615.05</v>
      </c>
      <c r="M252" s="259">
        <v>31.3171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540.75</v>
      </c>
      <c r="D253" s="260">
        <v>542.86666666666667</v>
      </c>
      <c r="E253" s="260">
        <v>536.18333333333339</v>
      </c>
      <c r="F253" s="260">
        <v>531.61666666666667</v>
      </c>
      <c r="G253" s="260">
        <v>524.93333333333339</v>
      </c>
      <c r="H253" s="260">
        <v>547.43333333333339</v>
      </c>
      <c r="I253" s="260">
        <v>554.11666666666656</v>
      </c>
      <c r="J253" s="260">
        <v>558.68333333333339</v>
      </c>
      <c r="K253" s="259">
        <v>549.54999999999995</v>
      </c>
      <c r="L253" s="259">
        <v>538.29999999999995</v>
      </c>
      <c r="M253" s="259">
        <v>2.45784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450.85</v>
      </c>
      <c r="D254" s="260">
        <v>453.23333333333335</v>
      </c>
      <c r="E254" s="260">
        <v>446.61666666666667</v>
      </c>
      <c r="F254" s="260">
        <v>442.38333333333333</v>
      </c>
      <c r="G254" s="260">
        <v>435.76666666666665</v>
      </c>
      <c r="H254" s="260">
        <v>457.4666666666667</v>
      </c>
      <c r="I254" s="260">
        <v>464.08333333333337</v>
      </c>
      <c r="J254" s="260">
        <v>468.31666666666672</v>
      </c>
      <c r="K254" s="259">
        <v>459.85</v>
      </c>
      <c r="L254" s="259">
        <v>449</v>
      </c>
      <c r="M254" s="259">
        <v>3.00847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1911.35</v>
      </c>
      <c r="D255" s="260">
        <v>1917.45</v>
      </c>
      <c r="E255" s="260">
        <v>1894.9</v>
      </c>
      <c r="F255" s="260">
        <v>1878.45</v>
      </c>
      <c r="G255" s="260">
        <v>1855.9</v>
      </c>
      <c r="H255" s="260">
        <v>1933.9</v>
      </c>
      <c r="I255" s="260">
        <v>1956.4499999999998</v>
      </c>
      <c r="J255" s="260">
        <v>1972.9</v>
      </c>
      <c r="K255" s="259">
        <v>1940</v>
      </c>
      <c r="L255" s="259">
        <v>1901</v>
      </c>
      <c r="M255" s="259">
        <v>5.6770399999999999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871.95</v>
      </c>
      <c r="D256" s="260">
        <v>872.35</v>
      </c>
      <c r="E256" s="260">
        <v>866.25</v>
      </c>
      <c r="F256" s="260">
        <v>860.55</v>
      </c>
      <c r="G256" s="260">
        <v>854.44999999999993</v>
      </c>
      <c r="H256" s="260">
        <v>878.05000000000007</v>
      </c>
      <c r="I256" s="260">
        <v>884.1500000000002</v>
      </c>
      <c r="J256" s="260">
        <v>889.85000000000014</v>
      </c>
      <c r="K256" s="259">
        <v>878.45</v>
      </c>
      <c r="L256" s="259">
        <v>866.65</v>
      </c>
      <c r="M256" s="259">
        <v>2.2935099999999999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2015.3</v>
      </c>
      <c r="D257" s="260">
        <v>2018.7666666666667</v>
      </c>
      <c r="E257" s="260">
        <v>2002.0833333333333</v>
      </c>
      <c r="F257" s="260">
        <v>1988.8666666666666</v>
      </c>
      <c r="G257" s="260">
        <v>1972.1833333333332</v>
      </c>
      <c r="H257" s="260">
        <v>2031.9833333333333</v>
      </c>
      <c r="I257" s="260">
        <v>2048.666666666667</v>
      </c>
      <c r="J257" s="260">
        <v>2061.8833333333332</v>
      </c>
      <c r="K257" s="259">
        <v>2035.45</v>
      </c>
      <c r="L257" s="259">
        <v>2005.55</v>
      </c>
      <c r="M257" s="259">
        <v>0.23522000000000001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3051.55</v>
      </c>
      <c r="D258" s="260">
        <v>3044.65</v>
      </c>
      <c r="E258" s="260">
        <v>3022.9500000000003</v>
      </c>
      <c r="F258" s="260">
        <v>2994.3500000000004</v>
      </c>
      <c r="G258" s="260">
        <v>2972.6500000000005</v>
      </c>
      <c r="H258" s="260">
        <v>3073.25</v>
      </c>
      <c r="I258" s="260">
        <v>3094.95</v>
      </c>
      <c r="J258" s="260">
        <v>3123.5499999999997</v>
      </c>
      <c r="K258" s="259">
        <v>3066.35</v>
      </c>
      <c r="L258" s="259">
        <v>3016.05</v>
      </c>
      <c r="M258" s="259">
        <v>1.1802999999999999</v>
      </c>
      <c r="N258" s="1"/>
      <c r="O258" s="1"/>
    </row>
    <row r="259" spans="1:15" ht="12.75" customHeight="1">
      <c r="A259" s="30">
        <v>249</v>
      </c>
      <c r="B259" s="269" t="s">
        <v>871</v>
      </c>
      <c r="C259" s="259">
        <v>420.8</v>
      </c>
      <c r="D259" s="260">
        <v>421.58333333333331</v>
      </c>
      <c r="E259" s="260">
        <v>417.26666666666665</v>
      </c>
      <c r="F259" s="260">
        <v>413.73333333333335</v>
      </c>
      <c r="G259" s="260">
        <v>409.41666666666669</v>
      </c>
      <c r="H259" s="260">
        <v>425.11666666666662</v>
      </c>
      <c r="I259" s="260">
        <v>429.43333333333334</v>
      </c>
      <c r="J259" s="260">
        <v>432.96666666666658</v>
      </c>
      <c r="K259" s="259">
        <v>425.9</v>
      </c>
      <c r="L259" s="259">
        <v>418.05</v>
      </c>
      <c r="M259" s="259">
        <v>0.51044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686.6</v>
      </c>
      <c r="D260" s="260">
        <v>689.23333333333323</v>
      </c>
      <c r="E260" s="260">
        <v>671.46666666666647</v>
      </c>
      <c r="F260" s="260">
        <v>656.33333333333326</v>
      </c>
      <c r="G260" s="260">
        <v>638.56666666666649</v>
      </c>
      <c r="H260" s="260">
        <v>704.36666666666645</v>
      </c>
      <c r="I260" s="260">
        <v>722.1333333333331</v>
      </c>
      <c r="J260" s="260">
        <v>737.26666666666642</v>
      </c>
      <c r="K260" s="259">
        <v>707</v>
      </c>
      <c r="L260" s="259">
        <v>674.1</v>
      </c>
      <c r="M260" s="259">
        <v>10.70025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413.3</v>
      </c>
      <c r="D261" s="260">
        <v>413.36666666666662</v>
      </c>
      <c r="E261" s="260">
        <v>407.93333333333322</v>
      </c>
      <c r="F261" s="260">
        <v>402.56666666666661</v>
      </c>
      <c r="G261" s="260">
        <v>397.13333333333321</v>
      </c>
      <c r="H261" s="260">
        <v>418.73333333333323</v>
      </c>
      <c r="I261" s="260">
        <v>424.16666666666663</v>
      </c>
      <c r="J261" s="260">
        <v>429.53333333333325</v>
      </c>
      <c r="K261" s="259">
        <v>418.8</v>
      </c>
      <c r="L261" s="259">
        <v>408</v>
      </c>
      <c r="M261" s="259">
        <v>9.9460300000000004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74.75</v>
      </c>
      <c r="D262" s="260">
        <v>75.2</v>
      </c>
      <c r="E262" s="260">
        <v>73.800000000000011</v>
      </c>
      <c r="F262" s="260">
        <v>72.850000000000009</v>
      </c>
      <c r="G262" s="260">
        <v>71.450000000000017</v>
      </c>
      <c r="H262" s="260">
        <v>76.150000000000006</v>
      </c>
      <c r="I262" s="260">
        <v>77.550000000000011</v>
      </c>
      <c r="J262" s="260">
        <v>78.5</v>
      </c>
      <c r="K262" s="259">
        <v>76.599999999999994</v>
      </c>
      <c r="L262" s="259">
        <v>74.25</v>
      </c>
      <c r="M262" s="259">
        <v>22.360220000000002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308.89999999999998</v>
      </c>
      <c r="D263" s="260">
        <v>310.84999999999997</v>
      </c>
      <c r="E263" s="260">
        <v>305.79999999999995</v>
      </c>
      <c r="F263" s="260">
        <v>302.7</v>
      </c>
      <c r="G263" s="260">
        <v>297.64999999999998</v>
      </c>
      <c r="H263" s="260">
        <v>313.94999999999993</v>
      </c>
      <c r="I263" s="260">
        <v>319</v>
      </c>
      <c r="J263" s="260">
        <v>322.09999999999991</v>
      </c>
      <c r="K263" s="259">
        <v>315.89999999999998</v>
      </c>
      <c r="L263" s="259">
        <v>307.75</v>
      </c>
      <c r="M263" s="259">
        <v>5.2102399999999998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732.55</v>
      </c>
      <c r="D264" s="260">
        <v>727.43333333333328</v>
      </c>
      <c r="E264" s="260">
        <v>718.96666666666658</v>
      </c>
      <c r="F264" s="260">
        <v>705.38333333333333</v>
      </c>
      <c r="G264" s="260">
        <v>696.91666666666663</v>
      </c>
      <c r="H264" s="260">
        <v>741.01666666666654</v>
      </c>
      <c r="I264" s="260">
        <v>749.48333333333323</v>
      </c>
      <c r="J264" s="260">
        <v>763.06666666666649</v>
      </c>
      <c r="K264" s="259">
        <v>735.9</v>
      </c>
      <c r="L264" s="259">
        <v>713.85</v>
      </c>
      <c r="M264" s="259">
        <v>33.068170000000002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106.6</v>
      </c>
      <c r="D265" s="260">
        <v>106.91666666666667</v>
      </c>
      <c r="E265" s="260">
        <v>105.93333333333334</v>
      </c>
      <c r="F265" s="260">
        <v>105.26666666666667</v>
      </c>
      <c r="G265" s="260">
        <v>104.28333333333333</v>
      </c>
      <c r="H265" s="260">
        <v>107.58333333333334</v>
      </c>
      <c r="I265" s="260">
        <v>108.56666666666666</v>
      </c>
      <c r="J265" s="260">
        <v>109.23333333333335</v>
      </c>
      <c r="K265" s="259">
        <v>107.9</v>
      </c>
      <c r="L265" s="259">
        <v>106.25</v>
      </c>
      <c r="M265" s="259">
        <v>3.2189399999999999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169.85</v>
      </c>
      <c r="D266" s="260">
        <v>171.89999999999998</v>
      </c>
      <c r="E266" s="260">
        <v>167.09999999999997</v>
      </c>
      <c r="F266" s="260">
        <v>164.35</v>
      </c>
      <c r="G266" s="260">
        <v>159.54999999999998</v>
      </c>
      <c r="H266" s="260">
        <v>174.64999999999995</v>
      </c>
      <c r="I266" s="260">
        <v>179.44999999999996</v>
      </c>
      <c r="J266" s="260">
        <v>182.19999999999993</v>
      </c>
      <c r="K266" s="259">
        <v>176.7</v>
      </c>
      <c r="L266" s="259">
        <v>169.15</v>
      </c>
      <c r="M266" s="259">
        <v>7.1827699999999997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515</v>
      </c>
      <c r="D267" s="260">
        <v>513.48333333333335</v>
      </c>
      <c r="E267" s="260">
        <v>508.9666666666667</v>
      </c>
      <c r="F267" s="260">
        <v>502.93333333333334</v>
      </c>
      <c r="G267" s="260">
        <v>498.41666666666669</v>
      </c>
      <c r="H267" s="260">
        <v>519.51666666666665</v>
      </c>
      <c r="I267" s="260">
        <v>524.0333333333333</v>
      </c>
      <c r="J267" s="260">
        <v>530.06666666666672</v>
      </c>
      <c r="K267" s="259">
        <v>518</v>
      </c>
      <c r="L267" s="259">
        <v>507.45</v>
      </c>
      <c r="M267" s="259">
        <v>22.675329999999999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546.04999999999995</v>
      </c>
      <c r="D268" s="260">
        <v>548.91666666666663</v>
      </c>
      <c r="E268" s="260">
        <v>541.83333333333326</v>
      </c>
      <c r="F268" s="260">
        <v>537.61666666666667</v>
      </c>
      <c r="G268" s="260">
        <v>530.5333333333333</v>
      </c>
      <c r="H268" s="260">
        <v>553.13333333333321</v>
      </c>
      <c r="I268" s="260">
        <v>560.21666666666647</v>
      </c>
      <c r="J268" s="260">
        <v>564.43333333333317</v>
      </c>
      <c r="K268" s="259">
        <v>556</v>
      </c>
      <c r="L268" s="259">
        <v>544.70000000000005</v>
      </c>
      <c r="M268" s="259">
        <v>23.761880000000001</v>
      </c>
      <c r="N268" s="1"/>
      <c r="O268" s="1"/>
    </row>
    <row r="269" spans="1:15" ht="12.75" customHeight="1">
      <c r="A269" s="30">
        <v>259</v>
      </c>
      <c r="B269" s="269" t="s">
        <v>782</v>
      </c>
      <c r="C269" s="259">
        <v>527.1</v>
      </c>
      <c r="D269" s="260">
        <v>528.81666666666672</v>
      </c>
      <c r="E269" s="260">
        <v>523.03333333333342</v>
      </c>
      <c r="F269" s="260">
        <v>518.9666666666667</v>
      </c>
      <c r="G269" s="260">
        <v>513.18333333333339</v>
      </c>
      <c r="H269" s="260">
        <v>532.88333333333344</v>
      </c>
      <c r="I269" s="260">
        <v>538.66666666666674</v>
      </c>
      <c r="J269" s="260">
        <v>542.73333333333346</v>
      </c>
      <c r="K269" s="259">
        <v>534.6</v>
      </c>
      <c r="L269" s="259">
        <v>524.75</v>
      </c>
      <c r="M269" s="259">
        <v>2.0796700000000001</v>
      </c>
      <c r="N269" s="1"/>
      <c r="O269" s="1"/>
    </row>
    <row r="270" spans="1:15" ht="12.75" customHeight="1">
      <c r="A270" s="30">
        <v>260</v>
      </c>
      <c r="B270" s="269" t="s">
        <v>783</v>
      </c>
      <c r="C270" s="259">
        <v>381.3</v>
      </c>
      <c r="D270" s="260">
        <v>379.89999999999992</v>
      </c>
      <c r="E270" s="260">
        <v>377.29999999999984</v>
      </c>
      <c r="F270" s="260">
        <v>373.2999999999999</v>
      </c>
      <c r="G270" s="260">
        <v>370.69999999999982</v>
      </c>
      <c r="H270" s="260">
        <v>383.89999999999986</v>
      </c>
      <c r="I270" s="260">
        <v>386.49999999999989</v>
      </c>
      <c r="J270" s="260">
        <v>390.49999999999989</v>
      </c>
      <c r="K270" s="259">
        <v>382.5</v>
      </c>
      <c r="L270" s="259">
        <v>375.9</v>
      </c>
      <c r="M270" s="259">
        <v>0.79212000000000005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588.54999999999995</v>
      </c>
      <c r="D271" s="260">
        <v>590.25</v>
      </c>
      <c r="E271" s="260">
        <v>584.54999999999995</v>
      </c>
      <c r="F271" s="260">
        <v>580.54999999999995</v>
      </c>
      <c r="G271" s="260">
        <v>574.84999999999991</v>
      </c>
      <c r="H271" s="260">
        <v>594.25</v>
      </c>
      <c r="I271" s="260">
        <v>599.95000000000005</v>
      </c>
      <c r="J271" s="260">
        <v>603.95000000000005</v>
      </c>
      <c r="K271" s="259">
        <v>595.95000000000005</v>
      </c>
      <c r="L271" s="259">
        <v>586.25</v>
      </c>
      <c r="M271" s="259">
        <v>1.2079800000000001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198.05</v>
      </c>
      <c r="D272" s="260">
        <v>197.66666666666666</v>
      </c>
      <c r="E272" s="260">
        <v>194.88333333333333</v>
      </c>
      <c r="F272" s="260">
        <v>191.71666666666667</v>
      </c>
      <c r="G272" s="260">
        <v>188.93333333333334</v>
      </c>
      <c r="H272" s="260">
        <v>200.83333333333331</v>
      </c>
      <c r="I272" s="260">
        <v>203.61666666666667</v>
      </c>
      <c r="J272" s="260">
        <v>206.7833333333333</v>
      </c>
      <c r="K272" s="259">
        <v>200.45</v>
      </c>
      <c r="L272" s="259">
        <v>194.5</v>
      </c>
      <c r="M272" s="259">
        <v>3.2355200000000002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573.75</v>
      </c>
      <c r="D273" s="260">
        <v>571.88333333333333</v>
      </c>
      <c r="E273" s="260">
        <v>563.86666666666667</v>
      </c>
      <c r="F273" s="260">
        <v>553.98333333333335</v>
      </c>
      <c r="G273" s="260">
        <v>545.9666666666667</v>
      </c>
      <c r="H273" s="260">
        <v>581.76666666666665</v>
      </c>
      <c r="I273" s="260">
        <v>589.7833333333333</v>
      </c>
      <c r="J273" s="260">
        <v>599.66666666666663</v>
      </c>
      <c r="K273" s="259">
        <v>579.9</v>
      </c>
      <c r="L273" s="259">
        <v>562</v>
      </c>
      <c r="M273" s="259">
        <v>2.6709000000000001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1588.9</v>
      </c>
      <c r="D274" s="260">
        <v>1594</v>
      </c>
      <c r="E274" s="260">
        <v>1576.1</v>
      </c>
      <c r="F274" s="260">
        <v>1563.3</v>
      </c>
      <c r="G274" s="260">
        <v>1545.3999999999999</v>
      </c>
      <c r="H274" s="260">
        <v>1606.8</v>
      </c>
      <c r="I274" s="260">
        <v>1624.7</v>
      </c>
      <c r="J274" s="260">
        <v>1637.5</v>
      </c>
      <c r="K274" s="259">
        <v>1611.9</v>
      </c>
      <c r="L274" s="259">
        <v>1581.2</v>
      </c>
      <c r="M274" s="259">
        <v>0.71684000000000003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260.64999999999998</v>
      </c>
      <c r="D275" s="260">
        <v>260.89999999999998</v>
      </c>
      <c r="E275" s="260">
        <v>257.14999999999998</v>
      </c>
      <c r="F275" s="260">
        <v>253.64999999999998</v>
      </c>
      <c r="G275" s="260">
        <v>249.89999999999998</v>
      </c>
      <c r="H275" s="260">
        <v>264.39999999999998</v>
      </c>
      <c r="I275" s="260">
        <v>268.14999999999998</v>
      </c>
      <c r="J275" s="260">
        <v>271.64999999999998</v>
      </c>
      <c r="K275" s="259">
        <v>264.64999999999998</v>
      </c>
      <c r="L275" s="259">
        <v>257.39999999999998</v>
      </c>
      <c r="M275" s="259">
        <v>1.9737199999999999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718.1</v>
      </c>
      <c r="D276" s="260">
        <v>715.01666666666677</v>
      </c>
      <c r="E276" s="260">
        <v>708.63333333333355</v>
      </c>
      <c r="F276" s="260">
        <v>699.16666666666674</v>
      </c>
      <c r="G276" s="260">
        <v>692.78333333333353</v>
      </c>
      <c r="H276" s="260">
        <v>724.48333333333358</v>
      </c>
      <c r="I276" s="260">
        <v>730.86666666666679</v>
      </c>
      <c r="J276" s="260">
        <v>740.3333333333336</v>
      </c>
      <c r="K276" s="259">
        <v>721.4</v>
      </c>
      <c r="L276" s="259">
        <v>705.55</v>
      </c>
      <c r="M276" s="259">
        <v>12.325290000000001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395.3</v>
      </c>
      <c r="D277" s="260">
        <v>395.7166666666667</v>
      </c>
      <c r="E277" s="260">
        <v>390.43333333333339</v>
      </c>
      <c r="F277" s="260">
        <v>385.56666666666672</v>
      </c>
      <c r="G277" s="260">
        <v>380.28333333333342</v>
      </c>
      <c r="H277" s="260">
        <v>400.58333333333337</v>
      </c>
      <c r="I277" s="260">
        <v>405.86666666666667</v>
      </c>
      <c r="J277" s="260">
        <v>410.73333333333335</v>
      </c>
      <c r="K277" s="259">
        <v>401</v>
      </c>
      <c r="L277" s="259">
        <v>390.85</v>
      </c>
      <c r="M277" s="259">
        <v>3.7616800000000001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1156.6500000000001</v>
      </c>
      <c r="D278" s="260">
        <v>1161</v>
      </c>
      <c r="E278" s="260">
        <v>1143</v>
      </c>
      <c r="F278" s="260">
        <v>1129.3499999999999</v>
      </c>
      <c r="G278" s="260">
        <v>1111.3499999999999</v>
      </c>
      <c r="H278" s="260">
        <v>1174.6500000000001</v>
      </c>
      <c r="I278" s="260">
        <v>1192.6500000000001</v>
      </c>
      <c r="J278" s="260">
        <v>1206.3000000000002</v>
      </c>
      <c r="K278" s="259">
        <v>1179</v>
      </c>
      <c r="L278" s="259">
        <v>1147.3499999999999</v>
      </c>
      <c r="M278" s="259">
        <v>1.47261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517.29999999999995</v>
      </c>
      <c r="D279" s="260">
        <v>521.0333333333333</v>
      </c>
      <c r="E279" s="260">
        <v>512.06666666666661</v>
      </c>
      <c r="F279" s="260">
        <v>506.83333333333326</v>
      </c>
      <c r="G279" s="260">
        <v>497.86666666666656</v>
      </c>
      <c r="H279" s="260">
        <v>526.26666666666665</v>
      </c>
      <c r="I279" s="260">
        <v>535.23333333333335</v>
      </c>
      <c r="J279" s="260">
        <v>540.4666666666667</v>
      </c>
      <c r="K279" s="259">
        <v>530</v>
      </c>
      <c r="L279" s="259">
        <v>515.79999999999995</v>
      </c>
      <c r="M279" s="259">
        <v>1.3694200000000001</v>
      </c>
      <c r="N279" s="1"/>
      <c r="O279" s="1"/>
    </row>
    <row r="280" spans="1:15" ht="12.75" customHeight="1">
      <c r="A280" s="30">
        <v>270</v>
      </c>
      <c r="B280" s="269" t="s">
        <v>784</v>
      </c>
      <c r="C280" s="259">
        <v>98.95</v>
      </c>
      <c r="D280" s="260">
        <v>99.466666666666654</v>
      </c>
      <c r="E280" s="260">
        <v>97.733333333333306</v>
      </c>
      <c r="F280" s="260">
        <v>96.516666666666652</v>
      </c>
      <c r="G280" s="260">
        <v>94.783333333333303</v>
      </c>
      <c r="H280" s="260">
        <v>100.68333333333331</v>
      </c>
      <c r="I280" s="260">
        <v>102.41666666666666</v>
      </c>
      <c r="J280" s="260">
        <v>103.63333333333331</v>
      </c>
      <c r="K280" s="259">
        <v>101.2</v>
      </c>
      <c r="L280" s="259">
        <v>98.25</v>
      </c>
      <c r="M280" s="259">
        <v>10.756690000000001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447.8</v>
      </c>
      <c r="D281" s="260">
        <v>446.88333333333338</v>
      </c>
      <c r="E281" s="260">
        <v>443.76666666666677</v>
      </c>
      <c r="F281" s="260">
        <v>439.73333333333341</v>
      </c>
      <c r="G281" s="260">
        <v>436.61666666666679</v>
      </c>
      <c r="H281" s="260">
        <v>450.91666666666674</v>
      </c>
      <c r="I281" s="260">
        <v>454.03333333333342</v>
      </c>
      <c r="J281" s="260">
        <v>458.06666666666672</v>
      </c>
      <c r="K281" s="259">
        <v>450</v>
      </c>
      <c r="L281" s="259">
        <v>442.85</v>
      </c>
      <c r="M281" s="259">
        <v>0.90934999999999999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99.6</v>
      </c>
      <c r="D282" s="260">
        <v>99.45</v>
      </c>
      <c r="E282" s="260">
        <v>95.7</v>
      </c>
      <c r="F282" s="260">
        <v>91.8</v>
      </c>
      <c r="G282" s="260">
        <v>88.05</v>
      </c>
      <c r="H282" s="260">
        <v>103.35000000000001</v>
      </c>
      <c r="I282" s="260">
        <v>107.10000000000001</v>
      </c>
      <c r="J282" s="260">
        <v>111.00000000000001</v>
      </c>
      <c r="K282" s="259">
        <v>103.2</v>
      </c>
      <c r="L282" s="259">
        <v>95.55</v>
      </c>
      <c r="M282" s="259">
        <v>70.957570000000004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413.1</v>
      </c>
      <c r="D283" s="260">
        <v>414.64999999999992</v>
      </c>
      <c r="E283" s="260">
        <v>410.59999999999985</v>
      </c>
      <c r="F283" s="260">
        <v>408.09999999999991</v>
      </c>
      <c r="G283" s="260">
        <v>404.04999999999984</v>
      </c>
      <c r="H283" s="260">
        <v>417.14999999999986</v>
      </c>
      <c r="I283" s="260">
        <v>421.19999999999993</v>
      </c>
      <c r="J283" s="260">
        <v>423.69999999999987</v>
      </c>
      <c r="K283" s="259">
        <v>418.7</v>
      </c>
      <c r="L283" s="259">
        <v>412.15</v>
      </c>
      <c r="M283" s="259">
        <v>1.2489600000000001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1925.55</v>
      </c>
      <c r="D284" s="260">
        <v>1929.2666666666667</v>
      </c>
      <c r="E284" s="260">
        <v>1919.5333333333333</v>
      </c>
      <c r="F284" s="260">
        <v>1913.5166666666667</v>
      </c>
      <c r="G284" s="260">
        <v>1903.7833333333333</v>
      </c>
      <c r="H284" s="260">
        <v>1935.2833333333333</v>
      </c>
      <c r="I284" s="260">
        <v>1945.0166666666664</v>
      </c>
      <c r="J284" s="260">
        <v>1951.0333333333333</v>
      </c>
      <c r="K284" s="259">
        <v>1939</v>
      </c>
      <c r="L284" s="259">
        <v>1923.25</v>
      </c>
      <c r="M284" s="259">
        <v>13.63505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1506</v>
      </c>
      <c r="D285" s="260">
        <v>1496.9333333333334</v>
      </c>
      <c r="E285" s="260">
        <v>1474.7166666666667</v>
      </c>
      <c r="F285" s="260">
        <v>1443.4333333333334</v>
      </c>
      <c r="G285" s="260">
        <v>1421.2166666666667</v>
      </c>
      <c r="H285" s="260">
        <v>1528.2166666666667</v>
      </c>
      <c r="I285" s="260">
        <v>1550.4333333333334</v>
      </c>
      <c r="J285" s="260">
        <v>1581.7166666666667</v>
      </c>
      <c r="K285" s="259">
        <v>1519.15</v>
      </c>
      <c r="L285" s="259">
        <v>1465.65</v>
      </c>
      <c r="M285" s="259">
        <v>0.85153000000000001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87.15</v>
      </c>
      <c r="D286" s="260">
        <v>87.866666666666674</v>
      </c>
      <c r="E286" s="260">
        <v>86.283333333333346</v>
      </c>
      <c r="F286" s="260">
        <v>85.416666666666671</v>
      </c>
      <c r="G286" s="260">
        <v>83.833333333333343</v>
      </c>
      <c r="H286" s="260">
        <v>88.733333333333348</v>
      </c>
      <c r="I286" s="260">
        <v>90.316666666666663</v>
      </c>
      <c r="J286" s="260">
        <v>91.183333333333351</v>
      </c>
      <c r="K286" s="259">
        <v>89.45</v>
      </c>
      <c r="L286" s="259">
        <v>87</v>
      </c>
      <c r="M286" s="259">
        <v>70.572779999999995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3846.35</v>
      </c>
      <c r="D287" s="260">
        <v>3856.9333333333329</v>
      </c>
      <c r="E287" s="260">
        <v>3822.4166666666661</v>
      </c>
      <c r="F287" s="260">
        <v>3798.4833333333331</v>
      </c>
      <c r="G287" s="260">
        <v>3763.9666666666662</v>
      </c>
      <c r="H287" s="260">
        <v>3880.8666666666659</v>
      </c>
      <c r="I287" s="260">
        <v>3915.3833333333332</v>
      </c>
      <c r="J287" s="260">
        <v>3939.3166666666657</v>
      </c>
      <c r="K287" s="259">
        <v>3891.45</v>
      </c>
      <c r="L287" s="259">
        <v>3833</v>
      </c>
      <c r="M287" s="259">
        <v>1.6891099999999999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386</v>
      </c>
      <c r="D288" s="260">
        <v>387.61666666666662</v>
      </c>
      <c r="E288" s="260">
        <v>383.43333333333322</v>
      </c>
      <c r="F288" s="260">
        <v>380.86666666666662</v>
      </c>
      <c r="G288" s="260">
        <v>376.68333333333322</v>
      </c>
      <c r="H288" s="260">
        <v>390.18333333333322</v>
      </c>
      <c r="I288" s="260">
        <v>394.36666666666662</v>
      </c>
      <c r="J288" s="260">
        <v>396.93333333333322</v>
      </c>
      <c r="K288" s="259">
        <v>391.8</v>
      </c>
      <c r="L288" s="259">
        <v>385.05</v>
      </c>
      <c r="M288" s="259">
        <v>9.5785999999999998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13167.6</v>
      </c>
      <c r="D289" s="260">
        <v>13129.883333333333</v>
      </c>
      <c r="E289" s="260">
        <v>13058.716666666667</v>
      </c>
      <c r="F289" s="260">
        <v>12949.833333333334</v>
      </c>
      <c r="G289" s="260">
        <v>12878.666666666668</v>
      </c>
      <c r="H289" s="260">
        <v>13238.766666666666</v>
      </c>
      <c r="I289" s="260">
        <v>13309.933333333334</v>
      </c>
      <c r="J289" s="260">
        <v>13418.816666666666</v>
      </c>
      <c r="K289" s="259">
        <v>13201.05</v>
      </c>
      <c r="L289" s="259">
        <v>13021</v>
      </c>
      <c r="M289" s="259">
        <v>2.6079999999999999E-2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4912.1499999999996</v>
      </c>
      <c r="D290" s="260">
        <v>4925.3166666666666</v>
      </c>
      <c r="E290" s="260">
        <v>4888.833333333333</v>
      </c>
      <c r="F290" s="260">
        <v>4865.5166666666664</v>
      </c>
      <c r="G290" s="260">
        <v>4829.0333333333328</v>
      </c>
      <c r="H290" s="260">
        <v>4948.6333333333332</v>
      </c>
      <c r="I290" s="260">
        <v>4985.1166666666668</v>
      </c>
      <c r="J290" s="260">
        <v>5008.4333333333334</v>
      </c>
      <c r="K290" s="259">
        <v>4961.8</v>
      </c>
      <c r="L290" s="259">
        <v>4902</v>
      </c>
      <c r="M290" s="259">
        <v>1.5629500000000001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2050.5500000000002</v>
      </c>
      <c r="D291" s="260">
        <v>2053.7166666666667</v>
      </c>
      <c r="E291" s="260">
        <v>2035.4333333333334</v>
      </c>
      <c r="F291" s="260">
        <v>2020.3166666666666</v>
      </c>
      <c r="G291" s="260">
        <v>2002.0333333333333</v>
      </c>
      <c r="H291" s="260">
        <v>2068.8333333333335</v>
      </c>
      <c r="I291" s="260">
        <v>2087.1166666666672</v>
      </c>
      <c r="J291" s="260">
        <v>2102.2333333333336</v>
      </c>
      <c r="K291" s="259">
        <v>2072</v>
      </c>
      <c r="L291" s="259">
        <v>2038.6</v>
      </c>
      <c r="M291" s="259">
        <v>14.137639999999999</v>
      </c>
      <c r="N291" s="1"/>
      <c r="O291" s="1"/>
    </row>
    <row r="292" spans="1:15" ht="12.75" customHeight="1">
      <c r="A292" s="30">
        <v>282</v>
      </c>
      <c r="B292" s="269" t="s">
        <v>826</v>
      </c>
      <c r="C292" s="259">
        <v>374.2</v>
      </c>
      <c r="D292" s="260">
        <v>375.9666666666667</v>
      </c>
      <c r="E292" s="260">
        <v>370.23333333333341</v>
      </c>
      <c r="F292" s="260">
        <v>366.26666666666671</v>
      </c>
      <c r="G292" s="260">
        <v>360.53333333333342</v>
      </c>
      <c r="H292" s="260">
        <v>379.93333333333339</v>
      </c>
      <c r="I292" s="260">
        <v>385.66666666666674</v>
      </c>
      <c r="J292" s="260">
        <v>389.63333333333338</v>
      </c>
      <c r="K292" s="259">
        <v>381.7</v>
      </c>
      <c r="L292" s="259">
        <v>372</v>
      </c>
      <c r="M292" s="259">
        <v>1.6170500000000001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408.6</v>
      </c>
      <c r="D293" s="260">
        <v>420</v>
      </c>
      <c r="E293" s="260">
        <v>396.1</v>
      </c>
      <c r="F293" s="260">
        <v>383.6</v>
      </c>
      <c r="G293" s="260">
        <v>359.70000000000005</v>
      </c>
      <c r="H293" s="260">
        <v>432.5</v>
      </c>
      <c r="I293" s="260">
        <v>456.4</v>
      </c>
      <c r="J293" s="260">
        <v>468.9</v>
      </c>
      <c r="K293" s="259">
        <v>443.9</v>
      </c>
      <c r="L293" s="259">
        <v>407.5</v>
      </c>
      <c r="M293" s="259">
        <v>126.59853</v>
      </c>
      <c r="N293" s="1"/>
      <c r="O293" s="1"/>
    </row>
    <row r="294" spans="1:15" ht="12.75" customHeight="1">
      <c r="A294" s="30">
        <v>284</v>
      </c>
      <c r="B294" s="269" t="s">
        <v>786</v>
      </c>
      <c r="C294" s="259">
        <v>297.95</v>
      </c>
      <c r="D294" s="260">
        <v>299.11666666666662</v>
      </c>
      <c r="E294" s="260">
        <v>295.83333333333326</v>
      </c>
      <c r="F294" s="260">
        <v>293.71666666666664</v>
      </c>
      <c r="G294" s="260">
        <v>290.43333333333328</v>
      </c>
      <c r="H294" s="260">
        <v>301.23333333333323</v>
      </c>
      <c r="I294" s="260">
        <v>304.51666666666665</v>
      </c>
      <c r="J294" s="260">
        <v>306.63333333333321</v>
      </c>
      <c r="K294" s="259">
        <v>302.39999999999998</v>
      </c>
      <c r="L294" s="259">
        <v>297</v>
      </c>
      <c r="M294" s="259">
        <v>3.2742499999999999</v>
      </c>
      <c r="N294" s="1"/>
      <c r="O294" s="1"/>
    </row>
    <row r="295" spans="1:15" ht="12.75" customHeight="1">
      <c r="A295" s="30">
        <v>285</v>
      </c>
      <c r="B295" s="269" t="s">
        <v>863</v>
      </c>
      <c r="C295" s="259">
        <v>636.79999999999995</v>
      </c>
      <c r="D295" s="260">
        <v>636.4</v>
      </c>
      <c r="E295" s="260">
        <v>629.4</v>
      </c>
      <c r="F295" s="260">
        <v>622</v>
      </c>
      <c r="G295" s="260">
        <v>615</v>
      </c>
      <c r="H295" s="260">
        <v>643.79999999999995</v>
      </c>
      <c r="I295" s="260">
        <v>650.79999999999995</v>
      </c>
      <c r="J295" s="260">
        <v>658.19999999999993</v>
      </c>
      <c r="K295" s="259">
        <v>643.4</v>
      </c>
      <c r="L295" s="259">
        <v>629</v>
      </c>
      <c r="M295" s="259">
        <v>15.713279999999999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3071.9</v>
      </c>
      <c r="D296" s="260">
        <v>3057.9666666666667</v>
      </c>
      <c r="E296" s="260">
        <v>3034.9333333333334</v>
      </c>
      <c r="F296" s="260">
        <v>2997.9666666666667</v>
      </c>
      <c r="G296" s="260">
        <v>2974.9333333333334</v>
      </c>
      <c r="H296" s="260">
        <v>3094.9333333333334</v>
      </c>
      <c r="I296" s="260">
        <v>3117.9666666666672</v>
      </c>
      <c r="J296" s="260">
        <v>3154.9333333333334</v>
      </c>
      <c r="K296" s="259">
        <v>3081</v>
      </c>
      <c r="L296" s="259">
        <v>3021</v>
      </c>
      <c r="M296" s="259">
        <v>0.21127000000000001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751.45</v>
      </c>
      <c r="D297" s="260">
        <v>750.26666666666677</v>
      </c>
      <c r="E297" s="260">
        <v>741.18333333333351</v>
      </c>
      <c r="F297" s="260">
        <v>730.91666666666674</v>
      </c>
      <c r="G297" s="260">
        <v>721.83333333333348</v>
      </c>
      <c r="H297" s="260">
        <v>760.53333333333353</v>
      </c>
      <c r="I297" s="260">
        <v>769.61666666666679</v>
      </c>
      <c r="J297" s="260">
        <v>779.88333333333355</v>
      </c>
      <c r="K297" s="259">
        <v>759.35</v>
      </c>
      <c r="L297" s="259">
        <v>740</v>
      </c>
      <c r="M297" s="259">
        <v>37.037599999999998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1682.65</v>
      </c>
      <c r="D298" s="260">
        <v>1687.3166666666666</v>
      </c>
      <c r="E298" s="260">
        <v>1673.8333333333333</v>
      </c>
      <c r="F298" s="260">
        <v>1665.0166666666667</v>
      </c>
      <c r="G298" s="260">
        <v>1651.5333333333333</v>
      </c>
      <c r="H298" s="260">
        <v>1696.1333333333332</v>
      </c>
      <c r="I298" s="260">
        <v>1709.6166666666668</v>
      </c>
      <c r="J298" s="260">
        <v>1718.4333333333332</v>
      </c>
      <c r="K298" s="259">
        <v>1700.8</v>
      </c>
      <c r="L298" s="259">
        <v>1678.5</v>
      </c>
      <c r="M298" s="259">
        <v>0.36565999999999999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41.4</v>
      </c>
      <c r="D299" s="260">
        <v>41.666666666666664</v>
      </c>
      <c r="E299" s="260">
        <v>40.583333333333329</v>
      </c>
      <c r="F299" s="260">
        <v>39.766666666666666</v>
      </c>
      <c r="G299" s="260">
        <v>38.68333333333333</v>
      </c>
      <c r="H299" s="260">
        <v>42.483333333333327</v>
      </c>
      <c r="I299" s="260">
        <v>43.566666666666656</v>
      </c>
      <c r="J299" s="260">
        <v>44.383333333333326</v>
      </c>
      <c r="K299" s="259">
        <v>42.75</v>
      </c>
      <c r="L299" s="259">
        <v>40.85</v>
      </c>
      <c r="M299" s="259">
        <v>123.13012000000001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164.2</v>
      </c>
      <c r="D300" s="260">
        <v>164.54999999999998</v>
      </c>
      <c r="E300" s="260">
        <v>161.29999999999995</v>
      </c>
      <c r="F300" s="260">
        <v>158.39999999999998</v>
      </c>
      <c r="G300" s="260">
        <v>155.14999999999995</v>
      </c>
      <c r="H300" s="260">
        <v>167.44999999999996</v>
      </c>
      <c r="I300" s="260">
        <v>170.70000000000002</v>
      </c>
      <c r="J300" s="260">
        <v>173.59999999999997</v>
      </c>
      <c r="K300" s="259">
        <v>167.8</v>
      </c>
      <c r="L300" s="259">
        <v>161.65</v>
      </c>
      <c r="M300" s="259">
        <v>7.2617599999999998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92565.15</v>
      </c>
      <c r="D301" s="260">
        <v>92421.733333333337</v>
      </c>
      <c r="E301" s="260">
        <v>92043.466666666674</v>
      </c>
      <c r="F301" s="260">
        <v>91521.78333333334</v>
      </c>
      <c r="G301" s="260">
        <v>91143.516666666677</v>
      </c>
      <c r="H301" s="260">
        <v>92943.416666666672</v>
      </c>
      <c r="I301" s="260">
        <v>93321.683333333334</v>
      </c>
      <c r="J301" s="260">
        <v>93843.366666666669</v>
      </c>
      <c r="K301" s="259">
        <v>92800</v>
      </c>
      <c r="L301" s="259">
        <v>91900.05</v>
      </c>
      <c r="M301" s="259">
        <v>0.11792</v>
      </c>
      <c r="N301" s="1"/>
      <c r="O301" s="1"/>
    </row>
    <row r="302" spans="1:15" ht="12.75" customHeight="1">
      <c r="A302" s="30">
        <v>292</v>
      </c>
      <c r="B302" s="269" t="s">
        <v>827</v>
      </c>
      <c r="C302" s="259">
        <v>1606.35</v>
      </c>
      <c r="D302" s="260">
        <v>1611.3166666666666</v>
      </c>
      <c r="E302" s="260">
        <v>1588.1333333333332</v>
      </c>
      <c r="F302" s="260">
        <v>1569.9166666666665</v>
      </c>
      <c r="G302" s="260">
        <v>1546.7333333333331</v>
      </c>
      <c r="H302" s="260">
        <v>1629.5333333333333</v>
      </c>
      <c r="I302" s="260">
        <v>1652.7166666666667</v>
      </c>
      <c r="J302" s="260">
        <v>1670.9333333333334</v>
      </c>
      <c r="K302" s="259">
        <v>1634.5</v>
      </c>
      <c r="L302" s="259">
        <v>1593.1</v>
      </c>
      <c r="M302" s="259">
        <v>0.92434000000000005</v>
      </c>
      <c r="N302" s="1"/>
      <c r="O302" s="1"/>
    </row>
    <row r="303" spans="1:15" ht="12.75" customHeight="1">
      <c r="A303" s="30">
        <v>293</v>
      </c>
      <c r="B303" s="269" t="s">
        <v>785</v>
      </c>
      <c r="C303" s="259">
        <v>997.3</v>
      </c>
      <c r="D303" s="260">
        <v>1000.2166666666666</v>
      </c>
      <c r="E303" s="260">
        <v>980.53333333333319</v>
      </c>
      <c r="F303" s="260">
        <v>963.76666666666665</v>
      </c>
      <c r="G303" s="260">
        <v>944.08333333333326</v>
      </c>
      <c r="H303" s="260">
        <v>1016.9833333333331</v>
      </c>
      <c r="I303" s="260">
        <v>1036.6666666666665</v>
      </c>
      <c r="J303" s="260">
        <v>1053.4333333333329</v>
      </c>
      <c r="K303" s="259">
        <v>1019.9</v>
      </c>
      <c r="L303" s="259">
        <v>983.45</v>
      </c>
      <c r="M303" s="259">
        <v>4.5910399999999996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897.45</v>
      </c>
      <c r="D304" s="260">
        <v>901.86666666666679</v>
      </c>
      <c r="E304" s="260">
        <v>887.63333333333355</v>
      </c>
      <c r="F304" s="260">
        <v>877.81666666666672</v>
      </c>
      <c r="G304" s="260">
        <v>863.58333333333348</v>
      </c>
      <c r="H304" s="260">
        <v>911.68333333333362</v>
      </c>
      <c r="I304" s="260">
        <v>925.91666666666674</v>
      </c>
      <c r="J304" s="260">
        <v>935.73333333333369</v>
      </c>
      <c r="K304" s="259">
        <v>916.1</v>
      </c>
      <c r="L304" s="259">
        <v>892.05</v>
      </c>
      <c r="M304" s="259">
        <v>4.8549699999999998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214.25</v>
      </c>
      <c r="D305" s="260">
        <v>214.45000000000002</v>
      </c>
      <c r="E305" s="260">
        <v>213.30000000000004</v>
      </c>
      <c r="F305" s="260">
        <v>212.35000000000002</v>
      </c>
      <c r="G305" s="260">
        <v>211.20000000000005</v>
      </c>
      <c r="H305" s="260">
        <v>215.40000000000003</v>
      </c>
      <c r="I305" s="260">
        <v>216.55</v>
      </c>
      <c r="J305" s="260">
        <v>217.50000000000003</v>
      </c>
      <c r="K305" s="259">
        <v>215.6</v>
      </c>
      <c r="L305" s="259">
        <v>213.5</v>
      </c>
      <c r="M305" s="259">
        <v>16.572800000000001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1257.0999999999999</v>
      </c>
      <c r="D306" s="260">
        <v>1256.8833333333332</v>
      </c>
      <c r="E306" s="260">
        <v>1248.7666666666664</v>
      </c>
      <c r="F306" s="260">
        <v>1240.4333333333332</v>
      </c>
      <c r="G306" s="260">
        <v>1232.3166666666664</v>
      </c>
      <c r="H306" s="260">
        <v>1265.2166666666665</v>
      </c>
      <c r="I306" s="260">
        <v>1273.3333333333333</v>
      </c>
      <c r="J306" s="260">
        <v>1281.6666666666665</v>
      </c>
      <c r="K306" s="259">
        <v>1265</v>
      </c>
      <c r="L306" s="259">
        <v>1248.55</v>
      </c>
      <c r="M306" s="259">
        <v>24.35651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287</v>
      </c>
      <c r="D307" s="260">
        <v>288.96666666666664</v>
      </c>
      <c r="E307" s="260">
        <v>280.0333333333333</v>
      </c>
      <c r="F307" s="260">
        <v>273.06666666666666</v>
      </c>
      <c r="G307" s="260">
        <v>264.13333333333333</v>
      </c>
      <c r="H307" s="260">
        <v>295.93333333333328</v>
      </c>
      <c r="I307" s="260">
        <v>304.86666666666656</v>
      </c>
      <c r="J307" s="260">
        <v>311.83333333333326</v>
      </c>
      <c r="K307" s="259">
        <v>297.89999999999998</v>
      </c>
      <c r="L307" s="259">
        <v>282</v>
      </c>
      <c r="M307" s="259">
        <v>3.29277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274.3</v>
      </c>
      <c r="D308" s="260">
        <v>276.23333333333335</v>
      </c>
      <c r="E308" s="260">
        <v>271.66666666666669</v>
      </c>
      <c r="F308" s="260">
        <v>269.03333333333336</v>
      </c>
      <c r="G308" s="260">
        <v>264.4666666666667</v>
      </c>
      <c r="H308" s="260">
        <v>278.86666666666667</v>
      </c>
      <c r="I308" s="260">
        <v>283.43333333333328</v>
      </c>
      <c r="J308" s="260">
        <v>286.06666666666666</v>
      </c>
      <c r="K308" s="259">
        <v>280.8</v>
      </c>
      <c r="L308" s="259">
        <v>273.60000000000002</v>
      </c>
      <c r="M308" s="259">
        <v>1.82595</v>
      </c>
      <c r="N308" s="1"/>
      <c r="O308" s="1"/>
    </row>
    <row r="309" spans="1:15" ht="12.75" customHeight="1">
      <c r="A309" s="30">
        <v>299</v>
      </c>
      <c r="B309" s="269" t="s">
        <v>872</v>
      </c>
      <c r="C309" s="259">
        <v>383.8</v>
      </c>
      <c r="D309" s="260">
        <v>383.08333333333331</v>
      </c>
      <c r="E309" s="260">
        <v>376.56666666666661</v>
      </c>
      <c r="F309" s="260">
        <v>369.33333333333331</v>
      </c>
      <c r="G309" s="260">
        <v>362.81666666666661</v>
      </c>
      <c r="H309" s="260">
        <v>390.31666666666661</v>
      </c>
      <c r="I309" s="260">
        <v>396.83333333333337</v>
      </c>
      <c r="J309" s="260">
        <v>404.06666666666661</v>
      </c>
      <c r="K309" s="259">
        <v>389.6</v>
      </c>
      <c r="L309" s="259">
        <v>375.85</v>
      </c>
      <c r="M309" s="259">
        <v>1.6069899999999999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492.65</v>
      </c>
      <c r="D310" s="260">
        <v>495.18333333333334</v>
      </c>
      <c r="E310" s="260">
        <v>486.36666666666667</v>
      </c>
      <c r="F310" s="260">
        <v>480.08333333333331</v>
      </c>
      <c r="G310" s="260">
        <v>471.26666666666665</v>
      </c>
      <c r="H310" s="260">
        <v>501.4666666666667</v>
      </c>
      <c r="I310" s="260">
        <v>510.28333333333342</v>
      </c>
      <c r="J310" s="260">
        <v>516.56666666666672</v>
      </c>
      <c r="K310" s="259">
        <v>504</v>
      </c>
      <c r="L310" s="259">
        <v>488.9</v>
      </c>
      <c r="M310" s="259">
        <v>0.37311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113.55</v>
      </c>
      <c r="D311" s="260">
        <v>113.75</v>
      </c>
      <c r="E311" s="260">
        <v>112.8</v>
      </c>
      <c r="F311" s="260">
        <v>112.05</v>
      </c>
      <c r="G311" s="260">
        <v>111.1</v>
      </c>
      <c r="H311" s="260">
        <v>114.5</v>
      </c>
      <c r="I311" s="260">
        <v>115.44999999999999</v>
      </c>
      <c r="J311" s="260">
        <v>116.2</v>
      </c>
      <c r="K311" s="259">
        <v>114.7</v>
      </c>
      <c r="L311" s="259">
        <v>113</v>
      </c>
      <c r="M311" s="259">
        <v>28.159960000000002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57.75</v>
      </c>
      <c r="D312" s="260">
        <v>58.25</v>
      </c>
      <c r="E312" s="260">
        <v>57.1</v>
      </c>
      <c r="F312" s="260">
        <v>56.45</v>
      </c>
      <c r="G312" s="260">
        <v>55.300000000000004</v>
      </c>
      <c r="H312" s="260">
        <v>58.9</v>
      </c>
      <c r="I312" s="260">
        <v>60.050000000000004</v>
      </c>
      <c r="J312" s="260">
        <v>60.699999999999996</v>
      </c>
      <c r="K312" s="259">
        <v>59.4</v>
      </c>
      <c r="L312" s="259">
        <v>57.6</v>
      </c>
      <c r="M312" s="259">
        <v>26.507159999999999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502.4</v>
      </c>
      <c r="D313" s="260">
        <v>499.05</v>
      </c>
      <c r="E313" s="260">
        <v>489.8</v>
      </c>
      <c r="F313" s="260">
        <v>477.2</v>
      </c>
      <c r="G313" s="260">
        <v>467.95</v>
      </c>
      <c r="H313" s="260">
        <v>511.65000000000003</v>
      </c>
      <c r="I313" s="260">
        <v>520.90000000000009</v>
      </c>
      <c r="J313" s="260">
        <v>533.5</v>
      </c>
      <c r="K313" s="259">
        <v>508.3</v>
      </c>
      <c r="L313" s="259">
        <v>486.45</v>
      </c>
      <c r="M313" s="259">
        <v>40.056379999999997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8910.2000000000007</v>
      </c>
      <c r="D314" s="260">
        <v>8940.9833333333336</v>
      </c>
      <c r="E314" s="260">
        <v>8857.2166666666672</v>
      </c>
      <c r="F314" s="260">
        <v>8804.2333333333336</v>
      </c>
      <c r="G314" s="260">
        <v>8720.4666666666672</v>
      </c>
      <c r="H314" s="260">
        <v>8993.9666666666672</v>
      </c>
      <c r="I314" s="260">
        <v>9077.7333333333336</v>
      </c>
      <c r="J314" s="260">
        <v>9130.7166666666672</v>
      </c>
      <c r="K314" s="259">
        <v>9024.75</v>
      </c>
      <c r="L314" s="259">
        <v>8888</v>
      </c>
      <c r="M314" s="259">
        <v>6.0669199999999996</v>
      </c>
      <c r="N314" s="1"/>
      <c r="O314" s="1"/>
    </row>
    <row r="315" spans="1:15" ht="12.75" customHeight="1">
      <c r="A315" s="30">
        <v>305</v>
      </c>
      <c r="B315" s="269" t="s">
        <v>787</v>
      </c>
      <c r="C315" s="259">
        <v>1675.3</v>
      </c>
      <c r="D315" s="260">
        <v>1669.5166666666667</v>
      </c>
      <c r="E315" s="260">
        <v>1657.7833333333333</v>
      </c>
      <c r="F315" s="260">
        <v>1640.2666666666667</v>
      </c>
      <c r="G315" s="260">
        <v>1628.5333333333333</v>
      </c>
      <c r="H315" s="260">
        <v>1687.0333333333333</v>
      </c>
      <c r="I315" s="260">
        <v>1698.7666666666664</v>
      </c>
      <c r="J315" s="260">
        <v>1716.2833333333333</v>
      </c>
      <c r="K315" s="259">
        <v>1681.25</v>
      </c>
      <c r="L315" s="259">
        <v>1652</v>
      </c>
      <c r="M315" s="259">
        <v>0.34433000000000002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694.65</v>
      </c>
      <c r="D316" s="260">
        <v>689.88333333333333</v>
      </c>
      <c r="E316" s="260">
        <v>680.41666666666663</v>
      </c>
      <c r="F316" s="260">
        <v>666.18333333333328</v>
      </c>
      <c r="G316" s="260">
        <v>656.71666666666658</v>
      </c>
      <c r="H316" s="260">
        <v>704.11666666666667</v>
      </c>
      <c r="I316" s="260">
        <v>713.58333333333337</v>
      </c>
      <c r="J316" s="260">
        <v>727.81666666666672</v>
      </c>
      <c r="K316" s="259">
        <v>699.35</v>
      </c>
      <c r="L316" s="259">
        <v>675.65</v>
      </c>
      <c r="M316" s="259">
        <v>10.45758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442.9</v>
      </c>
      <c r="D317" s="260">
        <v>444.83333333333331</v>
      </c>
      <c r="E317" s="260">
        <v>439.16666666666663</v>
      </c>
      <c r="F317" s="260">
        <v>435.43333333333334</v>
      </c>
      <c r="G317" s="260">
        <v>429.76666666666665</v>
      </c>
      <c r="H317" s="260">
        <v>448.56666666666661</v>
      </c>
      <c r="I317" s="260">
        <v>454.23333333333323</v>
      </c>
      <c r="J317" s="260">
        <v>457.96666666666658</v>
      </c>
      <c r="K317" s="259">
        <v>450.5</v>
      </c>
      <c r="L317" s="259">
        <v>441.1</v>
      </c>
      <c r="M317" s="259">
        <v>19.92295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877.8</v>
      </c>
      <c r="D318" s="260">
        <v>879.88333333333333</v>
      </c>
      <c r="E318" s="260">
        <v>864.76666666666665</v>
      </c>
      <c r="F318" s="260">
        <v>851.73333333333335</v>
      </c>
      <c r="G318" s="260">
        <v>836.61666666666667</v>
      </c>
      <c r="H318" s="260">
        <v>892.91666666666663</v>
      </c>
      <c r="I318" s="260">
        <v>908.03333333333319</v>
      </c>
      <c r="J318" s="260">
        <v>921.06666666666661</v>
      </c>
      <c r="K318" s="259">
        <v>895</v>
      </c>
      <c r="L318" s="259">
        <v>866.85</v>
      </c>
      <c r="M318" s="259">
        <v>38.375920000000001</v>
      </c>
      <c r="N318" s="1"/>
      <c r="O318" s="1"/>
    </row>
    <row r="319" spans="1:15" ht="12.75" customHeight="1">
      <c r="A319" s="30">
        <v>309</v>
      </c>
      <c r="B319" s="269" t="s">
        <v>828</v>
      </c>
      <c r="C319" s="259">
        <v>668.1</v>
      </c>
      <c r="D319" s="260">
        <v>669.23333333333335</v>
      </c>
      <c r="E319" s="260">
        <v>660.06666666666672</v>
      </c>
      <c r="F319" s="260">
        <v>652.03333333333342</v>
      </c>
      <c r="G319" s="260">
        <v>642.86666666666679</v>
      </c>
      <c r="H319" s="260">
        <v>677.26666666666665</v>
      </c>
      <c r="I319" s="260">
        <v>686.43333333333317</v>
      </c>
      <c r="J319" s="260">
        <v>694.46666666666658</v>
      </c>
      <c r="K319" s="259">
        <v>678.4</v>
      </c>
      <c r="L319" s="259">
        <v>661.2</v>
      </c>
      <c r="M319" s="259">
        <v>0.27575</v>
      </c>
      <c r="N319" s="1"/>
      <c r="O319" s="1"/>
    </row>
    <row r="320" spans="1:15" ht="12.75" customHeight="1">
      <c r="A320" s="30">
        <v>310</v>
      </c>
      <c r="B320" s="269" t="s">
        <v>829</v>
      </c>
      <c r="C320" s="259">
        <v>815.4</v>
      </c>
      <c r="D320" s="260">
        <v>816.19999999999993</v>
      </c>
      <c r="E320" s="260">
        <v>807.49999999999989</v>
      </c>
      <c r="F320" s="260">
        <v>799.59999999999991</v>
      </c>
      <c r="G320" s="260">
        <v>790.89999999999986</v>
      </c>
      <c r="H320" s="260">
        <v>824.09999999999991</v>
      </c>
      <c r="I320" s="260">
        <v>832.8</v>
      </c>
      <c r="J320" s="260">
        <v>840.69999999999993</v>
      </c>
      <c r="K320" s="259">
        <v>824.9</v>
      </c>
      <c r="L320" s="259">
        <v>808.3</v>
      </c>
      <c r="M320" s="259">
        <v>1.5948100000000001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1476.1</v>
      </c>
      <c r="D321" s="260">
        <v>1472.7666666666667</v>
      </c>
      <c r="E321" s="260">
        <v>1462.3333333333333</v>
      </c>
      <c r="F321" s="260">
        <v>1448.5666666666666</v>
      </c>
      <c r="G321" s="260">
        <v>1438.1333333333332</v>
      </c>
      <c r="H321" s="260">
        <v>1486.5333333333333</v>
      </c>
      <c r="I321" s="260">
        <v>1496.9666666666667</v>
      </c>
      <c r="J321" s="260">
        <v>1510.7333333333333</v>
      </c>
      <c r="K321" s="259">
        <v>1483.2</v>
      </c>
      <c r="L321" s="259">
        <v>1459</v>
      </c>
      <c r="M321" s="259">
        <v>1.5358000000000001</v>
      </c>
      <c r="N321" s="1"/>
      <c r="O321" s="1"/>
    </row>
    <row r="322" spans="1:15" ht="12.75" customHeight="1">
      <c r="A322" s="30">
        <v>312</v>
      </c>
      <c r="B322" s="269" t="s">
        <v>864</v>
      </c>
      <c r="C322" s="259">
        <v>60.05</v>
      </c>
      <c r="D322" s="260">
        <v>60.116666666666667</v>
      </c>
      <c r="E322" s="260">
        <v>59.583333333333336</v>
      </c>
      <c r="F322" s="260">
        <v>59.116666666666667</v>
      </c>
      <c r="G322" s="260">
        <v>58.583333333333336</v>
      </c>
      <c r="H322" s="260">
        <v>60.583333333333336</v>
      </c>
      <c r="I322" s="260">
        <v>61.116666666666667</v>
      </c>
      <c r="J322" s="260">
        <v>61.583333333333336</v>
      </c>
      <c r="K322" s="259">
        <v>60.65</v>
      </c>
      <c r="L322" s="259">
        <v>59.65</v>
      </c>
      <c r="M322" s="259">
        <v>68.484669999999994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663.6</v>
      </c>
      <c r="D323" s="260">
        <v>665.55000000000007</v>
      </c>
      <c r="E323" s="260">
        <v>658.75000000000011</v>
      </c>
      <c r="F323" s="260">
        <v>653.90000000000009</v>
      </c>
      <c r="G323" s="260">
        <v>647.10000000000014</v>
      </c>
      <c r="H323" s="260">
        <v>670.40000000000009</v>
      </c>
      <c r="I323" s="260">
        <v>677.2</v>
      </c>
      <c r="J323" s="260">
        <v>682.05000000000007</v>
      </c>
      <c r="K323" s="259">
        <v>672.35</v>
      </c>
      <c r="L323" s="259">
        <v>660.7</v>
      </c>
      <c r="M323" s="259">
        <v>2.8794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2003.65</v>
      </c>
      <c r="D324" s="260">
        <v>2006.0166666666667</v>
      </c>
      <c r="E324" s="260">
        <v>1992.0333333333333</v>
      </c>
      <c r="F324" s="260">
        <v>1980.4166666666667</v>
      </c>
      <c r="G324" s="260">
        <v>1966.4333333333334</v>
      </c>
      <c r="H324" s="260">
        <v>2017.6333333333332</v>
      </c>
      <c r="I324" s="260">
        <v>2031.6166666666663</v>
      </c>
      <c r="J324" s="260">
        <v>2043.2333333333331</v>
      </c>
      <c r="K324" s="259">
        <v>2020</v>
      </c>
      <c r="L324" s="259">
        <v>1994.4</v>
      </c>
      <c r="M324" s="259">
        <v>2.6150099999999998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1567.6</v>
      </c>
      <c r="D325" s="260">
        <v>1571.1000000000001</v>
      </c>
      <c r="E325" s="260">
        <v>1553.0000000000002</v>
      </c>
      <c r="F325" s="260">
        <v>1538.4</v>
      </c>
      <c r="G325" s="260">
        <v>1520.3000000000002</v>
      </c>
      <c r="H325" s="260">
        <v>1585.7000000000003</v>
      </c>
      <c r="I325" s="260">
        <v>1603.8000000000002</v>
      </c>
      <c r="J325" s="260">
        <v>1618.4000000000003</v>
      </c>
      <c r="K325" s="259">
        <v>1589.2</v>
      </c>
      <c r="L325" s="259">
        <v>1556.5</v>
      </c>
      <c r="M325" s="259">
        <v>2.42306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1087.05</v>
      </c>
      <c r="D326" s="260">
        <v>1090.3833333333332</v>
      </c>
      <c r="E326" s="260">
        <v>1081.7166666666665</v>
      </c>
      <c r="F326" s="260">
        <v>1076.3833333333332</v>
      </c>
      <c r="G326" s="260">
        <v>1067.7166666666665</v>
      </c>
      <c r="H326" s="260">
        <v>1095.7166666666665</v>
      </c>
      <c r="I326" s="260">
        <v>1104.3833333333334</v>
      </c>
      <c r="J326" s="260">
        <v>1109.7166666666665</v>
      </c>
      <c r="K326" s="259">
        <v>1099.05</v>
      </c>
      <c r="L326" s="259">
        <v>1085.05</v>
      </c>
      <c r="M326" s="259">
        <v>4.4190500000000004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562.9</v>
      </c>
      <c r="D327" s="260">
        <v>566.58333333333337</v>
      </c>
      <c r="E327" s="260">
        <v>556.31666666666672</v>
      </c>
      <c r="F327" s="260">
        <v>549.73333333333335</v>
      </c>
      <c r="G327" s="260">
        <v>539.4666666666667</v>
      </c>
      <c r="H327" s="260">
        <v>573.16666666666674</v>
      </c>
      <c r="I327" s="260">
        <v>583.43333333333339</v>
      </c>
      <c r="J327" s="260">
        <v>590.01666666666677</v>
      </c>
      <c r="K327" s="259">
        <v>576.85</v>
      </c>
      <c r="L327" s="259">
        <v>560</v>
      </c>
      <c r="M327" s="259">
        <v>3.20791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41.25</v>
      </c>
      <c r="D328" s="260">
        <v>41.833333333333336</v>
      </c>
      <c r="E328" s="260">
        <v>40.31666666666667</v>
      </c>
      <c r="F328" s="260">
        <v>39.383333333333333</v>
      </c>
      <c r="G328" s="260">
        <v>37.866666666666667</v>
      </c>
      <c r="H328" s="260">
        <v>42.766666666666673</v>
      </c>
      <c r="I328" s="260">
        <v>44.283333333333339</v>
      </c>
      <c r="J328" s="260">
        <v>45.216666666666676</v>
      </c>
      <c r="K328" s="259">
        <v>43.35</v>
      </c>
      <c r="L328" s="259">
        <v>40.9</v>
      </c>
      <c r="M328" s="259">
        <v>310.89013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82.85</v>
      </c>
      <c r="D329" s="260">
        <v>83.399999999999991</v>
      </c>
      <c r="E329" s="260">
        <v>82.199999999999989</v>
      </c>
      <c r="F329" s="260">
        <v>81.55</v>
      </c>
      <c r="G329" s="260">
        <v>80.349999999999994</v>
      </c>
      <c r="H329" s="260">
        <v>84.049999999999983</v>
      </c>
      <c r="I329" s="260">
        <v>85.25</v>
      </c>
      <c r="J329" s="260">
        <v>85.899999999999977</v>
      </c>
      <c r="K329" s="259">
        <v>84.6</v>
      </c>
      <c r="L329" s="259">
        <v>82.75</v>
      </c>
      <c r="M329" s="259">
        <v>56.318269999999998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42.7</v>
      </c>
      <c r="D330" s="260">
        <v>43.1</v>
      </c>
      <c r="E330" s="260">
        <v>42.1</v>
      </c>
      <c r="F330" s="260">
        <v>41.5</v>
      </c>
      <c r="G330" s="260">
        <v>40.5</v>
      </c>
      <c r="H330" s="260">
        <v>43.7</v>
      </c>
      <c r="I330" s="260">
        <v>44.7</v>
      </c>
      <c r="J330" s="260">
        <v>45.300000000000004</v>
      </c>
      <c r="K330" s="259">
        <v>44.1</v>
      </c>
      <c r="L330" s="259">
        <v>42.5</v>
      </c>
      <c r="M330" s="259">
        <v>90.698849999999993</v>
      </c>
      <c r="N330" s="1"/>
      <c r="O330" s="1"/>
    </row>
    <row r="331" spans="1:15" ht="12.75" customHeight="1">
      <c r="A331" s="30">
        <v>321</v>
      </c>
      <c r="B331" s="269" t="s">
        <v>873</v>
      </c>
      <c r="C331" s="259">
        <v>313.14999999999998</v>
      </c>
      <c r="D331" s="260">
        <v>315.56666666666666</v>
      </c>
      <c r="E331" s="260">
        <v>309.38333333333333</v>
      </c>
      <c r="F331" s="260">
        <v>305.61666666666667</v>
      </c>
      <c r="G331" s="260">
        <v>299.43333333333334</v>
      </c>
      <c r="H331" s="260">
        <v>319.33333333333331</v>
      </c>
      <c r="I331" s="260">
        <v>325.51666666666659</v>
      </c>
      <c r="J331" s="260">
        <v>329.2833333333333</v>
      </c>
      <c r="K331" s="259">
        <v>321.75</v>
      </c>
      <c r="L331" s="259">
        <v>311.8</v>
      </c>
      <c r="M331" s="259">
        <v>1.89917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87.35</v>
      </c>
      <c r="D332" s="260">
        <v>87.7</v>
      </c>
      <c r="E332" s="260">
        <v>85.75</v>
      </c>
      <c r="F332" s="260">
        <v>84.149999999999991</v>
      </c>
      <c r="G332" s="260">
        <v>82.199999999999989</v>
      </c>
      <c r="H332" s="260">
        <v>89.300000000000011</v>
      </c>
      <c r="I332" s="260">
        <v>91.250000000000028</v>
      </c>
      <c r="J332" s="260">
        <v>92.850000000000023</v>
      </c>
      <c r="K332" s="259">
        <v>89.65</v>
      </c>
      <c r="L332" s="259">
        <v>86.1</v>
      </c>
      <c r="M332" s="259">
        <v>72.443569999999994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238.85</v>
      </c>
      <c r="D333" s="260">
        <v>239.58333333333334</v>
      </c>
      <c r="E333" s="260">
        <v>237.06666666666669</v>
      </c>
      <c r="F333" s="260">
        <v>235.28333333333336</v>
      </c>
      <c r="G333" s="260">
        <v>232.76666666666671</v>
      </c>
      <c r="H333" s="260">
        <v>241.36666666666667</v>
      </c>
      <c r="I333" s="260">
        <v>243.88333333333333</v>
      </c>
      <c r="J333" s="260">
        <v>245.66666666666666</v>
      </c>
      <c r="K333" s="259">
        <v>242.1</v>
      </c>
      <c r="L333" s="259">
        <v>237.8</v>
      </c>
      <c r="M333" s="259">
        <v>4.3903699999999999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170.15</v>
      </c>
      <c r="D334" s="260">
        <v>170.26666666666668</v>
      </c>
      <c r="E334" s="260">
        <v>168.93333333333337</v>
      </c>
      <c r="F334" s="260">
        <v>167.7166666666667</v>
      </c>
      <c r="G334" s="260">
        <v>166.38333333333338</v>
      </c>
      <c r="H334" s="260">
        <v>171.48333333333335</v>
      </c>
      <c r="I334" s="260">
        <v>172.81666666666666</v>
      </c>
      <c r="J334" s="260">
        <v>174.03333333333333</v>
      </c>
      <c r="K334" s="259">
        <v>171.6</v>
      </c>
      <c r="L334" s="259">
        <v>169.05</v>
      </c>
      <c r="M334" s="259">
        <v>76.93168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758.1</v>
      </c>
      <c r="D335" s="260">
        <v>755.5333333333333</v>
      </c>
      <c r="E335" s="260">
        <v>751.06666666666661</v>
      </c>
      <c r="F335" s="260">
        <v>744.0333333333333</v>
      </c>
      <c r="G335" s="260">
        <v>739.56666666666661</v>
      </c>
      <c r="H335" s="260">
        <v>762.56666666666661</v>
      </c>
      <c r="I335" s="260">
        <v>767.0333333333333</v>
      </c>
      <c r="J335" s="260">
        <v>774.06666666666661</v>
      </c>
      <c r="K335" s="259">
        <v>760</v>
      </c>
      <c r="L335" s="259">
        <v>748.5</v>
      </c>
      <c r="M335" s="259">
        <v>0.85987999999999998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75.400000000000006</v>
      </c>
      <c r="D336" s="260">
        <v>75.733333333333334</v>
      </c>
      <c r="E336" s="260">
        <v>74.366666666666674</v>
      </c>
      <c r="F336" s="260">
        <v>73.333333333333343</v>
      </c>
      <c r="G336" s="260">
        <v>71.966666666666683</v>
      </c>
      <c r="H336" s="260">
        <v>76.766666666666666</v>
      </c>
      <c r="I336" s="260">
        <v>78.133333333333312</v>
      </c>
      <c r="J336" s="260">
        <v>79.166666666666657</v>
      </c>
      <c r="K336" s="259">
        <v>77.099999999999994</v>
      </c>
      <c r="L336" s="259">
        <v>74.7</v>
      </c>
      <c r="M336" s="259">
        <v>129.11600999999999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4299</v>
      </c>
      <c r="D337" s="260">
        <v>4326.416666666667</v>
      </c>
      <c r="E337" s="260">
        <v>4262.5833333333339</v>
      </c>
      <c r="F337" s="260">
        <v>4226.166666666667</v>
      </c>
      <c r="G337" s="260">
        <v>4162.3333333333339</v>
      </c>
      <c r="H337" s="260">
        <v>4362.8333333333339</v>
      </c>
      <c r="I337" s="260">
        <v>4426.6666666666679</v>
      </c>
      <c r="J337" s="260">
        <v>4463.0833333333339</v>
      </c>
      <c r="K337" s="259">
        <v>4390.25</v>
      </c>
      <c r="L337" s="259">
        <v>4290</v>
      </c>
      <c r="M337" s="259">
        <v>0.72080999999999995</v>
      </c>
      <c r="N337" s="1"/>
      <c r="O337" s="1"/>
    </row>
    <row r="338" spans="1:15" ht="12.75" customHeight="1">
      <c r="A338" s="30">
        <v>328</v>
      </c>
      <c r="B338" s="269" t="s">
        <v>788</v>
      </c>
      <c r="C338" s="259">
        <v>603.85</v>
      </c>
      <c r="D338" s="260">
        <v>604.11666666666667</v>
      </c>
      <c r="E338" s="260">
        <v>600.7833333333333</v>
      </c>
      <c r="F338" s="260">
        <v>597.71666666666658</v>
      </c>
      <c r="G338" s="260">
        <v>594.38333333333321</v>
      </c>
      <c r="H338" s="260">
        <v>607.18333333333339</v>
      </c>
      <c r="I338" s="260">
        <v>610.51666666666665</v>
      </c>
      <c r="J338" s="260">
        <v>613.58333333333348</v>
      </c>
      <c r="K338" s="259">
        <v>607.45000000000005</v>
      </c>
      <c r="L338" s="259">
        <v>601.04999999999995</v>
      </c>
      <c r="M338" s="259">
        <v>1.31717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20121.2</v>
      </c>
      <c r="D339" s="260">
        <v>20075.399999999998</v>
      </c>
      <c r="E339" s="260">
        <v>19775.799999999996</v>
      </c>
      <c r="F339" s="260">
        <v>19430.399999999998</v>
      </c>
      <c r="G339" s="260">
        <v>19130.799999999996</v>
      </c>
      <c r="H339" s="260">
        <v>20420.799999999996</v>
      </c>
      <c r="I339" s="260">
        <v>20720.399999999994</v>
      </c>
      <c r="J339" s="260">
        <v>21065.799999999996</v>
      </c>
      <c r="K339" s="259">
        <v>20375</v>
      </c>
      <c r="L339" s="259">
        <v>19730</v>
      </c>
      <c r="M339" s="259">
        <v>0.73723000000000005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63.95</v>
      </c>
      <c r="D340" s="260">
        <v>64.033333333333331</v>
      </c>
      <c r="E340" s="260">
        <v>63.066666666666663</v>
      </c>
      <c r="F340" s="260">
        <v>62.18333333333333</v>
      </c>
      <c r="G340" s="260">
        <v>61.216666666666661</v>
      </c>
      <c r="H340" s="260">
        <v>64.916666666666657</v>
      </c>
      <c r="I340" s="260">
        <v>65.883333333333326</v>
      </c>
      <c r="J340" s="260">
        <v>66.766666666666666</v>
      </c>
      <c r="K340" s="259">
        <v>65</v>
      </c>
      <c r="L340" s="259">
        <v>63.15</v>
      </c>
      <c r="M340" s="259">
        <v>8.4374500000000001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262.60000000000002</v>
      </c>
      <c r="D341" s="260">
        <v>265.2</v>
      </c>
      <c r="E341" s="260">
        <v>258.89999999999998</v>
      </c>
      <c r="F341" s="260">
        <v>255.2</v>
      </c>
      <c r="G341" s="260">
        <v>248.89999999999998</v>
      </c>
      <c r="H341" s="260">
        <v>268.89999999999998</v>
      </c>
      <c r="I341" s="260">
        <v>275.20000000000005</v>
      </c>
      <c r="J341" s="260">
        <v>278.89999999999998</v>
      </c>
      <c r="K341" s="259">
        <v>271.5</v>
      </c>
      <c r="L341" s="259">
        <v>261.5</v>
      </c>
      <c r="M341" s="259">
        <v>7.0566199999999997</v>
      </c>
      <c r="N341" s="1"/>
      <c r="O341" s="1"/>
    </row>
    <row r="342" spans="1:15" ht="12.75" customHeight="1">
      <c r="A342" s="30">
        <v>332</v>
      </c>
      <c r="B342" s="269" t="s">
        <v>830</v>
      </c>
      <c r="C342" s="259">
        <v>375</v>
      </c>
      <c r="D342" s="260">
        <v>374.13333333333338</v>
      </c>
      <c r="E342" s="260">
        <v>369.86666666666679</v>
      </c>
      <c r="F342" s="260">
        <v>364.73333333333341</v>
      </c>
      <c r="G342" s="260">
        <v>360.46666666666681</v>
      </c>
      <c r="H342" s="260">
        <v>379.26666666666677</v>
      </c>
      <c r="I342" s="260">
        <v>383.5333333333333</v>
      </c>
      <c r="J342" s="260">
        <v>388.66666666666674</v>
      </c>
      <c r="K342" s="259">
        <v>378.4</v>
      </c>
      <c r="L342" s="259">
        <v>369</v>
      </c>
      <c r="M342" s="259">
        <v>0.93942000000000003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904.5</v>
      </c>
      <c r="D343" s="260">
        <v>908.19999999999993</v>
      </c>
      <c r="E343" s="260">
        <v>893.04999999999984</v>
      </c>
      <c r="F343" s="260">
        <v>881.59999999999991</v>
      </c>
      <c r="G343" s="260">
        <v>866.44999999999982</v>
      </c>
      <c r="H343" s="260">
        <v>919.64999999999986</v>
      </c>
      <c r="I343" s="260">
        <v>934.8</v>
      </c>
      <c r="J343" s="260">
        <v>946.24999999999989</v>
      </c>
      <c r="K343" s="259">
        <v>923.35</v>
      </c>
      <c r="L343" s="259">
        <v>896.75</v>
      </c>
      <c r="M343" s="259">
        <v>5.3719799999999998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140.25</v>
      </c>
      <c r="D344" s="260">
        <v>140.28333333333333</v>
      </c>
      <c r="E344" s="260">
        <v>139.46666666666667</v>
      </c>
      <c r="F344" s="260">
        <v>138.68333333333334</v>
      </c>
      <c r="G344" s="260">
        <v>137.86666666666667</v>
      </c>
      <c r="H344" s="260">
        <v>141.06666666666666</v>
      </c>
      <c r="I344" s="260">
        <v>141.88333333333333</v>
      </c>
      <c r="J344" s="260">
        <v>142.66666666666666</v>
      </c>
      <c r="K344" s="259">
        <v>141.1</v>
      </c>
      <c r="L344" s="259">
        <v>139.5</v>
      </c>
      <c r="M344" s="259">
        <v>135.58920000000001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203.95</v>
      </c>
      <c r="D345" s="260">
        <v>203.48333333333335</v>
      </c>
      <c r="E345" s="260">
        <v>202.4666666666667</v>
      </c>
      <c r="F345" s="260">
        <v>200.98333333333335</v>
      </c>
      <c r="G345" s="260">
        <v>199.9666666666667</v>
      </c>
      <c r="H345" s="260">
        <v>204.9666666666667</v>
      </c>
      <c r="I345" s="260">
        <v>205.98333333333335</v>
      </c>
      <c r="J345" s="260">
        <v>207.4666666666667</v>
      </c>
      <c r="K345" s="259">
        <v>204.5</v>
      </c>
      <c r="L345" s="259">
        <v>202</v>
      </c>
      <c r="M345" s="259">
        <v>8.7218400000000003</v>
      </c>
      <c r="N345" s="1"/>
      <c r="O345" s="1"/>
    </row>
    <row r="346" spans="1:15" ht="12.75" customHeight="1">
      <c r="A346" s="30">
        <v>336</v>
      </c>
      <c r="B346" s="269" t="s">
        <v>874</v>
      </c>
      <c r="C346" s="259">
        <v>511.9</v>
      </c>
      <c r="D346" s="260">
        <v>512.91666666666663</v>
      </c>
      <c r="E346" s="260">
        <v>507.08333333333326</v>
      </c>
      <c r="F346" s="260">
        <v>502.26666666666665</v>
      </c>
      <c r="G346" s="260">
        <v>496.43333333333328</v>
      </c>
      <c r="H346" s="260">
        <v>517.73333333333323</v>
      </c>
      <c r="I346" s="260">
        <v>523.56666666666649</v>
      </c>
      <c r="J346" s="260">
        <v>528.38333333333321</v>
      </c>
      <c r="K346" s="259">
        <v>518.75</v>
      </c>
      <c r="L346" s="259">
        <v>508.1</v>
      </c>
      <c r="M346" s="259">
        <v>2.35059</v>
      </c>
      <c r="N346" s="1"/>
      <c r="O346" s="1"/>
    </row>
    <row r="347" spans="1:15" ht="12.75" customHeight="1">
      <c r="A347" s="30">
        <v>337</v>
      </c>
      <c r="B347" s="269" t="s">
        <v>812</v>
      </c>
      <c r="C347" s="259">
        <v>483.9</v>
      </c>
      <c r="D347" s="260">
        <v>480.64999999999992</v>
      </c>
      <c r="E347" s="260">
        <v>474.39999999999986</v>
      </c>
      <c r="F347" s="260">
        <v>464.89999999999992</v>
      </c>
      <c r="G347" s="260">
        <v>458.64999999999986</v>
      </c>
      <c r="H347" s="260">
        <v>490.14999999999986</v>
      </c>
      <c r="I347" s="260">
        <v>496.4</v>
      </c>
      <c r="J347" s="260">
        <v>505.89999999999986</v>
      </c>
      <c r="K347" s="259">
        <v>486.9</v>
      </c>
      <c r="L347" s="259">
        <v>471.15</v>
      </c>
      <c r="M347" s="259">
        <v>146.99495999999999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3094.7</v>
      </c>
      <c r="D348" s="260">
        <v>3103.2333333333336</v>
      </c>
      <c r="E348" s="260">
        <v>3076.4666666666672</v>
      </c>
      <c r="F348" s="260">
        <v>3058.2333333333336</v>
      </c>
      <c r="G348" s="260">
        <v>3031.4666666666672</v>
      </c>
      <c r="H348" s="260">
        <v>3121.4666666666672</v>
      </c>
      <c r="I348" s="260">
        <v>3148.2333333333336</v>
      </c>
      <c r="J348" s="260">
        <v>3166.4666666666672</v>
      </c>
      <c r="K348" s="259">
        <v>3130</v>
      </c>
      <c r="L348" s="259">
        <v>3085</v>
      </c>
      <c r="M348" s="259">
        <v>0.70957000000000003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281.85000000000002</v>
      </c>
      <c r="D349" s="260">
        <v>283.56666666666666</v>
      </c>
      <c r="E349" s="260">
        <v>278.63333333333333</v>
      </c>
      <c r="F349" s="260">
        <v>275.41666666666669</v>
      </c>
      <c r="G349" s="260">
        <v>270.48333333333335</v>
      </c>
      <c r="H349" s="260">
        <v>286.7833333333333</v>
      </c>
      <c r="I349" s="260">
        <v>291.71666666666658</v>
      </c>
      <c r="J349" s="260">
        <v>294.93333333333328</v>
      </c>
      <c r="K349" s="259">
        <v>288.5</v>
      </c>
      <c r="L349" s="259">
        <v>280.35000000000002</v>
      </c>
      <c r="M349" s="259">
        <v>3.7736900000000002</v>
      </c>
      <c r="N349" s="1"/>
      <c r="O349" s="1"/>
    </row>
    <row r="350" spans="1:15" ht="12.75" customHeight="1">
      <c r="A350" s="30">
        <v>340</v>
      </c>
      <c r="B350" s="269" t="s">
        <v>813</v>
      </c>
      <c r="C350" s="259">
        <v>460.35</v>
      </c>
      <c r="D350" s="260">
        <v>455.51666666666665</v>
      </c>
      <c r="E350" s="260">
        <v>445.0333333333333</v>
      </c>
      <c r="F350" s="260">
        <v>429.71666666666664</v>
      </c>
      <c r="G350" s="260">
        <v>419.23333333333329</v>
      </c>
      <c r="H350" s="260">
        <v>470.83333333333331</v>
      </c>
      <c r="I350" s="260">
        <v>481.31666666666666</v>
      </c>
      <c r="J350" s="260">
        <v>496.63333333333333</v>
      </c>
      <c r="K350" s="259">
        <v>466</v>
      </c>
      <c r="L350" s="259">
        <v>440.2</v>
      </c>
      <c r="M350" s="259">
        <v>49.062640000000002</v>
      </c>
      <c r="N350" s="1"/>
      <c r="O350" s="1"/>
    </row>
    <row r="351" spans="1:15" ht="12.75" customHeight="1">
      <c r="A351" s="30">
        <v>341</v>
      </c>
      <c r="B351" s="269" t="s">
        <v>802</v>
      </c>
      <c r="C351" s="259">
        <v>138.55000000000001</v>
      </c>
      <c r="D351" s="260">
        <v>139.35</v>
      </c>
      <c r="E351" s="260">
        <v>136.69999999999999</v>
      </c>
      <c r="F351" s="260">
        <v>134.85</v>
      </c>
      <c r="G351" s="260">
        <v>132.19999999999999</v>
      </c>
      <c r="H351" s="260">
        <v>141.19999999999999</v>
      </c>
      <c r="I351" s="260">
        <v>143.85000000000002</v>
      </c>
      <c r="J351" s="260">
        <v>145.69999999999999</v>
      </c>
      <c r="K351" s="259">
        <v>142</v>
      </c>
      <c r="L351" s="259">
        <v>137.5</v>
      </c>
      <c r="M351" s="259">
        <v>23.421009999999999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3375</v>
      </c>
      <c r="D352" s="260">
        <v>3402.2166666666667</v>
      </c>
      <c r="E352" s="260">
        <v>3342.4333333333334</v>
      </c>
      <c r="F352" s="260">
        <v>3309.8666666666668</v>
      </c>
      <c r="G352" s="260">
        <v>3250.0833333333335</v>
      </c>
      <c r="H352" s="260">
        <v>3434.7833333333333</v>
      </c>
      <c r="I352" s="260">
        <v>3494.5666666666671</v>
      </c>
      <c r="J352" s="260">
        <v>3527.1333333333332</v>
      </c>
      <c r="K352" s="259">
        <v>3462</v>
      </c>
      <c r="L352" s="259">
        <v>3369.65</v>
      </c>
      <c r="M352" s="259">
        <v>1.7821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437.1</v>
      </c>
      <c r="D353" s="260">
        <v>438.5</v>
      </c>
      <c r="E353" s="260">
        <v>432.85</v>
      </c>
      <c r="F353" s="260">
        <v>428.6</v>
      </c>
      <c r="G353" s="260">
        <v>422.95000000000005</v>
      </c>
      <c r="H353" s="260">
        <v>442.75</v>
      </c>
      <c r="I353" s="260">
        <v>448.4</v>
      </c>
      <c r="J353" s="260">
        <v>452.65</v>
      </c>
      <c r="K353" s="259">
        <v>444.15</v>
      </c>
      <c r="L353" s="259">
        <v>434.25</v>
      </c>
      <c r="M353" s="259">
        <v>2.1916500000000001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267.89999999999998</v>
      </c>
      <c r="D354" s="260">
        <v>269.36666666666667</v>
      </c>
      <c r="E354" s="260">
        <v>265.63333333333333</v>
      </c>
      <c r="F354" s="260">
        <v>263.36666666666667</v>
      </c>
      <c r="G354" s="260">
        <v>259.63333333333333</v>
      </c>
      <c r="H354" s="260">
        <v>271.63333333333333</v>
      </c>
      <c r="I354" s="260">
        <v>275.36666666666667</v>
      </c>
      <c r="J354" s="260">
        <v>277.63333333333333</v>
      </c>
      <c r="K354" s="259">
        <v>273.10000000000002</v>
      </c>
      <c r="L354" s="259">
        <v>267.10000000000002</v>
      </c>
      <c r="M354" s="259">
        <v>6.1030899999999999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1857.8</v>
      </c>
      <c r="D355" s="260">
        <v>1863.9666666666665</v>
      </c>
      <c r="E355" s="260">
        <v>1839.9333333333329</v>
      </c>
      <c r="F355" s="260">
        <v>1822.0666666666664</v>
      </c>
      <c r="G355" s="260">
        <v>1798.0333333333328</v>
      </c>
      <c r="H355" s="260">
        <v>1881.833333333333</v>
      </c>
      <c r="I355" s="260">
        <v>1905.8666666666663</v>
      </c>
      <c r="J355" s="260">
        <v>1923.7333333333331</v>
      </c>
      <c r="K355" s="259">
        <v>1888</v>
      </c>
      <c r="L355" s="259">
        <v>1846.1</v>
      </c>
      <c r="M355" s="259">
        <v>4.0767600000000002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47092.35</v>
      </c>
      <c r="D356" s="260">
        <v>47207.25</v>
      </c>
      <c r="E356" s="260">
        <v>46905.2</v>
      </c>
      <c r="F356" s="260">
        <v>46718.049999999996</v>
      </c>
      <c r="G356" s="260">
        <v>46415.999999999993</v>
      </c>
      <c r="H356" s="260">
        <v>47394.400000000001</v>
      </c>
      <c r="I356" s="260">
        <v>47696.450000000004</v>
      </c>
      <c r="J356" s="260">
        <v>47883.600000000006</v>
      </c>
      <c r="K356" s="259">
        <v>47509.3</v>
      </c>
      <c r="L356" s="259">
        <v>47020.1</v>
      </c>
      <c r="M356" s="259">
        <v>9.3619999999999995E-2</v>
      </c>
      <c r="N356" s="1"/>
      <c r="O356" s="1"/>
    </row>
    <row r="357" spans="1:15" ht="12.75" customHeight="1">
      <c r="A357" s="30">
        <v>347</v>
      </c>
      <c r="B357" s="269" t="s">
        <v>865</v>
      </c>
      <c r="C357" s="259">
        <v>1246.3</v>
      </c>
      <c r="D357" s="260">
        <v>1258</v>
      </c>
      <c r="E357" s="260">
        <v>1228.3</v>
      </c>
      <c r="F357" s="260">
        <v>1210.3</v>
      </c>
      <c r="G357" s="260">
        <v>1180.5999999999999</v>
      </c>
      <c r="H357" s="260">
        <v>1276</v>
      </c>
      <c r="I357" s="260">
        <v>1305.6999999999998</v>
      </c>
      <c r="J357" s="260">
        <v>1323.7</v>
      </c>
      <c r="K357" s="259">
        <v>1287.7</v>
      </c>
      <c r="L357" s="259">
        <v>1240</v>
      </c>
      <c r="M357" s="259">
        <v>1.1169800000000001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4034.75</v>
      </c>
      <c r="D358" s="260">
        <v>4022.0333333333333</v>
      </c>
      <c r="E358" s="260">
        <v>3990.7666666666664</v>
      </c>
      <c r="F358" s="260">
        <v>3946.7833333333333</v>
      </c>
      <c r="G358" s="260">
        <v>3915.5166666666664</v>
      </c>
      <c r="H358" s="260">
        <v>4066.0166666666664</v>
      </c>
      <c r="I358" s="260">
        <v>4097.2833333333338</v>
      </c>
      <c r="J358" s="260">
        <v>4141.2666666666664</v>
      </c>
      <c r="K358" s="259">
        <v>4053.3</v>
      </c>
      <c r="L358" s="259">
        <v>3978.05</v>
      </c>
      <c r="M358" s="259">
        <v>2.56284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211.85</v>
      </c>
      <c r="D359" s="260">
        <v>211.85</v>
      </c>
      <c r="E359" s="260">
        <v>210.7</v>
      </c>
      <c r="F359" s="260">
        <v>209.54999999999998</v>
      </c>
      <c r="G359" s="260">
        <v>208.39999999999998</v>
      </c>
      <c r="H359" s="260">
        <v>213</v>
      </c>
      <c r="I359" s="260">
        <v>214.15000000000003</v>
      </c>
      <c r="J359" s="260">
        <v>215.3</v>
      </c>
      <c r="K359" s="259">
        <v>213</v>
      </c>
      <c r="L359" s="259">
        <v>210.7</v>
      </c>
      <c r="M359" s="259">
        <v>5.9165900000000002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4560.6000000000004</v>
      </c>
      <c r="D360" s="260">
        <v>4543.2</v>
      </c>
      <c r="E360" s="260">
        <v>4492.3999999999996</v>
      </c>
      <c r="F360" s="260">
        <v>4424.2</v>
      </c>
      <c r="G360" s="260">
        <v>4373.3999999999996</v>
      </c>
      <c r="H360" s="260">
        <v>4611.3999999999996</v>
      </c>
      <c r="I360" s="260">
        <v>4662.2000000000007</v>
      </c>
      <c r="J360" s="260">
        <v>4730.3999999999996</v>
      </c>
      <c r="K360" s="259">
        <v>4594</v>
      </c>
      <c r="L360" s="259">
        <v>4475</v>
      </c>
      <c r="M360" s="259">
        <v>0.29521999999999998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1445.15</v>
      </c>
      <c r="D361" s="260">
        <v>1444.6666666666667</v>
      </c>
      <c r="E361" s="260">
        <v>1438.3333333333335</v>
      </c>
      <c r="F361" s="260">
        <v>1431.5166666666667</v>
      </c>
      <c r="G361" s="260">
        <v>1425.1833333333334</v>
      </c>
      <c r="H361" s="260">
        <v>1451.4833333333336</v>
      </c>
      <c r="I361" s="260">
        <v>1457.8166666666671</v>
      </c>
      <c r="J361" s="260">
        <v>1464.6333333333337</v>
      </c>
      <c r="K361" s="259">
        <v>1451</v>
      </c>
      <c r="L361" s="259">
        <v>1437.85</v>
      </c>
      <c r="M361" s="259">
        <v>1.09693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2727.95</v>
      </c>
      <c r="D362" s="260">
        <v>2722.2166666666667</v>
      </c>
      <c r="E362" s="260">
        <v>2691.4333333333334</v>
      </c>
      <c r="F362" s="260">
        <v>2654.9166666666665</v>
      </c>
      <c r="G362" s="260">
        <v>2624.1333333333332</v>
      </c>
      <c r="H362" s="260">
        <v>2758.7333333333336</v>
      </c>
      <c r="I362" s="260">
        <v>2789.5166666666673</v>
      </c>
      <c r="J362" s="260">
        <v>2826.0333333333338</v>
      </c>
      <c r="K362" s="259">
        <v>2753</v>
      </c>
      <c r="L362" s="259">
        <v>2685.7</v>
      </c>
      <c r="M362" s="259">
        <v>4.0196300000000003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975.15</v>
      </c>
      <c r="D363" s="260">
        <v>980.29999999999984</v>
      </c>
      <c r="E363" s="260">
        <v>965.14999999999964</v>
      </c>
      <c r="F363" s="260">
        <v>955.14999999999975</v>
      </c>
      <c r="G363" s="260">
        <v>939.99999999999955</v>
      </c>
      <c r="H363" s="260">
        <v>990.29999999999973</v>
      </c>
      <c r="I363" s="260">
        <v>1005.45</v>
      </c>
      <c r="J363" s="260">
        <v>1015.4499999999998</v>
      </c>
      <c r="K363" s="259">
        <v>995.45</v>
      </c>
      <c r="L363" s="259">
        <v>970.3</v>
      </c>
      <c r="M363" s="259">
        <v>0.42775000000000002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2528.1999999999998</v>
      </c>
      <c r="D364" s="260">
        <v>2539.6666666666665</v>
      </c>
      <c r="E364" s="260">
        <v>2513.5333333333328</v>
      </c>
      <c r="F364" s="260">
        <v>2498.8666666666663</v>
      </c>
      <c r="G364" s="260">
        <v>2472.7333333333327</v>
      </c>
      <c r="H364" s="260">
        <v>2554.333333333333</v>
      </c>
      <c r="I364" s="260">
        <v>2580.4666666666672</v>
      </c>
      <c r="J364" s="260">
        <v>2595.1333333333332</v>
      </c>
      <c r="K364" s="259">
        <v>2565.8000000000002</v>
      </c>
      <c r="L364" s="259">
        <v>2525</v>
      </c>
      <c r="M364" s="259">
        <v>1.9512400000000001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1761.9</v>
      </c>
      <c r="D365" s="260">
        <v>1771.9166666666667</v>
      </c>
      <c r="E365" s="260">
        <v>1745.8333333333335</v>
      </c>
      <c r="F365" s="260">
        <v>1729.7666666666667</v>
      </c>
      <c r="G365" s="260">
        <v>1703.6833333333334</v>
      </c>
      <c r="H365" s="260">
        <v>1787.9833333333336</v>
      </c>
      <c r="I365" s="260">
        <v>1814.0666666666671</v>
      </c>
      <c r="J365" s="260">
        <v>1830.1333333333337</v>
      </c>
      <c r="K365" s="259">
        <v>1798</v>
      </c>
      <c r="L365" s="259">
        <v>1755.85</v>
      </c>
      <c r="M365" s="259">
        <v>0.58894999999999997</v>
      </c>
      <c r="N365" s="1"/>
      <c r="O365" s="1"/>
    </row>
    <row r="366" spans="1:15" ht="12.75" customHeight="1">
      <c r="A366" s="30">
        <v>356</v>
      </c>
      <c r="B366" s="269" t="s">
        <v>789</v>
      </c>
      <c r="C366" s="259">
        <v>313.3</v>
      </c>
      <c r="D366" s="260">
        <v>314.95</v>
      </c>
      <c r="E366" s="260">
        <v>310.45</v>
      </c>
      <c r="F366" s="260">
        <v>307.60000000000002</v>
      </c>
      <c r="G366" s="260">
        <v>303.10000000000002</v>
      </c>
      <c r="H366" s="260">
        <v>317.79999999999995</v>
      </c>
      <c r="I366" s="260">
        <v>322.29999999999995</v>
      </c>
      <c r="J366" s="260">
        <v>325.14999999999992</v>
      </c>
      <c r="K366" s="259">
        <v>319.45</v>
      </c>
      <c r="L366" s="259">
        <v>312.10000000000002</v>
      </c>
      <c r="M366" s="259">
        <v>19.503399999999999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134.5</v>
      </c>
      <c r="D367" s="260">
        <v>134.1</v>
      </c>
      <c r="E367" s="260">
        <v>132.5</v>
      </c>
      <c r="F367" s="260">
        <v>130.5</v>
      </c>
      <c r="G367" s="260">
        <v>128.9</v>
      </c>
      <c r="H367" s="260">
        <v>136.1</v>
      </c>
      <c r="I367" s="260">
        <v>137.69999999999996</v>
      </c>
      <c r="J367" s="260">
        <v>139.69999999999999</v>
      </c>
      <c r="K367" s="259">
        <v>135.69999999999999</v>
      </c>
      <c r="L367" s="259">
        <v>132.1</v>
      </c>
      <c r="M367" s="259">
        <v>68.952839999999995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219.35</v>
      </c>
      <c r="D368" s="260">
        <v>220.05000000000004</v>
      </c>
      <c r="E368" s="260">
        <v>217.85000000000008</v>
      </c>
      <c r="F368" s="260">
        <v>216.35000000000005</v>
      </c>
      <c r="G368" s="260">
        <v>214.15000000000009</v>
      </c>
      <c r="H368" s="260">
        <v>221.55000000000007</v>
      </c>
      <c r="I368" s="260">
        <v>223.75000000000006</v>
      </c>
      <c r="J368" s="260">
        <v>225.25000000000006</v>
      </c>
      <c r="K368" s="259">
        <v>222.25</v>
      </c>
      <c r="L368" s="259">
        <v>218.55</v>
      </c>
      <c r="M368" s="259">
        <v>48.570410000000003</v>
      </c>
      <c r="N368" s="1"/>
      <c r="O368" s="1"/>
    </row>
    <row r="369" spans="1:15" ht="12.75" customHeight="1">
      <c r="A369" s="30">
        <v>359</v>
      </c>
      <c r="B369" s="269" t="s">
        <v>790</v>
      </c>
      <c r="C369" s="259">
        <v>388.55</v>
      </c>
      <c r="D369" s="260">
        <v>389.36666666666662</v>
      </c>
      <c r="E369" s="260">
        <v>386.03333333333325</v>
      </c>
      <c r="F369" s="260">
        <v>383.51666666666665</v>
      </c>
      <c r="G369" s="260">
        <v>380.18333333333328</v>
      </c>
      <c r="H369" s="260">
        <v>391.88333333333321</v>
      </c>
      <c r="I369" s="260">
        <v>395.21666666666658</v>
      </c>
      <c r="J369" s="260">
        <v>397.73333333333318</v>
      </c>
      <c r="K369" s="259">
        <v>392.7</v>
      </c>
      <c r="L369" s="259">
        <v>386.85</v>
      </c>
      <c r="M369" s="259">
        <v>4.61958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462.75</v>
      </c>
      <c r="D370" s="260">
        <v>464.43333333333334</v>
      </c>
      <c r="E370" s="260">
        <v>450.86666666666667</v>
      </c>
      <c r="F370" s="260">
        <v>438.98333333333335</v>
      </c>
      <c r="G370" s="260">
        <v>425.41666666666669</v>
      </c>
      <c r="H370" s="260">
        <v>476.31666666666666</v>
      </c>
      <c r="I370" s="260">
        <v>489.88333333333338</v>
      </c>
      <c r="J370" s="260">
        <v>501.76666666666665</v>
      </c>
      <c r="K370" s="259">
        <v>478</v>
      </c>
      <c r="L370" s="259">
        <v>452.55</v>
      </c>
      <c r="M370" s="259">
        <v>7.8961100000000002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556.70000000000005</v>
      </c>
      <c r="D371" s="260">
        <v>559.18333333333339</v>
      </c>
      <c r="E371" s="260">
        <v>553.36666666666679</v>
      </c>
      <c r="F371" s="260">
        <v>550.03333333333342</v>
      </c>
      <c r="G371" s="260">
        <v>544.21666666666681</v>
      </c>
      <c r="H371" s="260">
        <v>562.51666666666677</v>
      </c>
      <c r="I371" s="260">
        <v>568.33333333333337</v>
      </c>
      <c r="J371" s="260">
        <v>571.66666666666674</v>
      </c>
      <c r="K371" s="259">
        <v>565</v>
      </c>
      <c r="L371" s="259">
        <v>555.85</v>
      </c>
      <c r="M371" s="259">
        <v>0.47832000000000002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129.6</v>
      </c>
      <c r="D372" s="260">
        <v>127.5</v>
      </c>
      <c r="E372" s="260">
        <v>122.1</v>
      </c>
      <c r="F372" s="260">
        <v>114.6</v>
      </c>
      <c r="G372" s="260">
        <v>109.19999999999999</v>
      </c>
      <c r="H372" s="260">
        <v>135</v>
      </c>
      <c r="I372" s="260">
        <v>140.39999999999998</v>
      </c>
      <c r="J372" s="260">
        <v>147.9</v>
      </c>
      <c r="K372" s="259">
        <v>132.9</v>
      </c>
      <c r="L372" s="259">
        <v>120</v>
      </c>
      <c r="M372" s="259">
        <v>66.992620000000002</v>
      </c>
      <c r="N372" s="1"/>
      <c r="O372" s="1"/>
    </row>
    <row r="373" spans="1:15" ht="12.75" customHeight="1">
      <c r="A373" s="30">
        <v>363</v>
      </c>
      <c r="B373" s="269" t="s">
        <v>831</v>
      </c>
      <c r="C373" s="259">
        <v>1196.0999999999999</v>
      </c>
      <c r="D373" s="260">
        <v>1199.4833333333333</v>
      </c>
      <c r="E373" s="260">
        <v>1180.9666666666667</v>
      </c>
      <c r="F373" s="260">
        <v>1165.8333333333333</v>
      </c>
      <c r="G373" s="260">
        <v>1147.3166666666666</v>
      </c>
      <c r="H373" s="260">
        <v>1214.6166666666668</v>
      </c>
      <c r="I373" s="260">
        <v>1233.1333333333337</v>
      </c>
      <c r="J373" s="260">
        <v>1248.2666666666669</v>
      </c>
      <c r="K373" s="259">
        <v>1218</v>
      </c>
      <c r="L373" s="259">
        <v>1184.3499999999999</v>
      </c>
      <c r="M373" s="259">
        <v>0.17432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4063.15</v>
      </c>
      <c r="D374" s="260">
        <v>4077.4</v>
      </c>
      <c r="E374" s="260">
        <v>4035.8</v>
      </c>
      <c r="F374" s="260">
        <v>4008.4500000000003</v>
      </c>
      <c r="G374" s="260">
        <v>3966.8500000000004</v>
      </c>
      <c r="H374" s="260">
        <v>4104.75</v>
      </c>
      <c r="I374" s="260">
        <v>4146.3499999999995</v>
      </c>
      <c r="J374" s="260">
        <v>4173.7</v>
      </c>
      <c r="K374" s="259">
        <v>4119</v>
      </c>
      <c r="L374" s="259">
        <v>4050.05</v>
      </c>
      <c r="M374" s="259">
        <v>0.12562999999999999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14092.85</v>
      </c>
      <c r="D375" s="260">
        <v>14044.283333333333</v>
      </c>
      <c r="E375" s="260">
        <v>13978.566666666666</v>
      </c>
      <c r="F375" s="260">
        <v>13864.283333333333</v>
      </c>
      <c r="G375" s="260">
        <v>13798.566666666666</v>
      </c>
      <c r="H375" s="260">
        <v>14158.566666666666</v>
      </c>
      <c r="I375" s="260">
        <v>14224.283333333333</v>
      </c>
      <c r="J375" s="260">
        <v>14338.566666666666</v>
      </c>
      <c r="K375" s="259">
        <v>14110</v>
      </c>
      <c r="L375" s="259">
        <v>13930</v>
      </c>
      <c r="M375" s="259">
        <v>3.4290000000000001E-2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52.5</v>
      </c>
      <c r="D376" s="260">
        <v>52.916666666666664</v>
      </c>
      <c r="E376" s="260">
        <v>51.733333333333327</v>
      </c>
      <c r="F376" s="260">
        <v>50.966666666666661</v>
      </c>
      <c r="G376" s="260">
        <v>49.783333333333324</v>
      </c>
      <c r="H376" s="260">
        <v>53.68333333333333</v>
      </c>
      <c r="I376" s="260">
        <v>54.866666666666667</v>
      </c>
      <c r="J376" s="260">
        <v>55.633333333333333</v>
      </c>
      <c r="K376" s="259">
        <v>54.1</v>
      </c>
      <c r="L376" s="259">
        <v>52.15</v>
      </c>
      <c r="M376" s="259">
        <v>1100.8813700000001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437.45</v>
      </c>
      <c r="D377" s="260">
        <v>437.8</v>
      </c>
      <c r="E377" s="260">
        <v>426.6</v>
      </c>
      <c r="F377" s="260">
        <v>415.75</v>
      </c>
      <c r="G377" s="260">
        <v>404.55</v>
      </c>
      <c r="H377" s="260">
        <v>448.65000000000003</v>
      </c>
      <c r="I377" s="260">
        <v>459.84999999999997</v>
      </c>
      <c r="J377" s="260">
        <v>470.70000000000005</v>
      </c>
      <c r="K377" s="259">
        <v>449</v>
      </c>
      <c r="L377" s="259">
        <v>426.95</v>
      </c>
      <c r="M377" s="259">
        <v>8.8006100000000007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152.85</v>
      </c>
      <c r="D378" s="260">
        <v>152.11666666666665</v>
      </c>
      <c r="E378" s="260">
        <v>149.7833333333333</v>
      </c>
      <c r="F378" s="260">
        <v>146.71666666666667</v>
      </c>
      <c r="G378" s="260">
        <v>144.38333333333333</v>
      </c>
      <c r="H378" s="260">
        <v>155.18333333333328</v>
      </c>
      <c r="I378" s="260">
        <v>157.51666666666659</v>
      </c>
      <c r="J378" s="260">
        <v>160.58333333333326</v>
      </c>
      <c r="K378" s="259">
        <v>154.44999999999999</v>
      </c>
      <c r="L378" s="259">
        <v>149.05000000000001</v>
      </c>
      <c r="M378" s="259">
        <v>186.41788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109.45</v>
      </c>
      <c r="D379" s="260">
        <v>109.95</v>
      </c>
      <c r="E379" s="260">
        <v>108.60000000000001</v>
      </c>
      <c r="F379" s="260">
        <v>107.75</v>
      </c>
      <c r="G379" s="260">
        <v>106.4</v>
      </c>
      <c r="H379" s="260">
        <v>110.80000000000001</v>
      </c>
      <c r="I379" s="260">
        <v>112.15</v>
      </c>
      <c r="J379" s="260">
        <v>113.00000000000001</v>
      </c>
      <c r="K379" s="259">
        <v>111.3</v>
      </c>
      <c r="L379" s="259">
        <v>109.1</v>
      </c>
      <c r="M379" s="259">
        <v>88.306430000000006</v>
      </c>
      <c r="N379" s="1"/>
      <c r="O379" s="1"/>
    </row>
    <row r="380" spans="1:15" ht="12.75" customHeight="1">
      <c r="A380" s="30">
        <v>370</v>
      </c>
      <c r="B380" s="269" t="s">
        <v>791</v>
      </c>
      <c r="C380" s="259">
        <v>765.5</v>
      </c>
      <c r="D380" s="260">
        <v>773.65</v>
      </c>
      <c r="E380" s="260">
        <v>752.84999999999991</v>
      </c>
      <c r="F380" s="260">
        <v>740.19999999999993</v>
      </c>
      <c r="G380" s="260">
        <v>719.39999999999986</v>
      </c>
      <c r="H380" s="260">
        <v>786.3</v>
      </c>
      <c r="I380" s="260">
        <v>807.09999999999991</v>
      </c>
      <c r="J380" s="260">
        <v>819.75</v>
      </c>
      <c r="K380" s="259">
        <v>794.45</v>
      </c>
      <c r="L380" s="259">
        <v>761</v>
      </c>
      <c r="M380" s="259">
        <v>1.4365399999999999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377.8</v>
      </c>
      <c r="D381" s="260">
        <v>382.38333333333338</v>
      </c>
      <c r="E381" s="260">
        <v>371.06666666666678</v>
      </c>
      <c r="F381" s="260">
        <v>364.33333333333337</v>
      </c>
      <c r="G381" s="260">
        <v>353.01666666666677</v>
      </c>
      <c r="H381" s="260">
        <v>389.11666666666679</v>
      </c>
      <c r="I381" s="260">
        <v>400.43333333333339</v>
      </c>
      <c r="J381" s="260">
        <v>407.1666666666668</v>
      </c>
      <c r="K381" s="259">
        <v>393.7</v>
      </c>
      <c r="L381" s="259">
        <v>375.65</v>
      </c>
      <c r="M381" s="259">
        <v>5.7574100000000001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1063</v>
      </c>
      <c r="D382" s="260">
        <v>1064.25</v>
      </c>
      <c r="E382" s="260">
        <v>1054.5</v>
      </c>
      <c r="F382" s="260">
        <v>1046</v>
      </c>
      <c r="G382" s="260">
        <v>1036.25</v>
      </c>
      <c r="H382" s="260">
        <v>1072.75</v>
      </c>
      <c r="I382" s="260">
        <v>1082.5</v>
      </c>
      <c r="J382" s="260">
        <v>1091</v>
      </c>
      <c r="K382" s="259">
        <v>1074</v>
      </c>
      <c r="L382" s="259">
        <v>1055.75</v>
      </c>
      <c r="M382" s="259">
        <v>1.1321300000000001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77.95</v>
      </c>
      <c r="D383" s="260">
        <v>79.38333333333334</v>
      </c>
      <c r="E383" s="260">
        <v>74.666666666666686</v>
      </c>
      <c r="F383" s="260">
        <v>71.38333333333334</v>
      </c>
      <c r="G383" s="260">
        <v>66.666666666666686</v>
      </c>
      <c r="H383" s="260">
        <v>82.666666666666686</v>
      </c>
      <c r="I383" s="260">
        <v>87.383333333333354</v>
      </c>
      <c r="J383" s="260">
        <v>90.666666666666686</v>
      </c>
      <c r="K383" s="259">
        <v>84.1</v>
      </c>
      <c r="L383" s="259">
        <v>76.099999999999994</v>
      </c>
      <c r="M383" s="259">
        <v>1170.37131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178.8</v>
      </c>
      <c r="D384" s="260">
        <v>180.20000000000002</v>
      </c>
      <c r="E384" s="260">
        <v>176.85000000000002</v>
      </c>
      <c r="F384" s="260">
        <v>174.9</v>
      </c>
      <c r="G384" s="260">
        <v>171.55</v>
      </c>
      <c r="H384" s="260">
        <v>182.15000000000003</v>
      </c>
      <c r="I384" s="260">
        <v>185.5</v>
      </c>
      <c r="J384" s="260">
        <v>187.45000000000005</v>
      </c>
      <c r="K384" s="259">
        <v>183.55</v>
      </c>
      <c r="L384" s="259">
        <v>178.25</v>
      </c>
      <c r="M384" s="259">
        <v>16.669139999999999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744.3</v>
      </c>
      <c r="D385" s="260">
        <v>738.65</v>
      </c>
      <c r="E385" s="260">
        <v>712.3</v>
      </c>
      <c r="F385" s="260">
        <v>680.3</v>
      </c>
      <c r="G385" s="260">
        <v>653.94999999999993</v>
      </c>
      <c r="H385" s="260">
        <v>770.65</v>
      </c>
      <c r="I385" s="260">
        <v>797.00000000000011</v>
      </c>
      <c r="J385" s="260">
        <v>829</v>
      </c>
      <c r="K385" s="259">
        <v>765</v>
      </c>
      <c r="L385" s="259">
        <v>706.65</v>
      </c>
      <c r="M385" s="259">
        <v>5.9181699999999999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242.35</v>
      </c>
      <c r="D386" s="260">
        <v>241.66666666666666</v>
      </c>
      <c r="E386" s="260">
        <v>233.33333333333331</v>
      </c>
      <c r="F386" s="260">
        <v>224.31666666666666</v>
      </c>
      <c r="G386" s="260">
        <v>215.98333333333332</v>
      </c>
      <c r="H386" s="260">
        <v>250.68333333333331</v>
      </c>
      <c r="I386" s="260">
        <v>259.01666666666665</v>
      </c>
      <c r="J386" s="260">
        <v>268.0333333333333</v>
      </c>
      <c r="K386" s="259">
        <v>250</v>
      </c>
      <c r="L386" s="259">
        <v>232.65</v>
      </c>
      <c r="M386" s="259">
        <v>9.72715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122.95</v>
      </c>
      <c r="D387" s="260">
        <v>123.5</v>
      </c>
      <c r="E387" s="260">
        <v>120.6</v>
      </c>
      <c r="F387" s="260">
        <v>118.25</v>
      </c>
      <c r="G387" s="260">
        <v>115.35</v>
      </c>
      <c r="H387" s="260">
        <v>125.85</v>
      </c>
      <c r="I387" s="260">
        <v>128.75</v>
      </c>
      <c r="J387" s="260">
        <v>131.1</v>
      </c>
      <c r="K387" s="259">
        <v>126.4</v>
      </c>
      <c r="L387" s="259">
        <v>121.15</v>
      </c>
      <c r="M387" s="259">
        <v>87.183210000000003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1977.25</v>
      </c>
      <c r="D388" s="260">
        <v>1962.4666666666665</v>
      </c>
      <c r="E388" s="260">
        <v>1929.9333333333329</v>
      </c>
      <c r="F388" s="260">
        <v>1882.6166666666666</v>
      </c>
      <c r="G388" s="260">
        <v>1850.083333333333</v>
      </c>
      <c r="H388" s="260">
        <v>2009.7833333333328</v>
      </c>
      <c r="I388" s="260">
        <v>2042.3166666666662</v>
      </c>
      <c r="J388" s="260">
        <v>2089.6333333333328</v>
      </c>
      <c r="K388" s="259">
        <v>1995</v>
      </c>
      <c r="L388" s="259">
        <v>1915.15</v>
      </c>
      <c r="M388" s="259">
        <v>0.20347000000000001</v>
      </c>
      <c r="N388" s="1"/>
      <c r="O388" s="1"/>
    </row>
    <row r="389" spans="1:15" ht="12.75" customHeight="1">
      <c r="A389" s="30">
        <v>379</v>
      </c>
      <c r="B389" s="269" t="s">
        <v>832</v>
      </c>
      <c r="C389" s="259">
        <v>48.85</v>
      </c>
      <c r="D389" s="260">
        <v>49.283333333333339</v>
      </c>
      <c r="E389" s="260">
        <v>48.26666666666668</v>
      </c>
      <c r="F389" s="260">
        <v>47.683333333333344</v>
      </c>
      <c r="G389" s="260">
        <v>46.666666666666686</v>
      </c>
      <c r="H389" s="260">
        <v>49.866666666666674</v>
      </c>
      <c r="I389" s="260">
        <v>50.88333333333334</v>
      </c>
      <c r="J389" s="260">
        <v>51.466666666666669</v>
      </c>
      <c r="K389" s="259">
        <v>50.3</v>
      </c>
      <c r="L389" s="259">
        <v>48.7</v>
      </c>
      <c r="M389" s="259">
        <v>12.121270000000001</v>
      </c>
      <c r="N389" s="1"/>
      <c r="O389" s="1"/>
    </row>
    <row r="390" spans="1:15" ht="12.75" customHeight="1">
      <c r="A390" s="30">
        <v>380</v>
      </c>
      <c r="B390" s="269" t="s">
        <v>875</v>
      </c>
      <c r="C390" s="259">
        <v>1326.5</v>
      </c>
      <c r="D390" s="260">
        <v>1333.7333333333333</v>
      </c>
      <c r="E390" s="260">
        <v>1312.7666666666667</v>
      </c>
      <c r="F390" s="260">
        <v>1299.0333333333333</v>
      </c>
      <c r="G390" s="260">
        <v>1278.0666666666666</v>
      </c>
      <c r="H390" s="260">
        <v>1347.4666666666667</v>
      </c>
      <c r="I390" s="260">
        <v>1368.4333333333334</v>
      </c>
      <c r="J390" s="260">
        <v>1382.1666666666667</v>
      </c>
      <c r="K390" s="259">
        <v>1354.7</v>
      </c>
      <c r="L390" s="259">
        <v>1320</v>
      </c>
      <c r="M390" s="259">
        <v>2.4236399999999998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178</v>
      </c>
      <c r="D391" s="260">
        <v>180.0333333333333</v>
      </c>
      <c r="E391" s="260">
        <v>174.1666666666666</v>
      </c>
      <c r="F391" s="260">
        <v>170.33333333333329</v>
      </c>
      <c r="G391" s="260">
        <v>164.46666666666658</v>
      </c>
      <c r="H391" s="260">
        <v>183.86666666666662</v>
      </c>
      <c r="I391" s="260">
        <v>189.73333333333329</v>
      </c>
      <c r="J391" s="260">
        <v>193.56666666666663</v>
      </c>
      <c r="K391" s="259">
        <v>185.9</v>
      </c>
      <c r="L391" s="259">
        <v>176.2</v>
      </c>
      <c r="M391" s="259">
        <v>47.942529999999998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938.45</v>
      </c>
      <c r="D392" s="260">
        <v>939.15</v>
      </c>
      <c r="E392" s="260">
        <v>931.3</v>
      </c>
      <c r="F392" s="260">
        <v>924.15</v>
      </c>
      <c r="G392" s="260">
        <v>916.3</v>
      </c>
      <c r="H392" s="260">
        <v>946.3</v>
      </c>
      <c r="I392" s="260">
        <v>954.15000000000009</v>
      </c>
      <c r="J392" s="260">
        <v>961.3</v>
      </c>
      <c r="K392" s="259">
        <v>947</v>
      </c>
      <c r="L392" s="259">
        <v>932</v>
      </c>
      <c r="M392" s="259">
        <v>1.38144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2712.2</v>
      </c>
      <c r="D393" s="260">
        <v>2712.6166666666668</v>
      </c>
      <c r="E393" s="260">
        <v>2693.5833333333335</v>
      </c>
      <c r="F393" s="260">
        <v>2674.9666666666667</v>
      </c>
      <c r="G393" s="260">
        <v>2655.9333333333334</v>
      </c>
      <c r="H393" s="260">
        <v>2731.2333333333336</v>
      </c>
      <c r="I393" s="260">
        <v>2750.2666666666664</v>
      </c>
      <c r="J393" s="260">
        <v>2768.8833333333337</v>
      </c>
      <c r="K393" s="259">
        <v>2731.65</v>
      </c>
      <c r="L393" s="259">
        <v>2694</v>
      </c>
      <c r="M393" s="259">
        <v>51.03687</v>
      </c>
      <c r="N393" s="1"/>
      <c r="O393" s="1"/>
    </row>
    <row r="394" spans="1:15" ht="12.75" customHeight="1">
      <c r="A394" s="30">
        <v>384</v>
      </c>
      <c r="B394" s="269" t="s">
        <v>803</v>
      </c>
      <c r="C394" s="259">
        <v>119</v>
      </c>
      <c r="D394" s="260">
        <v>119.35000000000001</v>
      </c>
      <c r="E394" s="260">
        <v>117.90000000000002</v>
      </c>
      <c r="F394" s="260">
        <v>116.80000000000001</v>
      </c>
      <c r="G394" s="260">
        <v>115.35000000000002</v>
      </c>
      <c r="H394" s="260">
        <v>120.45000000000002</v>
      </c>
      <c r="I394" s="260">
        <v>121.9</v>
      </c>
      <c r="J394" s="260">
        <v>123.00000000000001</v>
      </c>
      <c r="K394" s="259">
        <v>120.8</v>
      </c>
      <c r="L394" s="259">
        <v>118.25</v>
      </c>
      <c r="M394" s="259">
        <v>4.8039500000000004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790.95</v>
      </c>
      <c r="D395" s="260">
        <v>793.7833333333333</v>
      </c>
      <c r="E395" s="260">
        <v>783.16666666666663</v>
      </c>
      <c r="F395" s="260">
        <v>775.38333333333333</v>
      </c>
      <c r="G395" s="260">
        <v>764.76666666666665</v>
      </c>
      <c r="H395" s="260">
        <v>801.56666666666661</v>
      </c>
      <c r="I395" s="260">
        <v>812.18333333333339</v>
      </c>
      <c r="J395" s="260">
        <v>819.96666666666658</v>
      </c>
      <c r="K395" s="259">
        <v>804.4</v>
      </c>
      <c r="L395" s="259">
        <v>786</v>
      </c>
      <c r="M395" s="259">
        <v>0.46812999999999999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1302.95</v>
      </c>
      <c r="D396" s="260">
        <v>1304.3000000000002</v>
      </c>
      <c r="E396" s="260">
        <v>1298.7000000000003</v>
      </c>
      <c r="F396" s="260">
        <v>1294.45</v>
      </c>
      <c r="G396" s="260">
        <v>1288.8500000000001</v>
      </c>
      <c r="H396" s="260">
        <v>1308.5500000000004</v>
      </c>
      <c r="I396" s="260">
        <v>1314.1500000000003</v>
      </c>
      <c r="J396" s="260">
        <v>1318.4000000000005</v>
      </c>
      <c r="K396" s="259">
        <v>1309.9000000000001</v>
      </c>
      <c r="L396" s="259">
        <v>1300.05</v>
      </c>
      <c r="M396" s="259">
        <v>0.42587999999999998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817.3</v>
      </c>
      <c r="D397" s="260">
        <v>817.73333333333323</v>
      </c>
      <c r="E397" s="260">
        <v>811.56666666666649</v>
      </c>
      <c r="F397" s="260">
        <v>805.83333333333326</v>
      </c>
      <c r="G397" s="260">
        <v>799.66666666666652</v>
      </c>
      <c r="H397" s="260">
        <v>823.46666666666647</v>
      </c>
      <c r="I397" s="260">
        <v>829.63333333333321</v>
      </c>
      <c r="J397" s="260">
        <v>835.36666666666645</v>
      </c>
      <c r="K397" s="259">
        <v>823.9</v>
      </c>
      <c r="L397" s="259">
        <v>812</v>
      </c>
      <c r="M397" s="259">
        <v>9.7037300000000002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1258.4000000000001</v>
      </c>
      <c r="D398" s="260">
        <v>1259.8833333333332</v>
      </c>
      <c r="E398" s="260">
        <v>1246.4666666666665</v>
      </c>
      <c r="F398" s="260">
        <v>1234.5333333333333</v>
      </c>
      <c r="G398" s="260">
        <v>1221.1166666666666</v>
      </c>
      <c r="H398" s="260">
        <v>1271.8166666666664</v>
      </c>
      <c r="I398" s="260">
        <v>1285.2333333333333</v>
      </c>
      <c r="J398" s="260">
        <v>1297.1666666666663</v>
      </c>
      <c r="K398" s="259">
        <v>1273.3</v>
      </c>
      <c r="L398" s="259">
        <v>1247.95</v>
      </c>
      <c r="M398" s="259">
        <v>10.701829999999999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389.65</v>
      </c>
      <c r="D399" s="260">
        <v>389.73333333333329</v>
      </c>
      <c r="E399" s="260">
        <v>387.56666666666661</v>
      </c>
      <c r="F399" s="260">
        <v>385.48333333333329</v>
      </c>
      <c r="G399" s="260">
        <v>383.31666666666661</v>
      </c>
      <c r="H399" s="260">
        <v>391.81666666666661</v>
      </c>
      <c r="I399" s="260">
        <v>393.98333333333323</v>
      </c>
      <c r="J399" s="260">
        <v>396.06666666666661</v>
      </c>
      <c r="K399" s="259">
        <v>391.9</v>
      </c>
      <c r="L399" s="259">
        <v>387.65</v>
      </c>
      <c r="M399" s="259">
        <v>0.93076999999999999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39.15</v>
      </c>
      <c r="D400" s="260">
        <v>39.466666666666669</v>
      </c>
      <c r="E400" s="260">
        <v>38.683333333333337</v>
      </c>
      <c r="F400" s="260">
        <v>38.216666666666669</v>
      </c>
      <c r="G400" s="260">
        <v>37.433333333333337</v>
      </c>
      <c r="H400" s="260">
        <v>39.933333333333337</v>
      </c>
      <c r="I400" s="260">
        <v>40.716666666666669</v>
      </c>
      <c r="J400" s="260">
        <v>41.183333333333337</v>
      </c>
      <c r="K400" s="259">
        <v>40.25</v>
      </c>
      <c r="L400" s="259">
        <v>39</v>
      </c>
      <c r="M400" s="259">
        <v>64.400329999999997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4829.5</v>
      </c>
      <c r="D401" s="260">
        <v>4838.9000000000005</v>
      </c>
      <c r="E401" s="260">
        <v>4776.1500000000015</v>
      </c>
      <c r="F401" s="260">
        <v>4722.8000000000011</v>
      </c>
      <c r="G401" s="260">
        <v>4660.050000000002</v>
      </c>
      <c r="H401" s="260">
        <v>4892.2500000000009</v>
      </c>
      <c r="I401" s="260">
        <v>4954.9999999999991</v>
      </c>
      <c r="J401" s="260">
        <v>5008.3500000000004</v>
      </c>
      <c r="K401" s="259">
        <v>4901.6499999999996</v>
      </c>
      <c r="L401" s="259">
        <v>4785.55</v>
      </c>
      <c r="M401" s="259">
        <v>0.37354999999999999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2320.9499999999998</v>
      </c>
      <c r="D402" s="260">
        <v>2324.1833333333329</v>
      </c>
      <c r="E402" s="260">
        <v>2310.1166666666659</v>
      </c>
      <c r="F402" s="260">
        <v>2299.2833333333328</v>
      </c>
      <c r="G402" s="260">
        <v>2285.2166666666658</v>
      </c>
      <c r="H402" s="260">
        <v>2335.016666666666</v>
      </c>
      <c r="I402" s="260">
        <v>2349.0833333333326</v>
      </c>
      <c r="J402" s="260">
        <v>2359.9166666666661</v>
      </c>
      <c r="K402" s="259">
        <v>2338.25</v>
      </c>
      <c r="L402" s="259">
        <v>2313.35</v>
      </c>
      <c r="M402" s="259">
        <v>3.5710000000000002</v>
      </c>
      <c r="N402" s="1"/>
      <c r="O402" s="1"/>
    </row>
    <row r="403" spans="1:15" ht="12.75" customHeight="1">
      <c r="A403" s="30">
        <v>393</v>
      </c>
      <c r="B403" s="269" t="s">
        <v>809</v>
      </c>
      <c r="C403" s="259">
        <v>73.3</v>
      </c>
      <c r="D403" s="260">
        <v>73.55</v>
      </c>
      <c r="E403" s="260">
        <v>72.649999999999991</v>
      </c>
      <c r="F403" s="260">
        <v>72</v>
      </c>
      <c r="G403" s="260">
        <v>71.099999999999994</v>
      </c>
      <c r="H403" s="260">
        <v>74.199999999999989</v>
      </c>
      <c r="I403" s="260">
        <v>75.099999999999994</v>
      </c>
      <c r="J403" s="260">
        <v>75.749999999999986</v>
      </c>
      <c r="K403" s="259">
        <v>74.45</v>
      </c>
      <c r="L403" s="259">
        <v>72.900000000000006</v>
      </c>
      <c r="M403" s="259">
        <v>93.877830000000003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5668.5</v>
      </c>
      <c r="D404" s="260">
        <v>5672.9333333333334</v>
      </c>
      <c r="E404" s="260">
        <v>5655.5166666666664</v>
      </c>
      <c r="F404" s="260">
        <v>5642.5333333333328</v>
      </c>
      <c r="G404" s="260">
        <v>5625.1166666666659</v>
      </c>
      <c r="H404" s="260">
        <v>5685.916666666667</v>
      </c>
      <c r="I404" s="260">
        <v>5703.333333333333</v>
      </c>
      <c r="J404" s="260">
        <v>5716.3166666666675</v>
      </c>
      <c r="K404" s="259">
        <v>5690.35</v>
      </c>
      <c r="L404" s="259">
        <v>5659.95</v>
      </c>
      <c r="M404" s="259">
        <v>7.646E-2</v>
      </c>
      <c r="N404" s="1"/>
      <c r="O404" s="1"/>
    </row>
    <row r="405" spans="1:15" ht="12.75" customHeight="1">
      <c r="A405" s="30">
        <v>395</v>
      </c>
      <c r="B405" s="269" t="s">
        <v>833</v>
      </c>
      <c r="C405" s="259">
        <v>1361.65</v>
      </c>
      <c r="D405" s="260">
        <v>1355.8999999999999</v>
      </c>
      <c r="E405" s="260">
        <v>1337.7999999999997</v>
      </c>
      <c r="F405" s="260">
        <v>1313.9499999999998</v>
      </c>
      <c r="G405" s="260">
        <v>1295.8499999999997</v>
      </c>
      <c r="H405" s="260">
        <v>1379.7499999999998</v>
      </c>
      <c r="I405" s="260">
        <v>1397.8499999999997</v>
      </c>
      <c r="J405" s="260">
        <v>1421.6999999999998</v>
      </c>
      <c r="K405" s="259">
        <v>1374</v>
      </c>
      <c r="L405" s="259">
        <v>1332.05</v>
      </c>
      <c r="M405" s="259">
        <v>3.1977600000000002</v>
      </c>
      <c r="N405" s="1"/>
      <c r="O405" s="1"/>
    </row>
    <row r="406" spans="1:15" ht="12.75" customHeight="1">
      <c r="A406" s="30">
        <v>396</v>
      </c>
      <c r="B406" s="269" t="s">
        <v>834</v>
      </c>
      <c r="C406" s="259">
        <v>378</v>
      </c>
      <c r="D406" s="260">
        <v>379.01666666666665</v>
      </c>
      <c r="E406" s="260">
        <v>375.0333333333333</v>
      </c>
      <c r="F406" s="260">
        <v>372.06666666666666</v>
      </c>
      <c r="G406" s="260">
        <v>368.08333333333331</v>
      </c>
      <c r="H406" s="260">
        <v>381.98333333333329</v>
      </c>
      <c r="I406" s="260">
        <v>385.96666666666664</v>
      </c>
      <c r="J406" s="260">
        <v>388.93333333333328</v>
      </c>
      <c r="K406" s="259">
        <v>383</v>
      </c>
      <c r="L406" s="259">
        <v>376.05</v>
      </c>
      <c r="M406" s="259">
        <v>0.81733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2832.95</v>
      </c>
      <c r="D407" s="260">
        <v>2853.2166666666667</v>
      </c>
      <c r="E407" s="260">
        <v>2799.7333333333336</v>
      </c>
      <c r="F407" s="260">
        <v>2766.5166666666669</v>
      </c>
      <c r="G407" s="260">
        <v>2713.0333333333338</v>
      </c>
      <c r="H407" s="260">
        <v>2886.4333333333334</v>
      </c>
      <c r="I407" s="260">
        <v>2939.9166666666661</v>
      </c>
      <c r="J407" s="260">
        <v>2973.1333333333332</v>
      </c>
      <c r="K407" s="259">
        <v>2906.7</v>
      </c>
      <c r="L407" s="259">
        <v>2820</v>
      </c>
      <c r="M407" s="259">
        <v>1.4847699999999999</v>
      </c>
      <c r="N407" s="1"/>
      <c r="O407" s="1"/>
    </row>
    <row r="408" spans="1:15" ht="12.75" customHeight="1">
      <c r="A408" s="30">
        <v>398</v>
      </c>
      <c r="B408" s="269" t="s">
        <v>876</v>
      </c>
      <c r="C408" s="259">
        <v>407</v>
      </c>
      <c r="D408" s="260">
        <v>408.33333333333331</v>
      </c>
      <c r="E408" s="260">
        <v>400.66666666666663</v>
      </c>
      <c r="F408" s="260">
        <v>394.33333333333331</v>
      </c>
      <c r="G408" s="260">
        <v>386.66666666666663</v>
      </c>
      <c r="H408" s="260">
        <v>414.66666666666663</v>
      </c>
      <c r="I408" s="260">
        <v>422.33333333333326</v>
      </c>
      <c r="J408" s="260">
        <v>428.66666666666663</v>
      </c>
      <c r="K408" s="259">
        <v>416</v>
      </c>
      <c r="L408" s="259">
        <v>402</v>
      </c>
      <c r="M408" s="259">
        <v>1.10002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2682.65</v>
      </c>
      <c r="D409" s="260">
        <v>2683.416666666667</v>
      </c>
      <c r="E409" s="260">
        <v>2654.2833333333338</v>
      </c>
      <c r="F409" s="260">
        <v>2625.916666666667</v>
      </c>
      <c r="G409" s="260">
        <v>2596.7833333333338</v>
      </c>
      <c r="H409" s="260">
        <v>2711.7833333333338</v>
      </c>
      <c r="I409" s="260">
        <v>2740.916666666667</v>
      </c>
      <c r="J409" s="260">
        <v>2769.2833333333338</v>
      </c>
      <c r="K409" s="259">
        <v>2712.55</v>
      </c>
      <c r="L409" s="259">
        <v>2655.05</v>
      </c>
      <c r="M409" s="259">
        <v>4.2389999999999997E-2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284.75</v>
      </c>
      <c r="D410" s="260">
        <v>285.0333333333333</v>
      </c>
      <c r="E410" s="260">
        <v>278.66666666666663</v>
      </c>
      <c r="F410" s="260">
        <v>272.58333333333331</v>
      </c>
      <c r="G410" s="260">
        <v>266.21666666666664</v>
      </c>
      <c r="H410" s="260">
        <v>291.11666666666662</v>
      </c>
      <c r="I410" s="260">
        <v>297.48333333333329</v>
      </c>
      <c r="J410" s="260">
        <v>303.56666666666661</v>
      </c>
      <c r="K410" s="259">
        <v>291.39999999999998</v>
      </c>
      <c r="L410" s="259">
        <v>278.95</v>
      </c>
      <c r="M410" s="259">
        <v>2.3721899999999998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138.5</v>
      </c>
      <c r="D411" s="260">
        <v>138.91666666666666</v>
      </c>
      <c r="E411" s="260">
        <v>137.18333333333331</v>
      </c>
      <c r="F411" s="260">
        <v>135.86666666666665</v>
      </c>
      <c r="G411" s="260">
        <v>134.1333333333333</v>
      </c>
      <c r="H411" s="260">
        <v>140.23333333333332</v>
      </c>
      <c r="I411" s="260">
        <v>141.96666666666667</v>
      </c>
      <c r="J411" s="260">
        <v>143.28333333333333</v>
      </c>
      <c r="K411" s="259">
        <v>140.65</v>
      </c>
      <c r="L411" s="259">
        <v>137.6</v>
      </c>
      <c r="M411" s="259">
        <v>11.39874</v>
      </c>
      <c r="N411" s="1"/>
      <c r="O411" s="1"/>
    </row>
    <row r="412" spans="1:15" ht="12.75" customHeight="1">
      <c r="A412" s="30">
        <v>402</v>
      </c>
      <c r="B412" s="269" t="s">
        <v>877</v>
      </c>
      <c r="C412" s="259">
        <v>689.95</v>
      </c>
      <c r="D412" s="260">
        <v>686.23333333333323</v>
      </c>
      <c r="E412" s="260">
        <v>681.81666666666649</v>
      </c>
      <c r="F412" s="260">
        <v>673.68333333333328</v>
      </c>
      <c r="G412" s="260">
        <v>669.26666666666654</v>
      </c>
      <c r="H412" s="260">
        <v>694.36666666666645</v>
      </c>
      <c r="I412" s="260">
        <v>698.78333333333319</v>
      </c>
      <c r="J412" s="260">
        <v>706.9166666666664</v>
      </c>
      <c r="K412" s="259">
        <v>690.65</v>
      </c>
      <c r="L412" s="259">
        <v>678.1</v>
      </c>
      <c r="M412" s="259">
        <v>0.57815000000000005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23218.35</v>
      </c>
      <c r="D413" s="260">
        <v>23293.7</v>
      </c>
      <c r="E413" s="260">
        <v>23062.400000000001</v>
      </c>
      <c r="F413" s="260">
        <v>22906.45</v>
      </c>
      <c r="G413" s="260">
        <v>22675.15</v>
      </c>
      <c r="H413" s="260">
        <v>23449.65</v>
      </c>
      <c r="I413" s="260">
        <v>23680.949999999997</v>
      </c>
      <c r="J413" s="260">
        <v>23836.9</v>
      </c>
      <c r="K413" s="259">
        <v>23525</v>
      </c>
      <c r="L413" s="259">
        <v>23137.75</v>
      </c>
      <c r="M413" s="259">
        <v>0.31156</v>
      </c>
      <c r="N413" s="1"/>
      <c r="O413" s="1"/>
    </row>
    <row r="414" spans="1:15" ht="12.75" customHeight="1">
      <c r="A414" s="30">
        <v>404</v>
      </c>
      <c r="B414" s="269" t="s">
        <v>835</v>
      </c>
      <c r="C414" s="259">
        <v>58.15</v>
      </c>
      <c r="D414" s="260">
        <v>58.5</v>
      </c>
      <c r="E414" s="260">
        <v>57.55</v>
      </c>
      <c r="F414" s="260">
        <v>56.949999999999996</v>
      </c>
      <c r="G414" s="260">
        <v>55.999999999999993</v>
      </c>
      <c r="H414" s="260">
        <v>59.1</v>
      </c>
      <c r="I414" s="260">
        <v>60.050000000000004</v>
      </c>
      <c r="J414" s="260">
        <v>60.650000000000006</v>
      </c>
      <c r="K414" s="259">
        <v>59.45</v>
      </c>
      <c r="L414" s="259">
        <v>57.9</v>
      </c>
      <c r="M414" s="259">
        <v>93.771829999999994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1270.3</v>
      </c>
      <c r="D415" s="260">
        <v>1267.6000000000001</v>
      </c>
      <c r="E415" s="260">
        <v>1254.2000000000003</v>
      </c>
      <c r="F415" s="260">
        <v>1238.1000000000001</v>
      </c>
      <c r="G415" s="260">
        <v>1224.7000000000003</v>
      </c>
      <c r="H415" s="260">
        <v>1283.7000000000003</v>
      </c>
      <c r="I415" s="260">
        <v>1297.1000000000004</v>
      </c>
      <c r="J415" s="260">
        <v>1313.2000000000003</v>
      </c>
      <c r="K415" s="259">
        <v>1281</v>
      </c>
      <c r="L415" s="259">
        <v>1251.5</v>
      </c>
      <c r="M415" s="259">
        <v>17.4849</v>
      </c>
      <c r="N415" s="1"/>
      <c r="O415" s="1"/>
    </row>
    <row r="416" spans="1:15" ht="12.75" customHeight="1">
      <c r="A416" s="30">
        <v>406</v>
      </c>
      <c r="B416" s="269" t="s">
        <v>836</v>
      </c>
      <c r="C416" s="259">
        <v>293.75</v>
      </c>
      <c r="D416" s="260">
        <v>294.33333333333331</v>
      </c>
      <c r="E416" s="260">
        <v>291.11666666666662</v>
      </c>
      <c r="F416" s="260">
        <v>288.48333333333329</v>
      </c>
      <c r="G416" s="260">
        <v>285.26666666666659</v>
      </c>
      <c r="H416" s="260">
        <v>296.96666666666664</v>
      </c>
      <c r="I416" s="260">
        <v>300.18333333333334</v>
      </c>
      <c r="J416" s="260">
        <v>302.81666666666666</v>
      </c>
      <c r="K416" s="259">
        <v>297.55</v>
      </c>
      <c r="L416" s="259">
        <v>291.7</v>
      </c>
      <c r="M416" s="259">
        <v>1.77468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2778.7</v>
      </c>
      <c r="D417" s="260">
        <v>2774.2999999999997</v>
      </c>
      <c r="E417" s="260">
        <v>2755.7999999999993</v>
      </c>
      <c r="F417" s="260">
        <v>2732.8999999999996</v>
      </c>
      <c r="G417" s="260">
        <v>2714.3999999999992</v>
      </c>
      <c r="H417" s="260">
        <v>2797.1999999999994</v>
      </c>
      <c r="I417" s="260">
        <v>2815.7000000000003</v>
      </c>
      <c r="J417" s="260">
        <v>2838.5999999999995</v>
      </c>
      <c r="K417" s="259">
        <v>2792.8</v>
      </c>
      <c r="L417" s="259">
        <v>2751.4</v>
      </c>
      <c r="M417" s="259">
        <v>1.9353100000000001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627.4</v>
      </c>
      <c r="D418" s="260">
        <v>628.16666666666663</v>
      </c>
      <c r="E418" s="260">
        <v>623.23333333333323</v>
      </c>
      <c r="F418" s="260">
        <v>619.06666666666661</v>
      </c>
      <c r="G418" s="260">
        <v>614.13333333333321</v>
      </c>
      <c r="H418" s="260">
        <v>632.33333333333326</v>
      </c>
      <c r="I418" s="260">
        <v>637.26666666666665</v>
      </c>
      <c r="J418" s="260">
        <v>641.43333333333328</v>
      </c>
      <c r="K418" s="259">
        <v>633.1</v>
      </c>
      <c r="L418" s="259">
        <v>624</v>
      </c>
      <c r="M418" s="259">
        <v>0.74955000000000005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3717.25</v>
      </c>
      <c r="D419" s="260">
        <v>3729.25</v>
      </c>
      <c r="E419" s="260">
        <v>3688</v>
      </c>
      <c r="F419" s="260">
        <v>3658.75</v>
      </c>
      <c r="G419" s="260">
        <v>3617.5</v>
      </c>
      <c r="H419" s="260">
        <v>3758.5</v>
      </c>
      <c r="I419" s="260">
        <v>3799.75</v>
      </c>
      <c r="J419" s="260">
        <v>3829</v>
      </c>
      <c r="K419" s="259">
        <v>3770.5</v>
      </c>
      <c r="L419" s="259">
        <v>3700</v>
      </c>
      <c r="M419" s="259">
        <v>0.30964999999999998</v>
      </c>
      <c r="N419" s="1"/>
      <c r="O419" s="1"/>
    </row>
    <row r="420" spans="1:15" ht="12.75" customHeight="1">
      <c r="A420" s="30">
        <v>410</v>
      </c>
      <c r="B420" s="269" t="s">
        <v>804</v>
      </c>
      <c r="C420" s="259">
        <v>450.55</v>
      </c>
      <c r="D420" s="260">
        <v>450.5333333333333</v>
      </c>
      <c r="E420" s="260">
        <v>447.11666666666662</v>
      </c>
      <c r="F420" s="260">
        <v>443.68333333333334</v>
      </c>
      <c r="G420" s="260">
        <v>440.26666666666665</v>
      </c>
      <c r="H420" s="260">
        <v>453.96666666666658</v>
      </c>
      <c r="I420" s="260">
        <v>457.38333333333333</v>
      </c>
      <c r="J420" s="260">
        <v>460.81666666666655</v>
      </c>
      <c r="K420" s="259">
        <v>453.95</v>
      </c>
      <c r="L420" s="259">
        <v>447.1</v>
      </c>
      <c r="M420" s="259">
        <v>8.6464400000000001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578.29999999999995</v>
      </c>
      <c r="D421" s="260">
        <v>580.69999999999993</v>
      </c>
      <c r="E421" s="260">
        <v>573.14999999999986</v>
      </c>
      <c r="F421" s="260">
        <v>567.99999999999989</v>
      </c>
      <c r="G421" s="260">
        <v>560.44999999999982</v>
      </c>
      <c r="H421" s="260">
        <v>585.84999999999991</v>
      </c>
      <c r="I421" s="260">
        <v>593.39999999999986</v>
      </c>
      <c r="J421" s="260">
        <v>598.54999999999995</v>
      </c>
      <c r="K421" s="259">
        <v>588.25</v>
      </c>
      <c r="L421" s="259">
        <v>575.54999999999995</v>
      </c>
      <c r="M421" s="259">
        <v>2.1878899999999999</v>
      </c>
      <c r="N421" s="1"/>
      <c r="O421" s="1"/>
    </row>
    <row r="422" spans="1:15" ht="12.75" customHeight="1">
      <c r="A422" s="30">
        <v>412</v>
      </c>
      <c r="B422" s="269" t="s">
        <v>837</v>
      </c>
      <c r="C422" s="259">
        <v>642.5</v>
      </c>
      <c r="D422" s="260">
        <v>644.81666666666661</v>
      </c>
      <c r="E422" s="260">
        <v>635.78333333333319</v>
      </c>
      <c r="F422" s="260">
        <v>629.06666666666661</v>
      </c>
      <c r="G422" s="260">
        <v>620.03333333333319</v>
      </c>
      <c r="H422" s="260">
        <v>651.53333333333319</v>
      </c>
      <c r="I422" s="260">
        <v>660.56666666666649</v>
      </c>
      <c r="J422" s="260">
        <v>667.28333333333319</v>
      </c>
      <c r="K422" s="259">
        <v>653.85</v>
      </c>
      <c r="L422" s="259">
        <v>638.1</v>
      </c>
      <c r="M422" s="259">
        <v>0.97724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608.54999999999995</v>
      </c>
      <c r="D423" s="260">
        <v>609.15</v>
      </c>
      <c r="E423" s="260">
        <v>606.5</v>
      </c>
      <c r="F423" s="260">
        <v>604.45000000000005</v>
      </c>
      <c r="G423" s="260">
        <v>601.80000000000007</v>
      </c>
      <c r="H423" s="260">
        <v>611.19999999999993</v>
      </c>
      <c r="I423" s="260">
        <v>613.8499999999998</v>
      </c>
      <c r="J423" s="260">
        <v>615.89999999999986</v>
      </c>
      <c r="K423" s="259">
        <v>611.79999999999995</v>
      </c>
      <c r="L423" s="259">
        <v>607.1</v>
      </c>
      <c r="M423" s="259">
        <v>69.429190000000006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82.75</v>
      </c>
      <c r="D424" s="260">
        <v>83.2</v>
      </c>
      <c r="E424" s="260">
        <v>81.800000000000011</v>
      </c>
      <c r="F424" s="260">
        <v>80.850000000000009</v>
      </c>
      <c r="G424" s="260">
        <v>79.450000000000017</v>
      </c>
      <c r="H424" s="260">
        <v>84.15</v>
      </c>
      <c r="I424" s="260">
        <v>85.550000000000011</v>
      </c>
      <c r="J424" s="260">
        <v>86.5</v>
      </c>
      <c r="K424" s="259">
        <v>84.6</v>
      </c>
      <c r="L424" s="259">
        <v>82.25</v>
      </c>
      <c r="M424" s="259">
        <v>195.26525000000001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289.89999999999998</v>
      </c>
      <c r="D425" s="260">
        <v>289.40000000000003</v>
      </c>
      <c r="E425" s="260">
        <v>284.80000000000007</v>
      </c>
      <c r="F425" s="260">
        <v>279.70000000000005</v>
      </c>
      <c r="G425" s="260">
        <v>275.10000000000008</v>
      </c>
      <c r="H425" s="260">
        <v>294.50000000000006</v>
      </c>
      <c r="I425" s="260">
        <v>299.10000000000008</v>
      </c>
      <c r="J425" s="260">
        <v>304.20000000000005</v>
      </c>
      <c r="K425" s="259">
        <v>294</v>
      </c>
      <c r="L425" s="259">
        <v>284.3</v>
      </c>
      <c r="M425" s="259">
        <v>3.6634699999999998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179.05</v>
      </c>
      <c r="D426" s="260">
        <v>179.80000000000004</v>
      </c>
      <c r="E426" s="260">
        <v>177.70000000000007</v>
      </c>
      <c r="F426" s="260">
        <v>176.35000000000002</v>
      </c>
      <c r="G426" s="260">
        <v>174.25000000000006</v>
      </c>
      <c r="H426" s="260">
        <v>181.15000000000009</v>
      </c>
      <c r="I426" s="260">
        <v>183.25000000000006</v>
      </c>
      <c r="J426" s="260">
        <v>184.60000000000011</v>
      </c>
      <c r="K426" s="259">
        <v>181.9</v>
      </c>
      <c r="L426" s="259">
        <v>178.45</v>
      </c>
      <c r="M426" s="259">
        <v>8.2101600000000001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390.9</v>
      </c>
      <c r="D427" s="260">
        <v>391.4666666666667</v>
      </c>
      <c r="E427" s="260">
        <v>388.63333333333338</v>
      </c>
      <c r="F427" s="260">
        <v>386.36666666666667</v>
      </c>
      <c r="G427" s="260">
        <v>383.53333333333336</v>
      </c>
      <c r="H427" s="260">
        <v>393.73333333333341</v>
      </c>
      <c r="I427" s="260">
        <v>396.56666666666666</v>
      </c>
      <c r="J427" s="260">
        <v>398.83333333333343</v>
      </c>
      <c r="K427" s="259">
        <v>394.3</v>
      </c>
      <c r="L427" s="259">
        <v>389.2</v>
      </c>
      <c r="M427" s="259">
        <v>1.39886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467.25</v>
      </c>
      <c r="D428" s="260">
        <v>469.2166666666667</v>
      </c>
      <c r="E428" s="260">
        <v>463.03333333333342</v>
      </c>
      <c r="F428" s="260">
        <v>458.81666666666672</v>
      </c>
      <c r="G428" s="260">
        <v>452.63333333333344</v>
      </c>
      <c r="H428" s="260">
        <v>473.43333333333339</v>
      </c>
      <c r="I428" s="260">
        <v>479.61666666666667</v>
      </c>
      <c r="J428" s="260">
        <v>483.83333333333337</v>
      </c>
      <c r="K428" s="259">
        <v>475.4</v>
      </c>
      <c r="L428" s="259">
        <v>465</v>
      </c>
      <c r="M428" s="259">
        <v>1.7316100000000001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247.35</v>
      </c>
      <c r="D429" s="260">
        <v>247.65</v>
      </c>
      <c r="E429" s="260">
        <v>243.9</v>
      </c>
      <c r="F429" s="260">
        <v>240.45</v>
      </c>
      <c r="G429" s="260">
        <v>236.7</v>
      </c>
      <c r="H429" s="260">
        <v>251.10000000000002</v>
      </c>
      <c r="I429" s="260">
        <v>254.85000000000002</v>
      </c>
      <c r="J429" s="260">
        <v>258.30000000000007</v>
      </c>
      <c r="K429" s="259">
        <v>251.4</v>
      </c>
      <c r="L429" s="259">
        <v>244.2</v>
      </c>
      <c r="M429" s="259">
        <v>1.8081199999999999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1049.8499999999999</v>
      </c>
      <c r="D430" s="260">
        <v>1045.0166666666667</v>
      </c>
      <c r="E430" s="260">
        <v>1038.8333333333333</v>
      </c>
      <c r="F430" s="260">
        <v>1027.8166666666666</v>
      </c>
      <c r="G430" s="260">
        <v>1021.6333333333332</v>
      </c>
      <c r="H430" s="260">
        <v>1056.0333333333333</v>
      </c>
      <c r="I430" s="260">
        <v>1062.2166666666667</v>
      </c>
      <c r="J430" s="260">
        <v>1073.2333333333333</v>
      </c>
      <c r="K430" s="259">
        <v>1051.2</v>
      </c>
      <c r="L430" s="259">
        <v>1034</v>
      </c>
      <c r="M430" s="259">
        <v>11.795590000000001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489.4</v>
      </c>
      <c r="D431" s="260">
        <v>488.2</v>
      </c>
      <c r="E431" s="260">
        <v>485.34999999999997</v>
      </c>
      <c r="F431" s="260">
        <v>481.29999999999995</v>
      </c>
      <c r="G431" s="260">
        <v>478.44999999999993</v>
      </c>
      <c r="H431" s="260">
        <v>492.25</v>
      </c>
      <c r="I431" s="260">
        <v>495.1</v>
      </c>
      <c r="J431" s="260">
        <v>499.15000000000003</v>
      </c>
      <c r="K431" s="259">
        <v>491.05</v>
      </c>
      <c r="L431" s="259">
        <v>484.15</v>
      </c>
      <c r="M431" s="259">
        <v>6.8351899999999999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2262.1999999999998</v>
      </c>
      <c r="D432" s="260">
        <v>2261.9</v>
      </c>
      <c r="E432" s="260">
        <v>2240.3000000000002</v>
      </c>
      <c r="F432" s="260">
        <v>2218.4</v>
      </c>
      <c r="G432" s="260">
        <v>2196.8000000000002</v>
      </c>
      <c r="H432" s="260">
        <v>2283.8000000000002</v>
      </c>
      <c r="I432" s="260">
        <v>2305.3999999999996</v>
      </c>
      <c r="J432" s="260">
        <v>2327.3000000000002</v>
      </c>
      <c r="K432" s="259">
        <v>2283.5</v>
      </c>
      <c r="L432" s="259">
        <v>2240</v>
      </c>
      <c r="M432" s="259">
        <v>0.76132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918.65</v>
      </c>
      <c r="D433" s="260">
        <v>921.26666666666654</v>
      </c>
      <c r="E433" s="260">
        <v>907.48333333333312</v>
      </c>
      <c r="F433" s="260">
        <v>896.31666666666661</v>
      </c>
      <c r="G433" s="260">
        <v>882.53333333333319</v>
      </c>
      <c r="H433" s="260">
        <v>932.43333333333305</v>
      </c>
      <c r="I433" s="260">
        <v>946.21666666666658</v>
      </c>
      <c r="J433" s="260">
        <v>957.38333333333298</v>
      </c>
      <c r="K433" s="259">
        <v>935.05</v>
      </c>
      <c r="L433" s="259">
        <v>910.1</v>
      </c>
      <c r="M433" s="259">
        <v>0.68247000000000002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398.2</v>
      </c>
      <c r="D434" s="260">
        <v>399.15000000000003</v>
      </c>
      <c r="E434" s="260">
        <v>394.55000000000007</v>
      </c>
      <c r="F434" s="260">
        <v>390.90000000000003</v>
      </c>
      <c r="G434" s="260">
        <v>386.30000000000007</v>
      </c>
      <c r="H434" s="260">
        <v>402.80000000000007</v>
      </c>
      <c r="I434" s="260">
        <v>407.40000000000009</v>
      </c>
      <c r="J434" s="260">
        <v>411.05000000000007</v>
      </c>
      <c r="K434" s="259">
        <v>403.75</v>
      </c>
      <c r="L434" s="259">
        <v>395.5</v>
      </c>
      <c r="M434" s="259">
        <v>4.03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343.35</v>
      </c>
      <c r="D435" s="260">
        <v>344.09999999999997</v>
      </c>
      <c r="E435" s="260">
        <v>339.49999999999994</v>
      </c>
      <c r="F435" s="260">
        <v>335.65</v>
      </c>
      <c r="G435" s="260">
        <v>331.04999999999995</v>
      </c>
      <c r="H435" s="260">
        <v>347.94999999999993</v>
      </c>
      <c r="I435" s="260">
        <v>352.54999999999995</v>
      </c>
      <c r="J435" s="260">
        <v>356.39999999999992</v>
      </c>
      <c r="K435" s="259">
        <v>348.7</v>
      </c>
      <c r="L435" s="259">
        <v>340.25</v>
      </c>
      <c r="M435" s="259">
        <v>3.00054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2371.15</v>
      </c>
      <c r="D436" s="260">
        <v>2373.7000000000003</v>
      </c>
      <c r="E436" s="260">
        <v>2347.4500000000007</v>
      </c>
      <c r="F436" s="260">
        <v>2323.7500000000005</v>
      </c>
      <c r="G436" s="260">
        <v>2297.5000000000009</v>
      </c>
      <c r="H436" s="260">
        <v>2397.4000000000005</v>
      </c>
      <c r="I436" s="260">
        <v>2423.6499999999996</v>
      </c>
      <c r="J436" s="260">
        <v>2447.3500000000004</v>
      </c>
      <c r="K436" s="259">
        <v>2399.9499999999998</v>
      </c>
      <c r="L436" s="259">
        <v>2350</v>
      </c>
      <c r="M436" s="259">
        <v>0.19384999999999999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460.45</v>
      </c>
      <c r="D437" s="260">
        <v>459.95</v>
      </c>
      <c r="E437" s="260">
        <v>451</v>
      </c>
      <c r="F437" s="260">
        <v>441.55</v>
      </c>
      <c r="G437" s="260">
        <v>432.6</v>
      </c>
      <c r="H437" s="260">
        <v>469.4</v>
      </c>
      <c r="I437" s="260">
        <v>478.34999999999991</v>
      </c>
      <c r="J437" s="260">
        <v>487.79999999999995</v>
      </c>
      <c r="K437" s="259">
        <v>468.9</v>
      </c>
      <c r="L437" s="259">
        <v>450.5</v>
      </c>
      <c r="M437" s="259">
        <v>2.02332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8.75</v>
      </c>
      <c r="D438" s="260">
        <v>8.8833333333333329</v>
      </c>
      <c r="E438" s="260">
        <v>8.5666666666666664</v>
      </c>
      <c r="F438" s="260">
        <v>8.3833333333333329</v>
      </c>
      <c r="G438" s="260">
        <v>8.0666666666666664</v>
      </c>
      <c r="H438" s="260">
        <v>9.0666666666666664</v>
      </c>
      <c r="I438" s="260">
        <v>9.3833333333333329</v>
      </c>
      <c r="J438" s="260">
        <v>9.5666666666666664</v>
      </c>
      <c r="K438" s="259">
        <v>9.1999999999999993</v>
      </c>
      <c r="L438" s="259">
        <v>8.6999999999999993</v>
      </c>
      <c r="M438" s="259">
        <v>1468.46252</v>
      </c>
      <c r="N438" s="1"/>
      <c r="O438" s="1"/>
    </row>
    <row r="439" spans="1:15" ht="12.75" customHeight="1">
      <c r="A439" s="30">
        <v>429</v>
      </c>
      <c r="B439" s="269" t="s">
        <v>878</v>
      </c>
      <c r="C439" s="259">
        <v>242.3</v>
      </c>
      <c r="D439" s="260">
        <v>243.6</v>
      </c>
      <c r="E439" s="260">
        <v>227.7</v>
      </c>
      <c r="F439" s="260">
        <v>213.1</v>
      </c>
      <c r="G439" s="260">
        <v>197.2</v>
      </c>
      <c r="H439" s="260">
        <v>258.2</v>
      </c>
      <c r="I439" s="260">
        <v>274.10000000000002</v>
      </c>
      <c r="J439" s="260">
        <v>288.7</v>
      </c>
      <c r="K439" s="259">
        <v>259.5</v>
      </c>
      <c r="L439" s="259">
        <v>229</v>
      </c>
      <c r="M439" s="259">
        <v>29.544630000000002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887.15</v>
      </c>
      <c r="D440" s="260">
        <v>893.58333333333337</v>
      </c>
      <c r="E440" s="260">
        <v>869.16666666666674</v>
      </c>
      <c r="F440" s="260">
        <v>851.18333333333339</v>
      </c>
      <c r="G440" s="260">
        <v>826.76666666666677</v>
      </c>
      <c r="H440" s="260">
        <v>911.56666666666672</v>
      </c>
      <c r="I440" s="260">
        <v>935.98333333333346</v>
      </c>
      <c r="J440" s="260">
        <v>953.9666666666667</v>
      </c>
      <c r="K440" s="259">
        <v>918</v>
      </c>
      <c r="L440" s="259">
        <v>875.6</v>
      </c>
      <c r="M440" s="259">
        <v>0.40843000000000002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600.79999999999995</v>
      </c>
      <c r="D441" s="260">
        <v>600.6</v>
      </c>
      <c r="E441" s="260">
        <v>593.40000000000009</v>
      </c>
      <c r="F441" s="260">
        <v>586.00000000000011</v>
      </c>
      <c r="G441" s="260">
        <v>578.80000000000018</v>
      </c>
      <c r="H441" s="260">
        <v>608</v>
      </c>
      <c r="I441" s="260">
        <v>615.20000000000005</v>
      </c>
      <c r="J441" s="260">
        <v>622.59999999999991</v>
      </c>
      <c r="K441" s="259">
        <v>607.79999999999995</v>
      </c>
      <c r="L441" s="259">
        <v>593.20000000000005</v>
      </c>
      <c r="M441" s="259">
        <v>3.7828200000000001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1863.55</v>
      </c>
      <c r="D442" s="260">
        <v>1867.0166666666664</v>
      </c>
      <c r="E442" s="260">
        <v>1847.6833333333329</v>
      </c>
      <c r="F442" s="260">
        <v>1831.8166666666666</v>
      </c>
      <c r="G442" s="260">
        <v>1812.4833333333331</v>
      </c>
      <c r="H442" s="260">
        <v>1882.8833333333328</v>
      </c>
      <c r="I442" s="260">
        <v>1902.2166666666662</v>
      </c>
      <c r="J442" s="260">
        <v>1918.0833333333326</v>
      </c>
      <c r="K442" s="259">
        <v>1886.35</v>
      </c>
      <c r="L442" s="259">
        <v>1851.15</v>
      </c>
      <c r="M442" s="259">
        <v>0.10421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575.54999999999995</v>
      </c>
      <c r="D443" s="260">
        <v>578.18333333333328</v>
      </c>
      <c r="E443" s="260">
        <v>571.16666666666652</v>
      </c>
      <c r="F443" s="260">
        <v>566.78333333333319</v>
      </c>
      <c r="G443" s="260">
        <v>559.76666666666642</v>
      </c>
      <c r="H443" s="260">
        <v>582.56666666666661</v>
      </c>
      <c r="I443" s="260">
        <v>589.58333333333326</v>
      </c>
      <c r="J443" s="260">
        <v>593.9666666666667</v>
      </c>
      <c r="K443" s="259">
        <v>585.20000000000005</v>
      </c>
      <c r="L443" s="259">
        <v>573.79999999999995</v>
      </c>
      <c r="M443" s="259">
        <v>0.16428000000000001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882.35</v>
      </c>
      <c r="D444" s="260">
        <v>887</v>
      </c>
      <c r="E444" s="260">
        <v>875.35</v>
      </c>
      <c r="F444" s="260">
        <v>868.35</v>
      </c>
      <c r="G444" s="260">
        <v>856.7</v>
      </c>
      <c r="H444" s="260">
        <v>894</v>
      </c>
      <c r="I444" s="260">
        <v>905.65000000000009</v>
      </c>
      <c r="J444" s="260">
        <v>912.65</v>
      </c>
      <c r="K444" s="259">
        <v>898.65</v>
      </c>
      <c r="L444" s="259">
        <v>880</v>
      </c>
      <c r="M444" s="259">
        <v>0.24065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36.1</v>
      </c>
      <c r="D445" s="260">
        <v>36.4</v>
      </c>
      <c r="E445" s="260">
        <v>35.699999999999996</v>
      </c>
      <c r="F445" s="260">
        <v>35.299999999999997</v>
      </c>
      <c r="G445" s="260">
        <v>34.599999999999994</v>
      </c>
      <c r="H445" s="260">
        <v>36.799999999999997</v>
      </c>
      <c r="I445" s="260">
        <v>37.5</v>
      </c>
      <c r="J445" s="260">
        <v>37.9</v>
      </c>
      <c r="K445" s="259">
        <v>37.1</v>
      </c>
      <c r="L445" s="259">
        <v>36</v>
      </c>
      <c r="M445" s="259">
        <v>72.5608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1039.8499999999999</v>
      </c>
      <c r="D446" s="260">
        <v>1045.6666666666667</v>
      </c>
      <c r="E446" s="260">
        <v>1031.7333333333336</v>
      </c>
      <c r="F446" s="260">
        <v>1023.6166666666668</v>
      </c>
      <c r="G446" s="260">
        <v>1009.6833333333336</v>
      </c>
      <c r="H446" s="260">
        <v>1053.7833333333335</v>
      </c>
      <c r="I446" s="260">
        <v>1067.7166666666665</v>
      </c>
      <c r="J446" s="260">
        <v>1075.8333333333335</v>
      </c>
      <c r="K446" s="259">
        <v>1059.5999999999999</v>
      </c>
      <c r="L446" s="259">
        <v>1037.55</v>
      </c>
      <c r="M446" s="259">
        <v>13.25447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788.85</v>
      </c>
      <c r="D447" s="260">
        <v>801.26666666666677</v>
      </c>
      <c r="E447" s="260">
        <v>767.73333333333358</v>
      </c>
      <c r="F447" s="260">
        <v>746.61666666666679</v>
      </c>
      <c r="G447" s="260">
        <v>713.0833333333336</v>
      </c>
      <c r="H447" s="260">
        <v>822.38333333333355</v>
      </c>
      <c r="I447" s="260">
        <v>855.91666666666663</v>
      </c>
      <c r="J447" s="260">
        <v>877.03333333333353</v>
      </c>
      <c r="K447" s="259">
        <v>834.8</v>
      </c>
      <c r="L447" s="259">
        <v>780.15</v>
      </c>
      <c r="M447" s="259">
        <v>11.40061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1028.2</v>
      </c>
      <c r="D448" s="260">
        <v>1032.4333333333334</v>
      </c>
      <c r="E448" s="260">
        <v>1020.7666666666669</v>
      </c>
      <c r="F448" s="260">
        <v>1013.3333333333335</v>
      </c>
      <c r="G448" s="260">
        <v>1001.666666666667</v>
      </c>
      <c r="H448" s="260">
        <v>1039.8666666666668</v>
      </c>
      <c r="I448" s="260">
        <v>1051.5333333333333</v>
      </c>
      <c r="J448" s="260">
        <v>1058.9666666666667</v>
      </c>
      <c r="K448" s="259">
        <v>1044.0999999999999</v>
      </c>
      <c r="L448" s="259">
        <v>1025</v>
      </c>
      <c r="M448" s="259">
        <v>5.2931499999999998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230.8</v>
      </c>
      <c r="D449" s="260">
        <v>232.15</v>
      </c>
      <c r="E449" s="260">
        <v>228.5</v>
      </c>
      <c r="F449" s="260">
        <v>226.2</v>
      </c>
      <c r="G449" s="260">
        <v>222.54999999999998</v>
      </c>
      <c r="H449" s="260">
        <v>234.45000000000002</v>
      </c>
      <c r="I449" s="260">
        <v>238.10000000000005</v>
      </c>
      <c r="J449" s="260">
        <v>240.40000000000003</v>
      </c>
      <c r="K449" s="259">
        <v>235.8</v>
      </c>
      <c r="L449" s="259">
        <v>229.85</v>
      </c>
      <c r="M449" s="259">
        <v>14.355589999999999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1274.2</v>
      </c>
      <c r="D450" s="260">
        <v>1288.2</v>
      </c>
      <c r="E450" s="260">
        <v>1257</v>
      </c>
      <c r="F450" s="260">
        <v>1239.8</v>
      </c>
      <c r="G450" s="260">
        <v>1208.5999999999999</v>
      </c>
      <c r="H450" s="260">
        <v>1305.4000000000001</v>
      </c>
      <c r="I450" s="260">
        <v>1336.6000000000004</v>
      </c>
      <c r="J450" s="260">
        <v>1353.8000000000002</v>
      </c>
      <c r="K450" s="259">
        <v>1319.4</v>
      </c>
      <c r="L450" s="259">
        <v>1271</v>
      </c>
      <c r="M450" s="259">
        <v>5.2546200000000001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3397.35</v>
      </c>
      <c r="D451" s="260">
        <v>3403.1166666666668</v>
      </c>
      <c r="E451" s="260">
        <v>3377.2333333333336</v>
      </c>
      <c r="F451" s="260">
        <v>3357.1166666666668</v>
      </c>
      <c r="G451" s="260">
        <v>3331.2333333333336</v>
      </c>
      <c r="H451" s="260">
        <v>3423.2333333333336</v>
      </c>
      <c r="I451" s="260">
        <v>3449.1166666666668</v>
      </c>
      <c r="J451" s="260">
        <v>3469.2333333333336</v>
      </c>
      <c r="K451" s="259">
        <v>3429</v>
      </c>
      <c r="L451" s="259">
        <v>3383</v>
      </c>
      <c r="M451" s="259">
        <v>15.76028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805.05</v>
      </c>
      <c r="D452" s="260">
        <v>806.66666666666663</v>
      </c>
      <c r="E452" s="260">
        <v>801.43333333333328</v>
      </c>
      <c r="F452" s="260">
        <v>797.81666666666661</v>
      </c>
      <c r="G452" s="260">
        <v>792.58333333333326</v>
      </c>
      <c r="H452" s="260">
        <v>810.2833333333333</v>
      </c>
      <c r="I452" s="260">
        <v>815.51666666666665</v>
      </c>
      <c r="J452" s="260">
        <v>819.13333333333333</v>
      </c>
      <c r="K452" s="259">
        <v>811.9</v>
      </c>
      <c r="L452" s="259">
        <v>803.05</v>
      </c>
      <c r="M452" s="259">
        <v>12.783390000000001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6781.75</v>
      </c>
      <c r="D453" s="260">
        <v>6795.333333333333</v>
      </c>
      <c r="E453" s="260">
        <v>6760.7666666666664</v>
      </c>
      <c r="F453" s="260">
        <v>6739.7833333333338</v>
      </c>
      <c r="G453" s="260">
        <v>6705.2166666666672</v>
      </c>
      <c r="H453" s="260">
        <v>6816.3166666666657</v>
      </c>
      <c r="I453" s="260">
        <v>6850.8833333333332</v>
      </c>
      <c r="J453" s="260">
        <v>6871.866666666665</v>
      </c>
      <c r="K453" s="259">
        <v>6829.9</v>
      </c>
      <c r="L453" s="259">
        <v>6774.35</v>
      </c>
      <c r="M453" s="259">
        <v>1.12717</v>
      </c>
      <c r="N453" s="1"/>
      <c r="O453" s="1"/>
    </row>
    <row r="454" spans="1:15" ht="12.75" customHeight="1">
      <c r="A454" s="30">
        <v>444</v>
      </c>
      <c r="B454" s="269" t="s">
        <v>838</v>
      </c>
      <c r="C454" s="259">
        <v>2351.1</v>
      </c>
      <c r="D454" s="260">
        <v>2357.6833333333334</v>
      </c>
      <c r="E454" s="260">
        <v>2335.4666666666667</v>
      </c>
      <c r="F454" s="260">
        <v>2319.8333333333335</v>
      </c>
      <c r="G454" s="260">
        <v>2297.6166666666668</v>
      </c>
      <c r="H454" s="260">
        <v>2373.3166666666666</v>
      </c>
      <c r="I454" s="260">
        <v>2395.5333333333338</v>
      </c>
      <c r="J454" s="260">
        <v>2411.1666666666665</v>
      </c>
      <c r="K454" s="259">
        <v>2379.9</v>
      </c>
      <c r="L454" s="259">
        <v>2342.0500000000002</v>
      </c>
      <c r="M454" s="259">
        <v>0.12715000000000001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227.45</v>
      </c>
      <c r="D455" s="260">
        <v>229.55000000000004</v>
      </c>
      <c r="E455" s="260">
        <v>224.45000000000007</v>
      </c>
      <c r="F455" s="260">
        <v>221.45000000000005</v>
      </c>
      <c r="G455" s="260">
        <v>216.35000000000008</v>
      </c>
      <c r="H455" s="260">
        <v>232.55000000000007</v>
      </c>
      <c r="I455" s="260">
        <v>237.65000000000003</v>
      </c>
      <c r="J455" s="260">
        <v>240.65000000000006</v>
      </c>
      <c r="K455" s="259">
        <v>234.65</v>
      </c>
      <c r="L455" s="259">
        <v>226.55</v>
      </c>
      <c r="M455" s="259">
        <v>41.770769999999999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433.15</v>
      </c>
      <c r="D456" s="260">
        <v>433.5333333333333</v>
      </c>
      <c r="E456" s="260">
        <v>429.16666666666663</v>
      </c>
      <c r="F456" s="260">
        <v>425.18333333333334</v>
      </c>
      <c r="G456" s="260">
        <v>420.81666666666666</v>
      </c>
      <c r="H456" s="260">
        <v>437.51666666666659</v>
      </c>
      <c r="I456" s="260">
        <v>441.88333333333327</v>
      </c>
      <c r="J456" s="260">
        <v>445.86666666666656</v>
      </c>
      <c r="K456" s="259">
        <v>437.9</v>
      </c>
      <c r="L456" s="259">
        <v>429.55</v>
      </c>
      <c r="M456" s="259">
        <v>86.301050000000004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223.45</v>
      </c>
      <c r="D457" s="260">
        <v>223.93333333333331</v>
      </c>
      <c r="E457" s="260">
        <v>222.41666666666663</v>
      </c>
      <c r="F457" s="260">
        <v>221.38333333333333</v>
      </c>
      <c r="G457" s="260">
        <v>219.86666666666665</v>
      </c>
      <c r="H457" s="260">
        <v>224.96666666666661</v>
      </c>
      <c r="I457" s="260">
        <v>226.48333333333332</v>
      </c>
      <c r="J457" s="260">
        <v>227.51666666666659</v>
      </c>
      <c r="K457" s="259">
        <v>225.45</v>
      </c>
      <c r="L457" s="259">
        <v>222.9</v>
      </c>
      <c r="M457" s="259">
        <v>61.654040000000002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106.1</v>
      </c>
      <c r="D458" s="260">
        <v>106.23333333333333</v>
      </c>
      <c r="E458" s="260">
        <v>104.81666666666666</v>
      </c>
      <c r="F458" s="260">
        <v>103.53333333333333</v>
      </c>
      <c r="G458" s="260">
        <v>102.11666666666666</v>
      </c>
      <c r="H458" s="260">
        <v>107.51666666666667</v>
      </c>
      <c r="I458" s="260">
        <v>108.93333333333332</v>
      </c>
      <c r="J458" s="260">
        <v>110.21666666666667</v>
      </c>
      <c r="K458" s="259">
        <v>107.65</v>
      </c>
      <c r="L458" s="259">
        <v>104.95</v>
      </c>
      <c r="M458" s="259">
        <v>406.61568</v>
      </c>
      <c r="N458" s="1"/>
      <c r="O458" s="1"/>
    </row>
    <row r="459" spans="1:15" ht="12.75" customHeight="1">
      <c r="A459" s="30">
        <v>449</v>
      </c>
      <c r="B459" s="269" t="s">
        <v>792</v>
      </c>
      <c r="C459" s="259">
        <v>99.15</v>
      </c>
      <c r="D459" s="260">
        <v>99.5</v>
      </c>
      <c r="E459" s="260">
        <v>98.75</v>
      </c>
      <c r="F459" s="260">
        <v>98.35</v>
      </c>
      <c r="G459" s="260">
        <v>97.6</v>
      </c>
      <c r="H459" s="260">
        <v>99.9</v>
      </c>
      <c r="I459" s="260">
        <v>100.65</v>
      </c>
      <c r="J459" s="260">
        <v>101.05000000000001</v>
      </c>
      <c r="K459" s="259">
        <v>100.25</v>
      </c>
      <c r="L459" s="259">
        <v>99.1</v>
      </c>
      <c r="M459" s="259">
        <v>5.4771099999999997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2476.1999999999998</v>
      </c>
      <c r="D460" s="260">
        <v>2624.0666666666666</v>
      </c>
      <c r="E460" s="260">
        <v>2287.1333333333332</v>
      </c>
      <c r="F460" s="260">
        <v>2098.0666666666666</v>
      </c>
      <c r="G460" s="260">
        <v>1761.1333333333332</v>
      </c>
      <c r="H460" s="260">
        <v>2813.1333333333332</v>
      </c>
      <c r="I460" s="260">
        <v>3150.0666666666666</v>
      </c>
      <c r="J460" s="260">
        <v>3339.1333333333332</v>
      </c>
      <c r="K460" s="259">
        <v>2961</v>
      </c>
      <c r="L460" s="259">
        <v>2435</v>
      </c>
      <c r="M460" s="259">
        <v>0.86819000000000002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1074.55</v>
      </c>
      <c r="D461" s="260">
        <v>1077.6000000000001</v>
      </c>
      <c r="E461" s="260">
        <v>1069.7500000000002</v>
      </c>
      <c r="F461" s="260">
        <v>1064.95</v>
      </c>
      <c r="G461" s="260">
        <v>1057.1000000000001</v>
      </c>
      <c r="H461" s="260">
        <v>1082.4000000000003</v>
      </c>
      <c r="I461" s="260">
        <v>1090.2500000000002</v>
      </c>
      <c r="J461" s="260">
        <v>1095.0500000000004</v>
      </c>
      <c r="K461" s="259">
        <v>1085.45</v>
      </c>
      <c r="L461" s="259">
        <v>1072.8</v>
      </c>
      <c r="M461" s="259">
        <v>12.33868</v>
      </c>
      <c r="N461" s="1"/>
      <c r="O461" s="1"/>
    </row>
    <row r="462" spans="1:15" ht="12.75" customHeight="1">
      <c r="A462" s="30">
        <v>452</v>
      </c>
      <c r="B462" s="269" t="s">
        <v>879</v>
      </c>
      <c r="C462" s="259">
        <v>619.9</v>
      </c>
      <c r="D462" s="260">
        <v>623.48333333333335</v>
      </c>
      <c r="E462" s="260">
        <v>611.4666666666667</v>
      </c>
      <c r="F462" s="260">
        <v>603.0333333333333</v>
      </c>
      <c r="G462" s="260">
        <v>591.01666666666665</v>
      </c>
      <c r="H462" s="260">
        <v>631.91666666666674</v>
      </c>
      <c r="I462" s="260">
        <v>643.93333333333339</v>
      </c>
      <c r="J462" s="260">
        <v>652.36666666666679</v>
      </c>
      <c r="K462" s="259">
        <v>635.5</v>
      </c>
      <c r="L462" s="259">
        <v>615.04999999999995</v>
      </c>
      <c r="M462" s="259">
        <v>4.3765200000000002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115</v>
      </c>
      <c r="D463" s="260">
        <v>111.26666666666667</v>
      </c>
      <c r="E463" s="260">
        <v>105.73333333333333</v>
      </c>
      <c r="F463" s="260">
        <v>96.466666666666669</v>
      </c>
      <c r="G463" s="260">
        <v>90.933333333333337</v>
      </c>
      <c r="H463" s="260">
        <v>120.53333333333333</v>
      </c>
      <c r="I463" s="260">
        <v>126.06666666666666</v>
      </c>
      <c r="J463" s="260">
        <v>135.33333333333331</v>
      </c>
      <c r="K463" s="259">
        <v>116.8</v>
      </c>
      <c r="L463" s="259">
        <v>102</v>
      </c>
      <c r="M463" s="259">
        <v>191.82624000000001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659.05</v>
      </c>
      <c r="D464" s="260">
        <v>661.66666666666663</v>
      </c>
      <c r="E464" s="260">
        <v>653.48333333333323</v>
      </c>
      <c r="F464" s="260">
        <v>647.91666666666663</v>
      </c>
      <c r="G464" s="260">
        <v>639.73333333333323</v>
      </c>
      <c r="H464" s="260">
        <v>667.23333333333323</v>
      </c>
      <c r="I464" s="260">
        <v>675.41666666666663</v>
      </c>
      <c r="J464" s="260">
        <v>680.98333333333323</v>
      </c>
      <c r="K464" s="259">
        <v>669.85</v>
      </c>
      <c r="L464" s="259">
        <v>656.1</v>
      </c>
      <c r="M464" s="259">
        <v>8.4871400000000001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2029.9</v>
      </c>
      <c r="D465" s="260">
        <v>2037.7166666666665</v>
      </c>
      <c r="E465" s="260">
        <v>2015.5333333333328</v>
      </c>
      <c r="F465" s="260">
        <v>2001.1666666666663</v>
      </c>
      <c r="G465" s="260">
        <v>1978.9833333333327</v>
      </c>
      <c r="H465" s="260">
        <v>2052.083333333333</v>
      </c>
      <c r="I465" s="260">
        <v>2074.2666666666669</v>
      </c>
      <c r="J465" s="260">
        <v>2088.6333333333332</v>
      </c>
      <c r="K465" s="259">
        <v>2059.9</v>
      </c>
      <c r="L465" s="259">
        <v>2023.35</v>
      </c>
      <c r="M465" s="259">
        <v>0.45373000000000002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620.35</v>
      </c>
      <c r="D466" s="260">
        <v>620.36666666666667</v>
      </c>
      <c r="E466" s="260">
        <v>615.98333333333335</v>
      </c>
      <c r="F466" s="260">
        <v>611.61666666666667</v>
      </c>
      <c r="G466" s="260">
        <v>607.23333333333335</v>
      </c>
      <c r="H466" s="260">
        <v>624.73333333333335</v>
      </c>
      <c r="I466" s="260">
        <v>629.11666666666679</v>
      </c>
      <c r="J466" s="260">
        <v>633.48333333333335</v>
      </c>
      <c r="K466" s="259">
        <v>624.75</v>
      </c>
      <c r="L466" s="259">
        <v>616</v>
      </c>
      <c r="M466" s="259">
        <v>0.14867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3444.45</v>
      </c>
      <c r="D467" s="260">
        <v>3477.5333333333328</v>
      </c>
      <c r="E467" s="260">
        <v>3382.2166666666658</v>
      </c>
      <c r="F467" s="260">
        <v>3319.9833333333331</v>
      </c>
      <c r="G467" s="260">
        <v>3224.6666666666661</v>
      </c>
      <c r="H467" s="260">
        <v>3539.7666666666655</v>
      </c>
      <c r="I467" s="260">
        <v>3635.083333333333</v>
      </c>
      <c r="J467" s="260">
        <v>3697.3166666666652</v>
      </c>
      <c r="K467" s="259">
        <v>3572.85</v>
      </c>
      <c r="L467" s="259">
        <v>3415.3</v>
      </c>
      <c r="M467" s="259">
        <v>1.3538300000000001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2613.75</v>
      </c>
      <c r="D468" s="260">
        <v>2616.2666666666669</v>
      </c>
      <c r="E468" s="260">
        <v>2592.5333333333338</v>
      </c>
      <c r="F468" s="260">
        <v>2571.3166666666671</v>
      </c>
      <c r="G468" s="260">
        <v>2547.5833333333339</v>
      </c>
      <c r="H468" s="260">
        <v>2637.4833333333336</v>
      </c>
      <c r="I468" s="260">
        <v>2661.2166666666662</v>
      </c>
      <c r="J468" s="260">
        <v>2682.4333333333334</v>
      </c>
      <c r="K468" s="259">
        <v>2640</v>
      </c>
      <c r="L468" s="259">
        <v>2595.0500000000002</v>
      </c>
      <c r="M468" s="259">
        <v>8.6662099999999995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1635</v>
      </c>
      <c r="D469" s="260">
        <v>1639.7666666666667</v>
      </c>
      <c r="E469" s="260">
        <v>1626.2833333333333</v>
      </c>
      <c r="F469" s="260">
        <v>1617.5666666666666</v>
      </c>
      <c r="G469" s="260">
        <v>1604.0833333333333</v>
      </c>
      <c r="H469" s="260">
        <v>1648.4833333333333</v>
      </c>
      <c r="I469" s="260">
        <v>1661.9666666666665</v>
      </c>
      <c r="J469" s="260">
        <v>1670.6833333333334</v>
      </c>
      <c r="K469" s="259">
        <v>1653.25</v>
      </c>
      <c r="L469" s="259">
        <v>1631.05</v>
      </c>
      <c r="M469" s="259">
        <v>1.2083999999999999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537.5</v>
      </c>
      <c r="D470" s="260">
        <v>540.53333333333342</v>
      </c>
      <c r="E470" s="260">
        <v>532.41666666666686</v>
      </c>
      <c r="F470" s="260">
        <v>527.33333333333348</v>
      </c>
      <c r="G470" s="260">
        <v>519.21666666666692</v>
      </c>
      <c r="H470" s="260">
        <v>545.61666666666679</v>
      </c>
      <c r="I470" s="260">
        <v>553.73333333333335</v>
      </c>
      <c r="J470" s="260">
        <v>558.81666666666672</v>
      </c>
      <c r="K470" s="259">
        <v>548.65</v>
      </c>
      <c r="L470" s="259">
        <v>535.45000000000005</v>
      </c>
      <c r="M470" s="259">
        <v>2.95357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671.3</v>
      </c>
      <c r="D471" s="260">
        <v>669.25</v>
      </c>
      <c r="E471" s="260">
        <v>664.4</v>
      </c>
      <c r="F471" s="260">
        <v>657.5</v>
      </c>
      <c r="G471" s="260">
        <v>652.65</v>
      </c>
      <c r="H471" s="260">
        <v>676.15</v>
      </c>
      <c r="I471" s="260">
        <v>680.99999999999989</v>
      </c>
      <c r="J471" s="260">
        <v>687.9</v>
      </c>
      <c r="K471" s="259">
        <v>674.1</v>
      </c>
      <c r="L471" s="259">
        <v>662.35</v>
      </c>
      <c r="M471" s="259">
        <v>0.55315999999999999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1456.95</v>
      </c>
      <c r="D472" s="260">
        <v>1451.1666666666667</v>
      </c>
      <c r="E472" s="260">
        <v>1439.8333333333335</v>
      </c>
      <c r="F472" s="260">
        <v>1422.7166666666667</v>
      </c>
      <c r="G472" s="260">
        <v>1411.3833333333334</v>
      </c>
      <c r="H472" s="260">
        <v>1468.2833333333335</v>
      </c>
      <c r="I472" s="260">
        <v>1479.616666666667</v>
      </c>
      <c r="J472" s="260">
        <v>1496.7333333333336</v>
      </c>
      <c r="K472" s="259">
        <v>1462.5</v>
      </c>
      <c r="L472" s="259">
        <v>1434.05</v>
      </c>
      <c r="M472" s="259">
        <v>4.7603999999999997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35.15</v>
      </c>
      <c r="D473" s="260">
        <v>35.233333333333327</v>
      </c>
      <c r="E473" s="260">
        <v>35.016666666666652</v>
      </c>
      <c r="F473" s="260">
        <v>34.883333333333326</v>
      </c>
      <c r="G473" s="260">
        <v>34.66666666666665</v>
      </c>
      <c r="H473" s="260">
        <v>35.366666666666653</v>
      </c>
      <c r="I473" s="260">
        <v>35.583333333333336</v>
      </c>
      <c r="J473" s="260">
        <v>35.716666666666654</v>
      </c>
      <c r="K473" s="259">
        <v>35.450000000000003</v>
      </c>
      <c r="L473" s="259">
        <v>35.1</v>
      </c>
      <c r="M473" s="259">
        <v>37.180950000000003</v>
      </c>
      <c r="N473" s="1"/>
      <c r="O473" s="1"/>
    </row>
    <row r="474" spans="1:15" ht="12.75" customHeight="1">
      <c r="A474" s="30">
        <v>464</v>
      </c>
      <c r="B474" s="269" t="s">
        <v>839</v>
      </c>
      <c r="C474" s="259">
        <v>303.05</v>
      </c>
      <c r="D474" s="260">
        <v>303.98333333333335</v>
      </c>
      <c r="E474" s="260">
        <v>299.06666666666672</v>
      </c>
      <c r="F474" s="260">
        <v>295.08333333333337</v>
      </c>
      <c r="G474" s="260">
        <v>290.16666666666674</v>
      </c>
      <c r="H474" s="260">
        <v>307.9666666666667</v>
      </c>
      <c r="I474" s="260">
        <v>312.88333333333333</v>
      </c>
      <c r="J474" s="260">
        <v>316.86666666666667</v>
      </c>
      <c r="K474" s="259">
        <v>308.89999999999998</v>
      </c>
      <c r="L474" s="259">
        <v>300</v>
      </c>
      <c r="M474" s="259">
        <v>20.027760000000001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280.3</v>
      </c>
      <c r="D475" s="260">
        <v>279.55</v>
      </c>
      <c r="E475" s="260">
        <v>276.8</v>
      </c>
      <c r="F475" s="260">
        <v>273.3</v>
      </c>
      <c r="G475" s="260">
        <v>270.55</v>
      </c>
      <c r="H475" s="260">
        <v>283.05</v>
      </c>
      <c r="I475" s="260">
        <v>285.8</v>
      </c>
      <c r="J475" s="260">
        <v>289.3</v>
      </c>
      <c r="K475" s="259">
        <v>282.3</v>
      </c>
      <c r="L475" s="259">
        <v>276.05</v>
      </c>
      <c r="M475" s="259">
        <v>4.7578500000000004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2743.7</v>
      </c>
      <c r="D476" s="260">
        <v>2717.5666666666666</v>
      </c>
      <c r="E476" s="260">
        <v>2651.1333333333332</v>
      </c>
      <c r="F476" s="260">
        <v>2558.5666666666666</v>
      </c>
      <c r="G476" s="260">
        <v>2492.1333333333332</v>
      </c>
      <c r="H476" s="260">
        <v>2810.1333333333332</v>
      </c>
      <c r="I476" s="260">
        <v>2876.5666666666666</v>
      </c>
      <c r="J476" s="260">
        <v>2969.1333333333332</v>
      </c>
      <c r="K476" s="259">
        <v>2784</v>
      </c>
      <c r="L476" s="259">
        <v>2625</v>
      </c>
      <c r="M476" s="259">
        <v>9.9201700000000006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606.35</v>
      </c>
      <c r="D477" s="260">
        <v>609.5333333333333</v>
      </c>
      <c r="E477" s="260">
        <v>601.81666666666661</v>
      </c>
      <c r="F477" s="260">
        <v>597.2833333333333</v>
      </c>
      <c r="G477" s="260">
        <v>589.56666666666661</v>
      </c>
      <c r="H477" s="260">
        <v>614.06666666666661</v>
      </c>
      <c r="I477" s="260">
        <v>621.7833333333333</v>
      </c>
      <c r="J477" s="260">
        <v>626.31666666666661</v>
      </c>
      <c r="K477" s="259">
        <v>617.25</v>
      </c>
      <c r="L477" s="259">
        <v>605</v>
      </c>
      <c r="M477" s="259">
        <v>0.79710000000000003</v>
      </c>
      <c r="N477" s="1"/>
      <c r="O477" s="1"/>
    </row>
    <row r="478" spans="1:15" ht="12.75" customHeight="1">
      <c r="A478" s="30">
        <v>468</v>
      </c>
      <c r="B478" s="269" t="s">
        <v>880</v>
      </c>
      <c r="C478" s="259">
        <v>557.85</v>
      </c>
      <c r="D478" s="260">
        <v>555.76666666666677</v>
      </c>
      <c r="E478" s="260">
        <v>552.58333333333348</v>
      </c>
      <c r="F478" s="260">
        <v>547.31666666666672</v>
      </c>
      <c r="G478" s="260">
        <v>544.13333333333344</v>
      </c>
      <c r="H478" s="260">
        <v>561.03333333333353</v>
      </c>
      <c r="I478" s="260">
        <v>564.2166666666667</v>
      </c>
      <c r="J478" s="260">
        <v>569.48333333333358</v>
      </c>
      <c r="K478" s="259">
        <v>558.95000000000005</v>
      </c>
      <c r="L478" s="259">
        <v>550.5</v>
      </c>
      <c r="M478" s="259">
        <v>1.1435200000000001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774.85</v>
      </c>
      <c r="D479" s="260">
        <v>777.31666666666661</v>
      </c>
      <c r="E479" s="260">
        <v>769.83333333333326</v>
      </c>
      <c r="F479" s="260">
        <v>764.81666666666661</v>
      </c>
      <c r="G479" s="260">
        <v>757.33333333333326</v>
      </c>
      <c r="H479" s="260">
        <v>782.33333333333326</v>
      </c>
      <c r="I479" s="260">
        <v>789.81666666666661</v>
      </c>
      <c r="J479" s="260">
        <v>794.83333333333326</v>
      </c>
      <c r="K479" s="259">
        <v>784.8</v>
      </c>
      <c r="L479" s="259">
        <v>772.3</v>
      </c>
      <c r="M479" s="259">
        <v>12.664809999999999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748.35</v>
      </c>
      <c r="D480" s="260">
        <v>757.38333333333333</v>
      </c>
      <c r="E480" s="260">
        <v>731.06666666666661</v>
      </c>
      <c r="F480" s="260">
        <v>713.7833333333333</v>
      </c>
      <c r="G480" s="260">
        <v>687.46666666666658</v>
      </c>
      <c r="H480" s="260">
        <v>774.66666666666663</v>
      </c>
      <c r="I480" s="260">
        <v>800.98333333333346</v>
      </c>
      <c r="J480" s="260">
        <v>818.26666666666665</v>
      </c>
      <c r="K480" s="259">
        <v>783.7</v>
      </c>
      <c r="L480" s="259">
        <v>740.1</v>
      </c>
      <c r="M480" s="259">
        <v>5.3087299999999997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6928.9</v>
      </c>
      <c r="D481" s="260">
        <v>6942.9666666666672</v>
      </c>
      <c r="E481" s="260">
        <v>6880.9333333333343</v>
      </c>
      <c r="F481" s="260">
        <v>6832.9666666666672</v>
      </c>
      <c r="G481" s="260">
        <v>6770.9333333333343</v>
      </c>
      <c r="H481" s="260">
        <v>6990.9333333333343</v>
      </c>
      <c r="I481" s="260">
        <v>7052.9666666666672</v>
      </c>
      <c r="J481" s="260">
        <v>7100.9333333333343</v>
      </c>
      <c r="K481" s="259">
        <v>7005</v>
      </c>
      <c r="L481" s="259">
        <v>6895</v>
      </c>
      <c r="M481" s="259">
        <v>3.36266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82.2</v>
      </c>
      <c r="D482" s="260">
        <v>80.933333333333337</v>
      </c>
      <c r="E482" s="260">
        <v>79.166666666666671</v>
      </c>
      <c r="F482" s="260">
        <v>76.13333333333334</v>
      </c>
      <c r="G482" s="260">
        <v>74.366666666666674</v>
      </c>
      <c r="H482" s="260">
        <v>83.966666666666669</v>
      </c>
      <c r="I482" s="260">
        <v>85.73333333333332</v>
      </c>
      <c r="J482" s="260">
        <v>88.766666666666666</v>
      </c>
      <c r="K482" s="259">
        <v>82.7</v>
      </c>
      <c r="L482" s="259">
        <v>77.900000000000006</v>
      </c>
      <c r="M482" s="259">
        <v>370.47392000000002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1680.15</v>
      </c>
      <c r="D483" s="260">
        <v>1690.1333333333332</v>
      </c>
      <c r="E483" s="260">
        <v>1662.2666666666664</v>
      </c>
      <c r="F483" s="260">
        <v>1644.3833333333332</v>
      </c>
      <c r="G483" s="260">
        <v>1616.5166666666664</v>
      </c>
      <c r="H483" s="260">
        <v>1708.0166666666664</v>
      </c>
      <c r="I483" s="260">
        <v>1735.8833333333332</v>
      </c>
      <c r="J483" s="260">
        <v>1753.7666666666664</v>
      </c>
      <c r="K483" s="259">
        <v>1718</v>
      </c>
      <c r="L483" s="259">
        <v>1672.25</v>
      </c>
      <c r="M483" s="259">
        <v>4.1538500000000003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907.45</v>
      </c>
      <c r="D484" s="275">
        <v>907.11666666666679</v>
      </c>
      <c r="E484" s="275">
        <v>894.38333333333355</v>
      </c>
      <c r="F484" s="275">
        <v>881.31666666666672</v>
      </c>
      <c r="G484" s="275">
        <v>868.58333333333348</v>
      </c>
      <c r="H484" s="275">
        <v>920.18333333333362</v>
      </c>
      <c r="I484" s="275">
        <v>932.91666666666674</v>
      </c>
      <c r="J484" s="274">
        <v>945.98333333333369</v>
      </c>
      <c r="K484" s="274">
        <v>919.85</v>
      </c>
      <c r="L484" s="274">
        <v>894.05</v>
      </c>
      <c r="M484" s="230">
        <v>23.03417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251.35</v>
      </c>
      <c r="D485" s="275">
        <v>253.78333333333333</v>
      </c>
      <c r="E485" s="275">
        <v>248.56666666666666</v>
      </c>
      <c r="F485" s="275">
        <v>245.78333333333333</v>
      </c>
      <c r="G485" s="275">
        <v>240.56666666666666</v>
      </c>
      <c r="H485" s="275">
        <v>256.56666666666666</v>
      </c>
      <c r="I485" s="275">
        <v>261.7833333333333</v>
      </c>
      <c r="J485" s="274">
        <v>264.56666666666666</v>
      </c>
      <c r="K485" s="274">
        <v>259</v>
      </c>
      <c r="L485" s="274">
        <v>251</v>
      </c>
      <c r="M485" s="230">
        <v>3.0163799999999998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2784.6</v>
      </c>
      <c r="D486" s="260">
        <v>2795.5166666666664</v>
      </c>
      <c r="E486" s="260">
        <v>2749.1333333333328</v>
      </c>
      <c r="F486" s="260">
        <v>2713.6666666666665</v>
      </c>
      <c r="G486" s="260">
        <v>2667.2833333333328</v>
      </c>
      <c r="H486" s="260">
        <v>2830.9833333333327</v>
      </c>
      <c r="I486" s="260">
        <v>2877.3666666666659</v>
      </c>
      <c r="J486" s="260">
        <v>2912.8333333333326</v>
      </c>
      <c r="K486" s="259">
        <v>2841.9</v>
      </c>
      <c r="L486" s="259">
        <v>2760.05</v>
      </c>
      <c r="M486" s="259">
        <v>0.72433000000000003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727.75</v>
      </c>
      <c r="D487" s="275">
        <v>729.76666666666677</v>
      </c>
      <c r="E487" s="275">
        <v>721.43333333333351</v>
      </c>
      <c r="F487" s="275">
        <v>715.11666666666679</v>
      </c>
      <c r="G487" s="275">
        <v>706.78333333333353</v>
      </c>
      <c r="H487" s="275">
        <v>736.08333333333348</v>
      </c>
      <c r="I487" s="275">
        <v>744.41666666666674</v>
      </c>
      <c r="J487" s="274">
        <v>750.73333333333346</v>
      </c>
      <c r="K487" s="274">
        <v>738.1</v>
      </c>
      <c r="L487" s="274">
        <v>723.45</v>
      </c>
      <c r="M487" s="230">
        <v>1.6632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330.95</v>
      </c>
      <c r="D488" s="260">
        <v>331.68333333333334</v>
      </c>
      <c r="E488" s="260">
        <v>328.2166666666667</v>
      </c>
      <c r="F488" s="260">
        <v>325.48333333333335</v>
      </c>
      <c r="G488" s="260">
        <v>322.01666666666671</v>
      </c>
      <c r="H488" s="260">
        <v>334.41666666666669</v>
      </c>
      <c r="I488" s="260">
        <v>337.88333333333327</v>
      </c>
      <c r="J488" s="260">
        <v>340.61666666666667</v>
      </c>
      <c r="K488" s="259">
        <v>335.15</v>
      </c>
      <c r="L488" s="259">
        <v>328.95</v>
      </c>
      <c r="M488" s="259">
        <v>0.77844000000000002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344</v>
      </c>
      <c r="D489" s="275">
        <v>342.35000000000008</v>
      </c>
      <c r="E489" s="260">
        <v>339.75000000000017</v>
      </c>
      <c r="F489" s="260">
        <v>335.50000000000011</v>
      </c>
      <c r="G489" s="260">
        <v>332.9000000000002</v>
      </c>
      <c r="H489" s="260">
        <v>346.60000000000014</v>
      </c>
      <c r="I489" s="260">
        <v>349.20000000000005</v>
      </c>
      <c r="J489" s="260">
        <v>353.4500000000001</v>
      </c>
      <c r="K489" s="259">
        <v>344.95</v>
      </c>
      <c r="L489" s="259">
        <v>338.1</v>
      </c>
      <c r="M489" s="259">
        <v>1.8850499999999999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288.75</v>
      </c>
      <c r="D490" s="260">
        <v>288.26666666666665</v>
      </c>
      <c r="E490" s="260">
        <v>285.7833333333333</v>
      </c>
      <c r="F490" s="260">
        <v>282.81666666666666</v>
      </c>
      <c r="G490" s="260">
        <v>280.33333333333331</v>
      </c>
      <c r="H490" s="260">
        <v>291.23333333333329</v>
      </c>
      <c r="I490" s="260">
        <v>293.71666666666664</v>
      </c>
      <c r="J490" s="260">
        <v>296.68333333333328</v>
      </c>
      <c r="K490" s="259">
        <v>290.75</v>
      </c>
      <c r="L490" s="259">
        <v>285.3</v>
      </c>
      <c r="M490" s="259">
        <v>0.79737000000000002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1146.1500000000001</v>
      </c>
      <c r="D491" s="275">
        <v>1151.9166666666667</v>
      </c>
      <c r="E491" s="260">
        <v>1125.2333333333336</v>
      </c>
      <c r="F491" s="260">
        <v>1104.3166666666668</v>
      </c>
      <c r="G491" s="260">
        <v>1077.6333333333337</v>
      </c>
      <c r="H491" s="260">
        <v>1172.8333333333335</v>
      </c>
      <c r="I491" s="260">
        <v>1199.5166666666664</v>
      </c>
      <c r="J491" s="260">
        <v>1220.4333333333334</v>
      </c>
      <c r="K491" s="259">
        <v>1178.5999999999999</v>
      </c>
      <c r="L491" s="259">
        <v>1131</v>
      </c>
      <c r="M491" s="259">
        <v>19.323080000000001</v>
      </c>
      <c r="N491" s="1"/>
      <c r="O491" s="1"/>
    </row>
    <row r="492" spans="1:15" ht="12.75" customHeight="1">
      <c r="A492" s="30">
        <v>482</v>
      </c>
      <c r="B492" s="230" t="s">
        <v>881</v>
      </c>
      <c r="C492" s="259">
        <v>1346.35</v>
      </c>
      <c r="D492" s="260">
        <v>1345.2833333333333</v>
      </c>
      <c r="E492" s="260">
        <v>1332.5666666666666</v>
      </c>
      <c r="F492" s="260">
        <v>1318.7833333333333</v>
      </c>
      <c r="G492" s="260">
        <v>1306.0666666666666</v>
      </c>
      <c r="H492" s="260">
        <v>1359.0666666666666</v>
      </c>
      <c r="I492" s="260">
        <v>1371.7833333333333</v>
      </c>
      <c r="J492" s="260">
        <v>1385.5666666666666</v>
      </c>
      <c r="K492" s="259">
        <v>1358</v>
      </c>
      <c r="L492" s="259">
        <v>1331.5</v>
      </c>
      <c r="M492" s="259">
        <v>0.52554000000000001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301.85000000000002</v>
      </c>
      <c r="D493" s="275">
        <v>299.93333333333334</v>
      </c>
      <c r="E493" s="260">
        <v>296.91666666666669</v>
      </c>
      <c r="F493" s="260">
        <v>291.98333333333335</v>
      </c>
      <c r="G493" s="260">
        <v>288.9666666666667</v>
      </c>
      <c r="H493" s="260">
        <v>304.86666666666667</v>
      </c>
      <c r="I493" s="260">
        <v>307.88333333333333</v>
      </c>
      <c r="J493" s="260">
        <v>312.81666666666666</v>
      </c>
      <c r="K493" s="259">
        <v>302.95</v>
      </c>
      <c r="L493" s="259">
        <v>295</v>
      </c>
      <c r="M493" s="259">
        <v>141.84054</v>
      </c>
      <c r="N493" s="1"/>
      <c r="O493" s="1"/>
    </row>
    <row r="494" spans="1:15" ht="12.75" customHeight="1">
      <c r="A494" s="30">
        <v>484</v>
      </c>
      <c r="B494" s="230" t="s">
        <v>840</v>
      </c>
      <c r="C494" s="259">
        <v>460.05</v>
      </c>
      <c r="D494" s="260">
        <v>456.34999999999997</v>
      </c>
      <c r="E494" s="260">
        <v>447.69999999999993</v>
      </c>
      <c r="F494" s="260">
        <v>435.34999999999997</v>
      </c>
      <c r="G494" s="260">
        <v>426.69999999999993</v>
      </c>
      <c r="H494" s="260">
        <v>468.69999999999993</v>
      </c>
      <c r="I494" s="260">
        <v>477.34999999999991</v>
      </c>
      <c r="J494" s="260">
        <v>489.69999999999993</v>
      </c>
      <c r="K494" s="259">
        <v>465</v>
      </c>
      <c r="L494" s="259">
        <v>444</v>
      </c>
      <c r="M494" s="259">
        <v>0.92613000000000001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2172.1999999999998</v>
      </c>
      <c r="D495" s="275">
        <v>2161.6666666666665</v>
      </c>
      <c r="E495" s="260">
        <v>2140.5333333333328</v>
      </c>
      <c r="F495" s="260">
        <v>2108.8666666666663</v>
      </c>
      <c r="G495" s="260">
        <v>2087.7333333333327</v>
      </c>
      <c r="H495" s="260">
        <v>2193.333333333333</v>
      </c>
      <c r="I495" s="260">
        <v>2214.4666666666672</v>
      </c>
      <c r="J495" s="260">
        <v>2246.1333333333332</v>
      </c>
      <c r="K495" s="259">
        <v>2182.8000000000002</v>
      </c>
      <c r="L495" s="259">
        <v>2130</v>
      </c>
      <c r="M495" s="259">
        <v>0.44692999999999999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8.0500000000000007</v>
      </c>
      <c r="D496" s="275">
        <v>8.0666666666666682</v>
      </c>
      <c r="E496" s="260">
        <v>7.9833333333333361</v>
      </c>
      <c r="F496" s="260">
        <v>7.9166666666666679</v>
      </c>
      <c r="G496" s="260">
        <v>7.8333333333333357</v>
      </c>
      <c r="H496" s="260">
        <v>8.1333333333333364</v>
      </c>
      <c r="I496" s="260">
        <v>8.2166666666666686</v>
      </c>
      <c r="J496" s="260">
        <v>8.2833333333333368</v>
      </c>
      <c r="K496" s="259">
        <v>8.15</v>
      </c>
      <c r="L496" s="259">
        <v>8</v>
      </c>
      <c r="M496" s="259">
        <v>573.70817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825.85</v>
      </c>
      <c r="D497" s="275">
        <v>830.98333333333323</v>
      </c>
      <c r="E497" s="260">
        <v>818.96666666666647</v>
      </c>
      <c r="F497" s="260">
        <v>812.08333333333326</v>
      </c>
      <c r="G497" s="260">
        <v>800.06666666666649</v>
      </c>
      <c r="H497" s="260">
        <v>837.86666666666645</v>
      </c>
      <c r="I497" s="260">
        <v>849.8833333333331</v>
      </c>
      <c r="J497" s="260">
        <v>856.76666666666642</v>
      </c>
      <c r="K497" s="259">
        <v>843</v>
      </c>
      <c r="L497" s="259">
        <v>824.1</v>
      </c>
      <c r="M497" s="259">
        <v>9.0414399999999997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245.45</v>
      </c>
      <c r="D498" s="275">
        <v>246.18333333333331</v>
      </c>
      <c r="E498" s="260">
        <v>240.36666666666662</v>
      </c>
      <c r="F498" s="260">
        <v>235.2833333333333</v>
      </c>
      <c r="G498" s="260">
        <v>229.46666666666661</v>
      </c>
      <c r="H498" s="260">
        <v>251.26666666666662</v>
      </c>
      <c r="I498" s="260">
        <v>257.08333333333326</v>
      </c>
      <c r="J498" s="260">
        <v>262.16666666666663</v>
      </c>
      <c r="K498" s="259">
        <v>252</v>
      </c>
      <c r="L498" s="259">
        <v>241.1</v>
      </c>
      <c r="M498" s="259">
        <v>11.4541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82.35</v>
      </c>
      <c r="D499" s="275">
        <v>82.316666666666663</v>
      </c>
      <c r="E499" s="260">
        <v>80.633333333333326</v>
      </c>
      <c r="F499" s="260">
        <v>78.916666666666657</v>
      </c>
      <c r="G499" s="260">
        <v>77.23333333333332</v>
      </c>
      <c r="H499" s="260">
        <v>84.033333333333331</v>
      </c>
      <c r="I499" s="260">
        <v>85.716666666666669</v>
      </c>
      <c r="J499" s="260">
        <v>87.433333333333337</v>
      </c>
      <c r="K499" s="259">
        <v>84</v>
      </c>
      <c r="L499" s="259">
        <v>80.599999999999994</v>
      </c>
      <c r="M499" s="259">
        <v>34.411769999999997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724.65</v>
      </c>
      <c r="D500" s="275">
        <v>729.55000000000007</v>
      </c>
      <c r="E500" s="260">
        <v>716.10000000000014</v>
      </c>
      <c r="F500" s="260">
        <v>707.55000000000007</v>
      </c>
      <c r="G500" s="260">
        <v>694.10000000000014</v>
      </c>
      <c r="H500" s="260">
        <v>738.10000000000014</v>
      </c>
      <c r="I500" s="260">
        <v>751.55000000000018</v>
      </c>
      <c r="J500" s="260">
        <v>760.10000000000014</v>
      </c>
      <c r="K500" s="259">
        <v>743</v>
      </c>
      <c r="L500" s="259">
        <v>721</v>
      </c>
      <c r="M500" s="259">
        <v>1.40673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1526.05</v>
      </c>
      <c r="D501" s="275">
        <v>1523.1000000000001</v>
      </c>
      <c r="E501" s="260">
        <v>1514.0000000000002</v>
      </c>
      <c r="F501" s="260">
        <v>1501.95</v>
      </c>
      <c r="G501" s="260">
        <v>1492.8500000000001</v>
      </c>
      <c r="H501" s="260">
        <v>1535.1500000000003</v>
      </c>
      <c r="I501" s="260">
        <v>1544.2500000000002</v>
      </c>
      <c r="J501" s="260">
        <v>1556.3000000000004</v>
      </c>
      <c r="K501" s="259">
        <v>1532.2</v>
      </c>
      <c r="L501" s="259">
        <v>1511.05</v>
      </c>
      <c r="M501" s="259">
        <v>0.70481000000000005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405.15</v>
      </c>
      <c r="D502" s="275">
        <v>405.64999999999992</v>
      </c>
      <c r="E502" s="260">
        <v>402.39999999999986</v>
      </c>
      <c r="F502" s="260">
        <v>399.64999999999992</v>
      </c>
      <c r="G502" s="260">
        <v>396.39999999999986</v>
      </c>
      <c r="H502" s="260">
        <v>408.39999999999986</v>
      </c>
      <c r="I502" s="260">
        <v>411.65</v>
      </c>
      <c r="J502" s="260">
        <v>414.39999999999986</v>
      </c>
      <c r="K502" s="259">
        <v>408.9</v>
      </c>
      <c r="L502" s="259">
        <v>402.9</v>
      </c>
      <c r="M502" s="259">
        <v>45.513010000000001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237.8</v>
      </c>
      <c r="D503" s="275">
        <v>237.98333333333335</v>
      </c>
      <c r="E503" s="260">
        <v>236.31666666666669</v>
      </c>
      <c r="F503" s="260">
        <v>234.83333333333334</v>
      </c>
      <c r="G503" s="260">
        <v>233.16666666666669</v>
      </c>
      <c r="H503" s="260">
        <v>239.4666666666667</v>
      </c>
      <c r="I503" s="260">
        <v>241.13333333333333</v>
      </c>
      <c r="J503" s="260">
        <v>242.6166666666667</v>
      </c>
      <c r="K503" s="259">
        <v>239.65</v>
      </c>
      <c r="L503" s="259">
        <v>236.5</v>
      </c>
      <c r="M503" s="259">
        <v>2.54576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17.05</v>
      </c>
      <c r="D504" s="275">
        <v>17.116666666666667</v>
      </c>
      <c r="E504" s="260">
        <v>16.933333333333334</v>
      </c>
      <c r="F504" s="260">
        <v>16.816666666666666</v>
      </c>
      <c r="G504" s="260">
        <v>16.633333333333333</v>
      </c>
      <c r="H504" s="260">
        <v>17.233333333333334</v>
      </c>
      <c r="I504" s="260">
        <v>17.416666666666671</v>
      </c>
      <c r="J504" s="260">
        <v>17.533333333333335</v>
      </c>
      <c r="K504" s="259">
        <v>17.3</v>
      </c>
      <c r="L504" s="259">
        <v>17</v>
      </c>
      <c r="M504" s="259">
        <v>644.78351999999995</v>
      </c>
      <c r="N504" s="1"/>
      <c r="O504" s="1"/>
    </row>
    <row r="505" spans="1:15" ht="12.75" customHeight="1">
      <c r="A505" s="30">
        <v>495</v>
      </c>
      <c r="B505" s="230" t="s">
        <v>841</v>
      </c>
      <c r="C505" s="230">
        <v>9473.2999999999993</v>
      </c>
      <c r="D505" s="275">
        <v>9424.0166666666682</v>
      </c>
      <c r="E505" s="260">
        <v>9297.4333333333361</v>
      </c>
      <c r="F505" s="260">
        <v>9121.5666666666675</v>
      </c>
      <c r="G505" s="260">
        <v>8994.9833333333354</v>
      </c>
      <c r="H505" s="260">
        <v>9599.8833333333369</v>
      </c>
      <c r="I505" s="260">
        <v>9726.466666666669</v>
      </c>
      <c r="J505" s="260">
        <v>9902.3333333333376</v>
      </c>
      <c r="K505" s="259">
        <v>9550.6</v>
      </c>
      <c r="L505" s="259">
        <v>9248.15</v>
      </c>
      <c r="M505" s="259">
        <v>4.6300000000000001E-2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261.89999999999998</v>
      </c>
      <c r="D506" s="260">
        <v>260.99999999999994</v>
      </c>
      <c r="E506" s="260">
        <v>259.2999999999999</v>
      </c>
      <c r="F506" s="260">
        <v>256.69999999999993</v>
      </c>
      <c r="G506" s="260">
        <v>254.99999999999989</v>
      </c>
      <c r="H506" s="260">
        <v>263.59999999999991</v>
      </c>
      <c r="I506" s="260">
        <v>265.29999999999995</v>
      </c>
      <c r="J506" s="259">
        <v>267.89999999999992</v>
      </c>
      <c r="K506" s="259">
        <v>262.7</v>
      </c>
      <c r="L506" s="259">
        <v>258.39999999999998</v>
      </c>
      <c r="M506" s="230">
        <v>55.057250000000003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222.1</v>
      </c>
      <c r="D507" s="260">
        <v>222.03333333333333</v>
      </c>
      <c r="E507" s="260">
        <v>219.06666666666666</v>
      </c>
      <c r="F507" s="260">
        <v>216.03333333333333</v>
      </c>
      <c r="G507" s="260">
        <v>213.06666666666666</v>
      </c>
      <c r="H507" s="260">
        <v>225.06666666666666</v>
      </c>
      <c r="I507" s="260">
        <v>228.0333333333333</v>
      </c>
      <c r="J507" s="259">
        <v>231.06666666666666</v>
      </c>
      <c r="K507" s="259">
        <v>225</v>
      </c>
      <c r="L507" s="259">
        <v>219</v>
      </c>
      <c r="M507" s="230">
        <v>8.5233399999999993</v>
      </c>
      <c r="N507" s="1"/>
      <c r="O507" s="1"/>
    </row>
    <row r="508" spans="1:15" ht="12.75" customHeight="1">
      <c r="A508" s="30">
        <v>498</v>
      </c>
      <c r="B508" s="230" t="s">
        <v>814</v>
      </c>
      <c r="C508" s="230">
        <v>63.55</v>
      </c>
      <c r="D508" s="275">
        <v>63.816666666666663</v>
      </c>
      <c r="E508" s="260">
        <v>62.73333333333332</v>
      </c>
      <c r="F508" s="260">
        <v>61.916666666666657</v>
      </c>
      <c r="G508" s="260">
        <v>60.833333333333314</v>
      </c>
      <c r="H508" s="260">
        <v>64.633333333333326</v>
      </c>
      <c r="I508" s="260">
        <v>65.716666666666669</v>
      </c>
      <c r="J508" s="260">
        <v>66.533333333333331</v>
      </c>
      <c r="K508" s="259">
        <v>64.900000000000006</v>
      </c>
      <c r="L508" s="259">
        <v>63</v>
      </c>
      <c r="M508" s="259">
        <v>322.30342000000002</v>
      </c>
      <c r="N508" s="1"/>
      <c r="O508" s="1"/>
    </row>
    <row r="509" spans="1:15" ht="12.75" customHeight="1">
      <c r="A509" s="30">
        <v>499</v>
      </c>
      <c r="B509" s="230" t="s">
        <v>805</v>
      </c>
      <c r="C509" s="230">
        <v>405.35</v>
      </c>
      <c r="D509" s="275">
        <v>404.61666666666662</v>
      </c>
      <c r="E509" s="260">
        <v>400.73333333333323</v>
      </c>
      <c r="F509" s="260">
        <v>396.11666666666662</v>
      </c>
      <c r="G509" s="260">
        <v>392.23333333333323</v>
      </c>
      <c r="H509" s="260">
        <v>409.23333333333323</v>
      </c>
      <c r="I509" s="260">
        <v>413.11666666666656</v>
      </c>
      <c r="J509" s="260">
        <v>417.73333333333323</v>
      </c>
      <c r="K509" s="259">
        <v>408.5</v>
      </c>
      <c r="L509" s="259">
        <v>400</v>
      </c>
      <c r="M509" s="259">
        <v>7.5627500000000003</v>
      </c>
      <c r="N509" s="1"/>
      <c r="O509" s="1"/>
    </row>
    <row r="510" spans="1:15" ht="12.75" customHeight="1">
      <c r="A510" s="322">
        <v>500</v>
      </c>
      <c r="B510" s="230" t="s">
        <v>514</v>
      </c>
      <c r="C510" s="275">
        <v>1575.3</v>
      </c>
      <c r="D510" s="260">
        <v>1576.7833333333335</v>
      </c>
      <c r="E510" s="260">
        <v>1564.5666666666671</v>
      </c>
      <c r="F510" s="260">
        <v>1553.8333333333335</v>
      </c>
      <c r="G510" s="260">
        <v>1541.616666666667</v>
      </c>
      <c r="H510" s="260">
        <v>1587.5166666666671</v>
      </c>
      <c r="I510" s="260">
        <v>1599.7333333333338</v>
      </c>
      <c r="J510" s="259">
        <v>1610.4666666666672</v>
      </c>
      <c r="K510" s="259">
        <v>1589</v>
      </c>
      <c r="L510" s="259">
        <v>1566.05</v>
      </c>
      <c r="M510" s="230">
        <v>0.54020999999999997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1426.3</v>
      </c>
      <c r="D511" s="275">
        <v>1443.45</v>
      </c>
      <c r="E511" s="260">
        <v>1403.9</v>
      </c>
      <c r="F511" s="260">
        <v>1381.5</v>
      </c>
      <c r="G511" s="260">
        <v>1341.95</v>
      </c>
      <c r="H511" s="260">
        <v>1465.8500000000001</v>
      </c>
      <c r="I511" s="260">
        <v>1505.3999999999999</v>
      </c>
      <c r="J511" s="260">
        <v>1527.8000000000002</v>
      </c>
      <c r="K511" s="259">
        <v>1483</v>
      </c>
      <c r="L511" s="259">
        <v>1421.05</v>
      </c>
      <c r="M511" s="259">
        <v>0.57837000000000005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4"/>
      <c r="B5" s="415"/>
      <c r="C5" s="414"/>
      <c r="D5" s="41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6" t="s">
        <v>517</v>
      </c>
      <c r="C7" s="415"/>
      <c r="D7" s="7">
        <f>Main!B10</f>
        <v>44895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44894</v>
      </c>
      <c r="B10" s="29">
        <v>540615</v>
      </c>
      <c r="C10" s="28" t="s">
        <v>1129</v>
      </c>
      <c r="D10" s="28" t="s">
        <v>1130</v>
      </c>
      <c r="E10" s="28" t="s">
        <v>526</v>
      </c>
      <c r="F10" s="85">
        <v>88378</v>
      </c>
      <c r="G10" s="29">
        <v>1.0900000000000001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44894</v>
      </c>
      <c r="B11" s="29">
        <v>540615</v>
      </c>
      <c r="C11" s="28" t="s">
        <v>1129</v>
      </c>
      <c r="D11" s="28" t="s">
        <v>1130</v>
      </c>
      <c r="E11" s="28" t="s">
        <v>527</v>
      </c>
      <c r="F11" s="85">
        <v>1618378</v>
      </c>
      <c r="G11" s="29">
        <v>1.1000000000000001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44894</v>
      </c>
      <c r="B12" s="29">
        <v>542580</v>
      </c>
      <c r="C12" s="28" t="s">
        <v>1039</v>
      </c>
      <c r="D12" s="28" t="s">
        <v>1087</v>
      </c>
      <c r="E12" s="28" t="s">
        <v>527</v>
      </c>
      <c r="F12" s="85">
        <v>72000</v>
      </c>
      <c r="G12" s="29">
        <v>57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44894</v>
      </c>
      <c r="B13" s="29">
        <v>542580</v>
      </c>
      <c r="C13" s="28" t="s">
        <v>1039</v>
      </c>
      <c r="D13" s="28" t="s">
        <v>1087</v>
      </c>
      <c r="E13" s="28" t="s">
        <v>526</v>
      </c>
      <c r="F13" s="85">
        <v>72000</v>
      </c>
      <c r="G13" s="29">
        <v>57.38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44894</v>
      </c>
      <c r="B14" s="29">
        <v>542580</v>
      </c>
      <c r="C14" s="28" t="s">
        <v>1039</v>
      </c>
      <c r="D14" s="28" t="s">
        <v>1131</v>
      </c>
      <c r="E14" s="28" t="s">
        <v>526</v>
      </c>
      <c r="F14" s="85">
        <v>96000</v>
      </c>
      <c r="G14" s="29">
        <v>57.39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44894</v>
      </c>
      <c r="B15" s="29">
        <v>524640</v>
      </c>
      <c r="C15" s="28" t="s">
        <v>1132</v>
      </c>
      <c r="D15" s="28" t="s">
        <v>1133</v>
      </c>
      <c r="E15" s="28" t="s">
        <v>526</v>
      </c>
      <c r="F15" s="85">
        <v>370000</v>
      </c>
      <c r="G15" s="29">
        <v>75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44894</v>
      </c>
      <c r="B16" s="29">
        <v>524640</v>
      </c>
      <c r="C16" s="28" t="s">
        <v>1132</v>
      </c>
      <c r="D16" s="28" t="s">
        <v>1134</v>
      </c>
      <c r="E16" s="28" t="s">
        <v>526</v>
      </c>
      <c r="F16" s="85">
        <v>12623</v>
      </c>
      <c r="G16" s="29">
        <v>72.819999999999993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44894</v>
      </c>
      <c r="B17" s="29">
        <v>524640</v>
      </c>
      <c r="C17" s="28" t="s">
        <v>1132</v>
      </c>
      <c r="D17" s="28" t="s">
        <v>1134</v>
      </c>
      <c r="E17" s="28" t="s">
        <v>527</v>
      </c>
      <c r="F17" s="85">
        <v>260623</v>
      </c>
      <c r="G17" s="29">
        <v>75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44894</v>
      </c>
      <c r="B18" s="29">
        <v>543497</v>
      </c>
      <c r="C18" s="28" t="s">
        <v>1135</v>
      </c>
      <c r="D18" s="28" t="s">
        <v>1040</v>
      </c>
      <c r="E18" s="28" t="s">
        <v>526</v>
      </c>
      <c r="F18" s="85">
        <v>192000</v>
      </c>
      <c r="G18" s="29">
        <v>44.24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44894</v>
      </c>
      <c r="B19" s="29">
        <v>543497</v>
      </c>
      <c r="C19" s="28" t="s">
        <v>1135</v>
      </c>
      <c r="D19" s="28" t="s">
        <v>1136</v>
      </c>
      <c r="E19" s="28" t="s">
        <v>527</v>
      </c>
      <c r="F19" s="85">
        <v>192000</v>
      </c>
      <c r="G19" s="29">
        <v>44.25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44894</v>
      </c>
      <c r="B20" s="29">
        <v>539546</v>
      </c>
      <c r="C20" s="28" t="s">
        <v>1137</v>
      </c>
      <c r="D20" s="28" t="s">
        <v>1138</v>
      </c>
      <c r="E20" s="28" t="s">
        <v>527</v>
      </c>
      <c r="F20" s="85">
        <v>65226</v>
      </c>
      <c r="G20" s="29">
        <v>63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44894</v>
      </c>
      <c r="B21" s="29">
        <v>532113</v>
      </c>
      <c r="C21" s="28" t="s">
        <v>1139</v>
      </c>
      <c r="D21" s="28" t="s">
        <v>1140</v>
      </c>
      <c r="E21" s="28" t="s">
        <v>526</v>
      </c>
      <c r="F21" s="85">
        <v>44000</v>
      </c>
      <c r="G21" s="29">
        <v>3.67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44894</v>
      </c>
      <c r="B22" s="29">
        <v>542727</v>
      </c>
      <c r="C22" s="28" t="s">
        <v>1141</v>
      </c>
      <c r="D22" s="28" t="s">
        <v>1142</v>
      </c>
      <c r="E22" s="28" t="s">
        <v>527</v>
      </c>
      <c r="F22" s="85">
        <v>24000</v>
      </c>
      <c r="G22" s="29">
        <v>72.900000000000006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44894</v>
      </c>
      <c r="B23" s="29">
        <v>540811</v>
      </c>
      <c r="C23" s="28" t="s">
        <v>1143</v>
      </c>
      <c r="D23" s="28" t="s">
        <v>1144</v>
      </c>
      <c r="E23" s="28" t="s">
        <v>526</v>
      </c>
      <c r="F23" s="85">
        <v>50000</v>
      </c>
      <c r="G23" s="29">
        <v>16.96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44894</v>
      </c>
      <c r="B24" s="29">
        <v>537707</v>
      </c>
      <c r="C24" s="28" t="s">
        <v>1088</v>
      </c>
      <c r="D24" s="28" t="s">
        <v>1145</v>
      </c>
      <c r="E24" s="28" t="s">
        <v>526</v>
      </c>
      <c r="F24" s="85">
        <v>59000</v>
      </c>
      <c r="G24" s="29">
        <v>25.2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44894</v>
      </c>
      <c r="B25" s="29">
        <v>537707</v>
      </c>
      <c r="C25" s="28" t="s">
        <v>1088</v>
      </c>
      <c r="D25" s="28" t="s">
        <v>1146</v>
      </c>
      <c r="E25" s="28" t="s">
        <v>527</v>
      </c>
      <c r="F25" s="85">
        <v>61000</v>
      </c>
      <c r="G25" s="29">
        <v>25.17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44894</v>
      </c>
      <c r="B26" s="29">
        <v>536507</v>
      </c>
      <c r="C26" s="28" t="s">
        <v>1147</v>
      </c>
      <c r="D26" s="28" t="s">
        <v>1148</v>
      </c>
      <c r="E26" s="28" t="s">
        <v>527</v>
      </c>
      <c r="F26" s="85">
        <v>1105013</v>
      </c>
      <c r="G26" s="29">
        <v>5.12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44894</v>
      </c>
      <c r="B27" s="29">
        <v>539032</v>
      </c>
      <c r="C27" s="28" t="s">
        <v>1149</v>
      </c>
      <c r="D27" s="28" t="s">
        <v>1150</v>
      </c>
      <c r="E27" s="28" t="s">
        <v>526</v>
      </c>
      <c r="F27" s="85">
        <v>47089</v>
      </c>
      <c r="G27" s="29">
        <v>8.4499999999999993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44894</v>
      </c>
      <c r="B28" s="29">
        <v>542802</v>
      </c>
      <c r="C28" s="28" t="s">
        <v>1151</v>
      </c>
      <c r="D28" s="28" t="s">
        <v>1152</v>
      </c>
      <c r="E28" s="28" t="s">
        <v>527</v>
      </c>
      <c r="F28" s="85">
        <v>1387153</v>
      </c>
      <c r="G28" s="29">
        <v>16.05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44894</v>
      </c>
      <c r="B29" s="29">
        <v>540936</v>
      </c>
      <c r="C29" s="28" t="s">
        <v>1153</v>
      </c>
      <c r="D29" s="28" t="s">
        <v>1154</v>
      </c>
      <c r="E29" s="28" t="s">
        <v>527</v>
      </c>
      <c r="F29" s="85">
        <v>59364</v>
      </c>
      <c r="G29" s="29">
        <v>14.97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44894</v>
      </c>
      <c r="B30" s="29">
        <v>540936</v>
      </c>
      <c r="C30" s="28" t="s">
        <v>1153</v>
      </c>
      <c r="D30" s="28" t="s">
        <v>1154</v>
      </c>
      <c r="E30" s="28" t="s">
        <v>526</v>
      </c>
      <c r="F30" s="85">
        <v>9623</v>
      </c>
      <c r="G30" s="29">
        <v>14.74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44894</v>
      </c>
      <c r="B31" s="29">
        <v>538788</v>
      </c>
      <c r="C31" s="28" t="s">
        <v>1089</v>
      </c>
      <c r="D31" s="28" t="s">
        <v>1090</v>
      </c>
      <c r="E31" s="28" t="s">
        <v>527</v>
      </c>
      <c r="F31" s="85">
        <v>200000</v>
      </c>
      <c r="G31" s="29">
        <v>24.45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44894</v>
      </c>
      <c r="B32" s="29">
        <v>539224</v>
      </c>
      <c r="C32" s="28" t="s">
        <v>1093</v>
      </c>
      <c r="D32" s="28" t="s">
        <v>1155</v>
      </c>
      <c r="E32" s="28" t="s">
        <v>526</v>
      </c>
      <c r="F32" s="85">
        <v>18569</v>
      </c>
      <c r="G32" s="29">
        <v>62.25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44894</v>
      </c>
      <c r="B33" s="29">
        <v>542924</v>
      </c>
      <c r="C33" s="28" t="s">
        <v>1156</v>
      </c>
      <c r="D33" s="28" t="s">
        <v>1157</v>
      </c>
      <c r="E33" s="28" t="s">
        <v>527</v>
      </c>
      <c r="F33" s="85">
        <v>143500</v>
      </c>
      <c r="G33" s="29">
        <v>4.87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44894</v>
      </c>
      <c r="B34" s="29">
        <v>519319</v>
      </c>
      <c r="C34" s="28" t="s">
        <v>1158</v>
      </c>
      <c r="D34" s="28" t="s">
        <v>1159</v>
      </c>
      <c r="E34" s="28" t="s">
        <v>526</v>
      </c>
      <c r="F34" s="85">
        <v>32991</v>
      </c>
      <c r="G34" s="29">
        <v>3.33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44894</v>
      </c>
      <c r="B35" s="29">
        <v>519319</v>
      </c>
      <c r="C35" s="28" t="s">
        <v>1158</v>
      </c>
      <c r="D35" s="28" t="s">
        <v>1160</v>
      </c>
      <c r="E35" s="28" t="s">
        <v>527</v>
      </c>
      <c r="F35" s="85">
        <v>30000</v>
      </c>
      <c r="G35" s="29">
        <v>3.33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44894</v>
      </c>
      <c r="B36" s="29">
        <v>543286</v>
      </c>
      <c r="C36" s="28" t="s">
        <v>1161</v>
      </c>
      <c r="D36" s="28" t="s">
        <v>1162</v>
      </c>
      <c r="E36" s="28" t="s">
        <v>526</v>
      </c>
      <c r="F36" s="85">
        <v>30000</v>
      </c>
      <c r="G36" s="29">
        <v>21.87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44894</v>
      </c>
      <c r="B37" s="29">
        <v>531550</v>
      </c>
      <c r="C37" s="28" t="s">
        <v>1163</v>
      </c>
      <c r="D37" s="28" t="s">
        <v>1164</v>
      </c>
      <c r="E37" s="28" t="s">
        <v>527</v>
      </c>
      <c r="F37" s="85">
        <v>69400</v>
      </c>
      <c r="G37" s="29">
        <v>5.84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44894</v>
      </c>
      <c r="B38" s="29">
        <v>531550</v>
      </c>
      <c r="C38" s="28" t="s">
        <v>1163</v>
      </c>
      <c r="D38" s="28" t="s">
        <v>1165</v>
      </c>
      <c r="E38" s="28" t="s">
        <v>526</v>
      </c>
      <c r="F38" s="85">
        <v>70400</v>
      </c>
      <c r="G38" s="29">
        <v>5.85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44894</v>
      </c>
      <c r="B39" s="29">
        <v>531550</v>
      </c>
      <c r="C39" s="28" t="s">
        <v>1163</v>
      </c>
      <c r="D39" s="28" t="s">
        <v>1166</v>
      </c>
      <c r="E39" s="28" t="s">
        <v>527</v>
      </c>
      <c r="F39" s="85">
        <v>54213</v>
      </c>
      <c r="G39" s="29">
        <v>6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44894</v>
      </c>
      <c r="B40" s="29">
        <v>539679</v>
      </c>
      <c r="C40" s="28" t="s">
        <v>1066</v>
      </c>
      <c r="D40" s="28" t="s">
        <v>1067</v>
      </c>
      <c r="E40" s="28" t="s">
        <v>526</v>
      </c>
      <c r="F40" s="85">
        <v>249667</v>
      </c>
      <c r="G40" s="29">
        <v>10.8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44894</v>
      </c>
      <c r="B41" s="29">
        <v>539679</v>
      </c>
      <c r="C41" s="28" t="s">
        <v>1066</v>
      </c>
      <c r="D41" s="28" t="s">
        <v>1002</v>
      </c>
      <c r="E41" s="28" t="s">
        <v>527</v>
      </c>
      <c r="F41" s="85">
        <v>262429</v>
      </c>
      <c r="G41" s="29">
        <v>10.8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44894</v>
      </c>
      <c r="B42" s="29">
        <v>541161</v>
      </c>
      <c r="C42" s="28" t="s">
        <v>1108</v>
      </c>
      <c r="D42" s="28" t="s">
        <v>1167</v>
      </c>
      <c r="E42" s="28" t="s">
        <v>527</v>
      </c>
      <c r="F42" s="85">
        <v>9717468</v>
      </c>
      <c r="G42" s="29">
        <v>3.02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44894</v>
      </c>
      <c r="B43" s="29">
        <v>541161</v>
      </c>
      <c r="C43" s="28" t="s">
        <v>1108</v>
      </c>
      <c r="D43" s="28" t="s">
        <v>942</v>
      </c>
      <c r="E43" s="28" t="s">
        <v>526</v>
      </c>
      <c r="F43" s="85">
        <v>4532108</v>
      </c>
      <c r="G43" s="29">
        <v>3.02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44894</v>
      </c>
      <c r="B44" s="29">
        <v>541161</v>
      </c>
      <c r="C44" s="28" t="s">
        <v>1108</v>
      </c>
      <c r="D44" s="28" t="s">
        <v>942</v>
      </c>
      <c r="E44" s="28" t="s">
        <v>527</v>
      </c>
      <c r="F44" s="85">
        <v>3559589</v>
      </c>
      <c r="G44" s="29">
        <v>3.02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44894</v>
      </c>
      <c r="B45" s="29">
        <v>526345</v>
      </c>
      <c r="C45" s="28" t="s">
        <v>1168</v>
      </c>
      <c r="D45" s="28" t="s">
        <v>1169</v>
      </c>
      <c r="E45" s="28" t="s">
        <v>526</v>
      </c>
      <c r="F45" s="85">
        <v>86588</v>
      </c>
      <c r="G45" s="29">
        <v>14.99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44894</v>
      </c>
      <c r="B46" s="29">
        <v>526345</v>
      </c>
      <c r="C46" s="28" t="s">
        <v>1168</v>
      </c>
      <c r="D46" s="28" t="s">
        <v>1170</v>
      </c>
      <c r="E46" s="28" t="s">
        <v>527</v>
      </c>
      <c r="F46" s="85">
        <v>110002</v>
      </c>
      <c r="G46" s="29">
        <v>15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44894</v>
      </c>
      <c r="B47" s="29">
        <v>530025</v>
      </c>
      <c r="C47" s="28" t="s">
        <v>1171</v>
      </c>
      <c r="D47" s="28" t="s">
        <v>1172</v>
      </c>
      <c r="E47" s="28" t="s">
        <v>526</v>
      </c>
      <c r="F47" s="85">
        <v>49700</v>
      </c>
      <c r="G47" s="29">
        <v>22.87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44894</v>
      </c>
      <c r="B48" s="29">
        <v>530025</v>
      </c>
      <c r="C48" s="28" t="s">
        <v>1171</v>
      </c>
      <c r="D48" s="28" t="s">
        <v>1173</v>
      </c>
      <c r="E48" s="28" t="s">
        <v>527</v>
      </c>
      <c r="F48" s="85">
        <v>50000</v>
      </c>
      <c r="G48" s="29">
        <v>22.87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44894</v>
      </c>
      <c r="B49" s="29">
        <v>543366</v>
      </c>
      <c r="C49" s="28" t="s">
        <v>1174</v>
      </c>
      <c r="D49" s="28" t="s">
        <v>1175</v>
      </c>
      <c r="E49" s="28" t="s">
        <v>526</v>
      </c>
      <c r="F49" s="85">
        <v>4800</v>
      </c>
      <c r="G49" s="29">
        <v>70.8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44894</v>
      </c>
      <c r="B50" s="29">
        <v>543366</v>
      </c>
      <c r="C50" s="28" t="s">
        <v>1174</v>
      </c>
      <c r="D50" s="28" t="s">
        <v>1175</v>
      </c>
      <c r="E50" s="28" t="s">
        <v>527</v>
      </c>
      <c r="F50" s="85">
        <v>3600</v>
      </c>
      <c r="G50" s="29">
        <v>74.17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44894</v>
      </c>
      <c r="B51" s="29">
        <v>543366</v>
      </c>
      <c r="C51" s="28" t="s">
        <v>1174</v>
      </c>
      <c r="D51" s="28" t="s">
        <v>1176</v>
      </c>
      <c r="E51" s="28" t="s">
        <v>526</v>
      </c>
      <c r="F51" s="85">
        <v>9600</v>
      </c>
      <c r="G51" s="29">
        <v>76.25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44894</v>
      </c>
      <c r="B52" s="29">
        <v>506906</v>
      </c>
      <c r="C52" s="28" t="s">
        <v>1068</v>
      </c>
      <c r="D52" s="28" t="s">
        <v>1177</v>
      </c>
      <c r="E52" s="28" t="s">
        <v>527</v>
      </c>
      <c r="F52" s="85">
        <v>58096</v>
      </c>
      <c r="G52" s="29">
        <v>5.68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44894</v>
      </c>
      <c r="B53" s="29">
        <v>512197</v>
      </c>
      <c r="C53" s="28" t="s">
        <v>1041</v>
      </c>
      <c r="D53" s="28" t="s">
        <v>1178</v>
      </c>
      <c r="E53" s="28" t="s">
        <v>526</v>
      </c>
      <c r="F53" s="85">
        <v>50219</v>
      </c>
      <c r="G53" s="29">
        <v>2.35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44894</v>
      </c>
      <c r="B54" s="29">
        <v>511447</v>
      </c>
      <c r="C54" s="28" t="s">
        <v>1017</v>
      </c>
      <c r="D54" s="28" t="s">
        <v>1179</v>
      </c>
      <c r="E54" s="28" t="s">
        <v>526</v>
      </c>
      <c r="F54" s="85">
        <v>100400</v>
      </c>
      <c r="G54" s="29">
        <v>24.89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44894</v>
      </c>
      <c r="B55" s="29">
        <v>511447</v>
      </c>
      <c r="C55" s="28" t="s">
        <v>1017</v>
      </c>
      <c r="D55" s="28" t="s">
        <v>1180</v>
      </c>
      <c r="E55" s="28" t="s">
        <v>527</v>
      </c>
      <c r="F55" s="85">
        <v>167000</v>
      </c>
      <c r="G55" s="29">
        <v>25.26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44894</v>
      </c>
      <c r="B56" s="29">
        <v>511447</v>
      </c>
      <c r="C56" s="28" t="s">
        <v>1017</v>
      </c>
      <c r="D56" s="28" t="s">
        <v>1180</v>
      </c>
      <c r="E56" s="28" t="s">
        <v>526</v>
      </c>
      <c r="F56" s="85">
        <v>181789</v>
      </c>
      <c r="G56" s="29">
        <v>25.1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44894</v>
      </c>
      <c r="B57" s="29">
        <v>511447</v>
      </c>
      <c r="C57" s="28" t="s">
        <v>1017</v>
      </c>
      <c r="D57" s="28" t="s">
        <v>1018</v>
      </c>
      <c r="E57" s="28" t="s">
        <v>526</v>
      </c>
      <c r="F57" s="85">
        <v>101148</v>
      </c>
      <c r="G57" s="29">
        <v>25.71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44894</v>
      </c>
      <c r="B58" s="29">
        <v>511447</v>
      </c>
      <c r="C58" s="28" t="s">
        <v>1017</v>
      </c>
      <c r="D58" s="28" t="s">
        <v>1018</v>
      </c>
      <c r="E58" s="28" t="s">
        <v>527</v>
      </c>
      <c r="F58" s="85">
        <v>42025</v>
      </c>
      <c r="G58" s="29">
        <v>25.1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44894</v>
      </c>
      <c r="B59" s="29">
        <v>537392</v>
      </c>
      <c r="C59" s="28" t="s">
        <v>1181</v>
      </c>
      <c r="D59" s="28" t="s">
        <v>1182</v>
      </c>
      <c r="E59" s="28" t="s">
        <v>527</v>
      </c>
      <c r="F59" s="85">
        <v>175000</v>
      </c>
      <c r="G59" s="29">
        <v>19.850000000000001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44894</v>
      </c>
      <c r="B60" s="29">
        <v>537392</v>
      </c>
      <c r="C60" s="28" t="s">
        <v>1181</v>
      </c>
      <c r="D60" s="28" t="s">
        <v>1183</v>
      </c>
      <c r="E60" s="28" t="s">
        <v>526</v>
      </c>
      <c r="F60" s="85">
        <v>177150</v>
      </c>
      <c r="G60" s="29">
        <v>19.850000000000001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44894</v>
      </c>
      <c r="B61" s="29">
        <v>542765</v>
      </c>
      <c r="C61" s="28" t="s">
        <v>1094</v>
      </c>
      <c r="D61" s="28" t="s">
        <v>1184</v>
      </c>
      <c r="E61" s="28" t="s">
        <v>527</v>
      </c>
      <c r="F61" s="85">
        <v>6000</v>
      </c>
      <c r="G61" s="29">
        <v>130.13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44894</v>
      </c>
      <c r="B62" s="29">
        <v>542765</v>
      </c>
      <c r="C62" s="28" t="s">
        <v>1094</v>
      </c>
      <c r="D62" s="28" t="s">
        <v>1185</v>
      </c>
      <c r="E62" s="28" t="s">
        <v>527</v>
      </c>
      <c r="F62" s="85">
        <v>17000</v>
      </c>
      <c r="G62" s="29">
        <v>130.27000000000001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44894</v>
      </c>
      <c r="B63" s="29">
        <v>542765</v>
      </c>
      <c r="C63" s="28" t="s">
        <v>1094</v>
      </c>
      <c r="D63" s="28" t="s">
        <v>1186</v>
      </c>
      <c r="E63" s="28" t="s">
        <v>526</v>
      </c>
      <c r="F63" s="85">
        <v>3000</v>
      </c>
      <c r="G63" s="29">
        <v>130.1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44894</v>
      </c>
      <c r="B64" s="29">
        <v>542765</v>
      </c>
      <c r="C64" s="28" t="s">
        <v>1094</v>
      </c>
      <c r="D64" s="28" t="s">
        <v>1187</v>
      </c>
      <c r="E64" s="28" t="s">
        <v>527</v>
      </c>
      <c r="F64" s="85">
        <v>2000</v>
      </c>
      <c r="G64" s="29">
        <v>130.1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44894</v>
      </c>
      <c r="B65" s="29">
        <v>542765</v>
      </c>
      <c r="C65" s="28" t="s">
        <v>1094</v>
      </c>
      <c r="D65" s="28" t="s">
        <v>1188</v>
      </c>
      <c r="E65" s="28" t="s">
        <v>526</v>
      </c>
      <c r="F65" s="85">
        <v>2000</v>
      </c>
      <c r="G65" s="29">
        <v>130.1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44894</v>
      </c>
      <c r="B66" s="29">
        <v>542765</v>
      </c>
      <c r="C66" s="28" t="s">
        <v>1094</v>
      </c>
      <c r="D66" s="28" t="s">
        <v>1095</v>
      </c>
      <c r="E66" s="28" t="s">
        <v>526</v>
      </c>
      <c r="F66" s="85">
        <v>5000</v>
      </c>
      <c r="G66" s="29">
        <v>130.13999999999999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44894</v>
      </c>
      <c r="B67" s="29">
        <v>542765</v>
      </c>
      <c r="C67" s="28" t="s">
        <v>1094</v>
      </c>
      <c r="D67" s="28" t="s">
        <v>1189</v>
      </c>
      <c r="E67" s="28" t="s">
        <v>526</v>
      </c>
      <c r="F67" s="85">
        <v>2000</v>
      </c>
      <c r="G67" s="29">
        <v>130.13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44894</v>
      </c>
      <c r="B68" s="29">
        <v>542765</v>
      </c>
      <c r="C68" s="28" t="s">
        <v>1094</v>
      </c>
      <c r="D68" s="28" t="s">
        <v>1190</v>
      </c>
      <c r="E68" s="28" t="s">
        <v>526</v>
      </c>
      <c r="F68" s="85">
        <v>17000</v>
      </c>
      <c r="G68" s="29">
        <v>130.26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44894</v>
      </c>
      <c r="B69" s="29">
        <v>542765</v>
      </c>
      <c r="C69" s="28" t="s">
        <v>1094</v>
      </c>
      <c r="D69" s="28" t="s">
        <v>1096</v>
      </c>
      <c r="E69" s="28" t="s">
        <v>527</v>
      </c>
      <c r="F69" s="85">
        <v>2000</v>
      </c>
      <c r="G69" s="29">
        <v>130.1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44894</v>
      </c>
      <c r="B70" s="29">
        <v>542765</v>
      </c>
      <c r="C70" s="28" t="s">
        <v>1094</v>
      </c>
      <c r="D70" s="28" t="s">
        <v>1191</v>
      </c>
      <c r="E70" s="28" t="s">
        <v>527</v>
      </c>
      <c r="F70" s="85">
        <v>2000</v>
      </c>
      <c r="G70" s="29">
        <v>130.1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44894</v>
      </c>
      <c r="B71" s="29">
        <v>541228</v>
      </c>
      <c r="C71" s="28" t="s">
        <v>1192</v>
      </c>
      <c r="D71" s="28" t="s">
        <v>1193</v>
      </c>
      <c r="E71" s="28" t="s">
        <v>527</v>
      </c>
      <c r="F71" s="85">
        <v>88000</v>
      </c>
      <c r="G71" s="29">
        <v>30.9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44894</v>
      </c>
      <c r="B72" s="29">
        <v>541228</v>
      </c>
      <c r="C72" s="28" t="s">
        <v>1192</v>
      </c>
      <c r="D72" s="28" t="s">
        <v>1194</v>
      </c>
      <c r="E72" s="28" t="s">
        <v>527</v>
      </c>
      <c r="F72" s="85">
        <v>60000</v>
      </c>
      <c r="G72" s="29">
        <v>30.9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44894</v>
      </c>
      <c r="B73" s="29">
        <v>541228</v>
      </c>
      <c r="C73" s="28" t="s">
        <v>1192</v>
      </c>
      <c r="D73" s="28" t="s">
        <v>1195</v>
      </c>
      <c r="E73" s="28" t="s">
        <v>527</v>
      </c>
      <c r="F73" s="85">
        <v>80000</v>
      </c>
      <c r="G73" s="29">
        <v>30.9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44894</v>
      </c>
      <c r="B74" s="29">
        <v>503657</v>
      </c>
      <c r="C74" s="28" t="s">
        <v>978</v>
      </c>
      <c r="D74" s="28" t="s">
        <v>1130</v>
      </c>
      <c r="E74" s="28" t="s">
        <v>526</v>
      </c>
      <c r="F74" s="85">
        <v>68339</v>
      </c>
      <c r="G74" s="29">
        <v>16.670000000000002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44894</v>
      </c>
      <c r="B75" s="29">
        <v>503657</v>
      </c>
      <c r="C75" s="28" t="s">
        <v>978</v>
      </c>
      <c r="D75" s="28" t="s">
        <v>1130</v>
      </c>
      <c r="E75" s="28" t="s">
        <v>527</v>
      </c>
      <c r="F75" s="85">
        <v>74823</v>
      </c>
      <c r="G75" s="29">
        <v>16.36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44894</v>
      </c>
      <c r="B76" s="29">
        <v>511523</v>
      </c>
      <c r="C76" s="28" t="s">
        <v>1196</v>
      </c>
      <c r="D76" s="28" t="s">
        <v>1197</v>
      </c>
      <c r="E76" s="28" t="s">
        <v>526</v>
      </c>
      <c r="F76" s="85">
        <v>50000</v>
      </c>
      <c r="G76" s="29">
        <v>19.39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44894</v>
      </c>
      <c r="B77" s="29">
        <v>511523</v>
      </c>
      <c r="C77" s="28" t="s">
        <v>1196</v>
      </c>
      <c r="D77" s="28" t="s">
        <v>1198</v>
      </c>
      <c r="E77" s="28" t="s">
        <v>527</v>
      </c>
      <c r="F77" s="85">
        <v>100000</v>
      </c>
      <c r="G77" s="29">
        <v>17.98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44894</v>
      </c>
      <c r="B78" s="29">
        <v>511523</v>
      </c>
      <c r="C78" s="28" t="s">
        <v>1196</v>
      </c>
      <c r="D78" s="28" t="s">
        <v>1199</v>
      </c>
      <c r="E78" s="28" t="s">
        <v>527</v>
      </c>
      <c r="F78" s="85">
        <v>49611</v>
      </c>
      <c r="G78" s="29">
        <v>18.899999999999999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44894</v>
      </c>
      <c r="B79" s="29">
        <v>511523</v>
      </c>
      <c r="C79" s="28" t="s">
        <v>1196</v>
      </c>
      <c r="D79" s="28" t="s">
        <v>1199</v>
      </c>
      <c r="E79" s="28" t="s">
        <v>526</v>
      </c>
      <c r="F79" s="85">
        <v>41111</v>
      </c>
      <c r="G79" s="29">
        <v>17.989999999999998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44894</v>
      </c>
      <c r="B80" s="29">
        <v>524661</v>
      </c>
      <c r="C80" s="28" t="s">
        <v>1042</v>
      </c>
      <c r="D80" s="28" t="s">
        <v>996</v>
      </c>
      <c r="E80" s="28" t="s">
        <v>527</v>
      </c>
      <c r="F80" s="85">
        <v>195603</v>
      </c>
      <c r="G80" s="29">
        <v>5.08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44894</v>
      </c>
      <c r="B81" s="29" t="s">
        <v>1200</v>
      </c>
      <c r="C81" s="28" t="s">
        <v>1201</v>
      </c>
      <c r="D81" s="28" t="s">
        <v>1202</v>
      </c>
      <c r="E81" s="28" t="s">
        <v>526</v>
      </c>
      <c r="F81" s="85">
        <v>100</v>
      </c>
      <c r="G81" s="29">
        <v>192.7</v>
      </c>
      <c r="H81" s="29" t="s">
        <v>797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44894</v>
      </c>
      <c r="B82" s="29" t="s">
        <v>1200</v>
      </c>
      <c r="C82" s="28" t="s">
        <v>1201</v>
      </c>
      <c r="D82" s="28" t="s">
        <v>1203</v>
      </c>
      <c r="E82" s="28" t="s">
        <v>526</v>
      </c>
      <c r="F82" s="85">
        <v>250000</v>
      </c>
      <c r="G82" s="29">
        <v>192.07</v>
      </c>
      <c r="H82" s="29" t="s">
        <v>797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44894</v>
      </c>
      <c r="B83" s="29" t="s">
        <v>1043</v>
      </c>
      <c r="C83" s="28" t="s">
        <v>1044</v>
      </c>
      <c r="D83" s="28" t="s">
        <v>1100</v>
      </c>
      <c r="E83" s="28" t="s">
        <v>526</v>
      </c>
      <c r="F83" s="85">
        <v>435667</v>
      </c>
      <c r="G83" s="29">
        <v>7.94</v>
      </c>
      <c r="H83" s="29" t="s">
        <v>797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44894</v>
      </c>
      <c r="B84" s="29" t="s">
        <v>1101</v>
      </c>
      <c r="C84" s="28" t="s">
        <v>1102</v>
      </c>
      <c r="D84" s="28" t="s">
        <v>1204</v>
      </c>
      <c r="E84" s="28" t="s">
        <v>526</v>
      </c>
      <c r="F84" s="85">
        <v>130000</v>
      </c>
      <c r="G84" s="29">
        <v>63.3</v>
      </c>
      <c r="H84" s="29" t="s">
        <v>797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44894</v>
      </c>
      <c r="B85" s="29" t="s">
        <v>1205</v>
      </c>
      <c r="C85" s="28" t="s">
        <v>1206</v>
      </c>
      <c r="D85" s="28" t="s">
        <v>1019</v>
      </c>
      <c r="E85" s="28" t="s">
        <v>526</v>
      </c>
      <c r="F85" s="85">
        <v>159101</v>
      </c>
      <c r="G85" s="29">
        <v>133.93</v>
      </c>
      <c r="H85" s="29" t="s">
        <v>797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44894</v>
      </c>
      <c r="B86" s="29" t="s">
        <v>1205</v>
      </c>
      <c r="C86" s="28" t="s">
        <v>1206</v>
      </c>
      <c r="D86" s="28" t="s">
        <v>1207</v>
      </c>
      <c r="E86" s="28" t="s">
        <v>526</v>
      </c>
      <c r="F86" s="85">
        <v>75175</v>
      </c>
      <c r="G86" s="29">
        <v>134.94</v>
      </c>
      <c r="H86" s="29" t="s">
        <v>797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44894</v>
      </c>
      <c r="B87" s="29" t="s">
        <v>1045</v>
      </c>
      <c r="C87" s="28" t="s">
        <v>1046</v>
      </c>
      <c r="D87" s="28" t="s">
        <v>1103</v>
      </c>
      <c r="E87" s="28" t="s">
        <v>526</v>
      </c>
      <c r="F87" s="85">
        <v>356398</v>
      </c>
      <c r="G87" s="29">
        <v>26.22</v>
      </c>
      <c r="H87" s="29" t="s">
        <v>797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44894</v>
      </c>
      <c r="B88" s="29" t="s">
        <v>1045</v>
      </c>
      <c r="C88" s="28" t="s">
        <v>1046</v>
      </c>
      <c r="D88" s="28" t="s">
        <v>1047</v>
      </c>
      <c r="E88" s="28" t="s">
        <v>526</v>
      </c>
      <c r="F88" s="85">
        <v>518584</v>
      </c>
      <c r="G88" s="29">
        <v>26.49</v>
      </c>
      <c r="H88" s="29" t="s">
        <v>797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44894</v>
      </c>
      <c r="B89" s="29" t="s">
        <v>1045</v>
      </c>
      <c r="C89" s="28" t="s">
        <v>1046</v>
      </c>
      <c r="D89" s="28" t="s">
        <v>1208</v>
      </c>
      <c r="E89" s="28" t="s">
        <v>526</v>
      </c>
      <c r="F89" s="85">
        <v>460335</v>
      </c>
      <c r="G89" s="29">
        <v>25.95</v>
      </c>
      <c r="H89" s="29" t="s">
        <v>797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44894</v>
      </c>
      <c r="B90" s="29" t="s">
        <v>1104</v>
      </c>
      <c r="C90" s="28" t="s">
        <v>1105</v>
      </c>
      <c r="D90" s="28" t="s">
        <v>1019</v>
      </c>
      <c r="E90" s="28" t="s">
        <v>526</v>
      </c>
      <c r="F90" s="85">
        <v>160299</v>
      </c>
      <c r="G90" s="29">
        <v>60.68</v>
      </c>
      <c r="H90" s="29" t="s">
        <v>797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44894</v>
      </c>
      <c r="B91" s="29" t="s">
        <v>1104</v>
      </c>
      <c r="C91" s="28" t="s">
        <v>1105</v>
      </c>
      <c r="D91" s="28" t="s">
        <v>1209</v>
      </c>
      <c r="E91" s="28" t="s">
        <v>526</v>
      </c>
      <c r="F91" s="85">
        <v>134994</v>
      </c>
      <c r="G91" s="29">
        <v>61.93</v>
      </c>
      <c r="H91" s="29" t="s">
        <v>797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44894</v>
      </c>
      <c r="B92" s="29" t="s">
        <v>1104</v>
      </c>
      <c r="C92" s="28" t="s">
        <v>1105</v>
      </c>
      <c r="D92" s="28" t="s">
        <v>1091</v>
      </c>
      <c r="E92" s="28" t="s">
        <v>526</v>
      </c>
      <c r="F92" s="85">
        <v>117000</v>
      </c>
      <c r="G92" s="29">
        <v>63.34</v>
      </c>
      <c r="H92" s="29" t="s">
        <v>797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44894</v>
      </c>
      <c r="B93" s="29" t="s">
        <v>1210</v>
      </c>
      <c r="C93" s="28" t="s">
        <v>1211</v>
      </c>
      <c r="D93" s="28" t="s">
        <v>1212</v>
      </c>
      <c r="E93" s="28" t="s">
        <v>526</v>
      </c>
      <c r="F93" s="85">
        <v>1500000</v>
      </c>
      <c r="G93" s="29">
        <v>15.96</v>
      </c>
      <c r="H93" s="29" t="s">
        <v>797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44894</v>
      </c>
      <c r="B94" s="29" t="s">
        <v>1213</v>
      </c>
      <c r="C94" s="28" t="s">
        <v>1214</v>
      </c>
      <c r="D94" s="28" t="s">
        <v>1215</v>
      </c>
      <c r="E94" s="28" t="s">
        <v>526</v>
      </c>
      <c r="F94" s="85">
        <v>112706</v>
      </c>
      <c r="G94" s="29">
        <v>317.07</v>
      </c>
      <c r="H94" s="29" t="s">
        <v>797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44894</v>
      </c>
      <c r="B95" s="29" t="s">
        <v>1106</v>
      </c>
      <c r="C95" s="28" t="s">
        <v>1107</v>
      </c>
      <c r="D95" s="28" t="s">
        <v>1128</v>
      </c>
      <c r="E95" s="28" t="s">
        <v>526</v>
      </c>
      <c r="F95" s="85">
        <v>90000</v>
      </c>
      <c r="G95" s="29">
        <v>11</v>
      </c>
      <c r="H95" s="29" t="s">
        <v>797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44894</v>
      </c>
      <c r="B96" s="29" t="s">
        <v>1108</v>
      </c>
      <c r="C96" s="28" t="s">
        <v>1109</v>
      </c>
      <c r="D96" s="28" t="s">
        <v>942</v>
      </c>
      <c r="E96" s="28" t="s">
        <v>526</v>
      </c>
      <c r="F96" s="85">
        <v>3600000</v>
      </c>
      <c r="G96" s="29">
        <v>2.95</v>
      </c>
      <c r="H96" s="29" t="s">
        <v>797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44894</v>
      </c>
      <c r="B97" s="29" t="s">
        <v>1216</v>
      </c>
      <c r="C97" s="28" t="s">
        <v>1217</v>
      </c>
      <c r="D97" s="28" t="s">
        <v>996</v>
      </c>
      <c r="E97" s="28" t="s">
        <v>526</v>
      </c>
      <c r="F97" s="85">
        <v>386163</v>
      </c>
      <c r="G97" s="29">
        <v>339.52</v>
      </c>
      <c r="H97" s="29" t="s">
        <v>797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44894</v>
      </c>
      <c r="B98" s="29" t="s">
        <v>1218</v>
      </c>
      <c r="C98" s="28" t="s">
        <v>1219</v>
      </c>
      <c r="D98" s="28" t="s">
        <v>942</v>
      </c>
      <c r="E98" s="28" t="s">
        <v>526</v>
      </c>
      <c r="F98" s="85">
        <v>82891</v>
      </c>
      <c r="G98" s="29">
        <v>43.93</v>
      </c>
      <c r="H98" s="29" t="s">
        <v>797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44894</v>
      </c>
      <c r="B99" s="29" t="s">
        <v>1125</v>
      </c>
      <c r="C99" s="28" t="s">
        <v>1126</v>
      </c>
      <c r="D99" s="28" t="s">
        <v>1220</v>
      </c>
      <c r="E99" s="28" t="s">
        <v>526</v>
      </c>
      <c r="F99" s="85">
        <v>60882</v>
      </c>
      <c r="G99" s="29">
        <v>540.46</v>
      </c>
      <c r="H99" s="29" t="s">
        <v>797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44894</v>
      </c>
      <c r="B100" s="29" t="s">
        <v>1110</v>
      </c>
      <c r="C100" s="28" t="s">
        <v>1111</v>
      </c>
      <c r="D100" s="28" t="s">
        <v>1112</v>
      </c>
      <c r="E100" s="28" t="s">
        <v>526</v>
      </c>
      <c r="F100" s="85">
        <v>170000</v>
      </c>
      <c r="G100" s="29">
        <v>44.89</v>
      </c>
      <c r="H100" s="29" t="s">
        <v>797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44894</v>
      </c>
      <c r="B101" s="29" t="s">
        <v>1221</v>
      </c>
      <c r="C101" s="28" t="s">
        <v>1222</v>
      </c>
      <c r="D101" s="28" t="s">
        <v>1215</v>
      </c>
      <c r="E101" s="28" t="s">
        <v>526</v>
      </c>
      <c r="F101" s="85">
        <v>20000</v>
      </c>
      <c r="G101" s="29">
        <v>70.650000000000006</v>
      </c>
      <c r="H101" s="29" t="s">
        <v>797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44894</v>
      </c>
      <c r="B102" s="29" t="s">
        <v>1221</v>
      </c>
      <c r="C102" s="28" t="s">
        <v>1222</v>
      </c>
      <c r="D102" s="28" t="s">
        <v>1223</v>
      </c>
      <c r="E102" s="28" t="s">
        <v>526</v>
      </c>
      <c r="F102" s="85">
        <v>28000</v>
      </c>
      <c r="G102" s="29">
        <v>70.540000000000006</v>
      </c>
      <c r="H102" s="29" t="s">
        <v>797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44894</v>
      </c>
      <c r="B103" s="29" t="s">
        <v>1221</v>
      </c>
      <c r="C103" s="28" t="s">
        <v>1222</v>
      </c>
      <c r="D103" s="28" t="s">
        <v>1224</v>
      </c>
      <c r="E103" s="28" t="s">
        <v>526</v>
      </c>
      <c r="F103" s="85">
        <v>24000</v>
      </c>
      <c r="G103" s="29">
        <v>70.650000000000006</v>
      </c>
      <c r="H103" s="29" t="s">
        <v>797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44894</v>
      </c>
      <c r="B104" s="29" t="s">
        <v>1225</v>
      </c>
      <c r="C104" s="28" t="s">
        <v>1226</v>
      </c>
      <c r="D104" s="28" t="s">
        <v>1227</v>
      </c>
      <c r="E104" s="28" t="s">
        <v>526</v>
      </c>
      <c r="F104" s="85">
        <v>40000</v>
      </c>
      <c r="G104" s="29">
        <v>95</v>
      </c>
      <c r="H104" s="29" t="s">
        <v>797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44894</v>
      </c>
      <c r="B105" s="29" t="s">
        <v>1225</v>
      </c>
      <c r="C105" s="28" t="s">
        <v>1226</v>
      </c>
      <c r="D105" s="28" t="s">
        <v>1087</v>
      </c>
      <c r="E105" s="28" t="s">
        <v>526</v>
      </c>
      <c r="F105" s="85">
        <v>49600</v>
      </c>
      <c r="G105" s="29">
        <v>94.98</v>
      </c>
      <c r="H105" s="29" t="s">
        <v>797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44894</v>
      </c>
      <c r="B106" s="29" t="s">
        <v>1225</v>
      </c>
      <c r="C106" s="28" t="s">
        <v>1226</v>
      </c>
      <c r="D106" s="28" t="s">
        <v>1228</v>
      </c>
      <c r="E106" s="28" t="s">
        <v>526</v>
      </c>
      <c r="F106" s="85">
        <v>24000</v>
      </c>
      <c r="G106" s="29">
        <v>94.94</v>
      </c>
      <c r="H106" s="29" t="s">
        <v>797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44894</v>
      </c>
      <c r="B107" s="29" t="s">
        <v>1225</v>
      </c>
      <c r="C107" s="28" t="s">
        <v>1226</v>
      </c>
      <c r="D107" s="28" t="s">
        <v>1001</v>
      </c>
      <c r="E107" s="28" t="s">
        <v>526</v>
      </c>
      <c r="F107" s="85">
        <v>27200</v>
      </c>
      <c r="G107" s="29">
        <v>94.2</v>
      </c>
      <c r="H107" s="29" t="s">
        <v>797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44894</v>
      </c>
      <c r="B108" s="29" t="s">
        <v>1225</v>
      </c>
      <c r="C108" s="28" t="s">
        <v>1226</v>
      </c>
      <c r="D108" s="28" t="s">
        <v>1019</v>
      </c>
      <c r="E108" s="28" t="s">
        <v>526</v>
      </c>
      <c r="F108" s="85">
        <v>155200</v>
      </c>
      <c r="G108" s="29">
        <v>94.18</v>
      </c>
      <c r="H108" s="29" t="s">
        <v>797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44894</v>
      </c>
      <c r="B109" s="29" t="s">
        <v>1113</v>
      </c>
      <c r="C109" s="28" t="s">
        <v>1114</v>
      </c>
      <c r="D109" s="28" t="s">
        <v>1115</v>
      </c>
      <c r="E109" s="28" t="s">
        <v>526</v>
      </c>
      <c r="F109" s="85">
        <v>190000</v>
      </c>
      <c r="G109" s="29">
        <v>16.059999999999999</v>
      </c>
      <c r="H109" s="29" t="s">
        <v>797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44894</v>
      </c>
      <c r="B110" s="29" t="s">
        <v>1229</v>
      </c>
      <c r="C110" s="28" t="s">
        <v>1230</v>
      </c>
      <c r="D110" s="28" t="s">
        <v>1231</v>
      </c>
      <c r="E110" s="28" t="s">
        <v>526</v>
      </c>
      <c r="F110" s="85">
        <v>1271616</v>
      </c>
      <c r="G110" s="29">
        <v>14.09</v>
      </c>
      <c r="H110" s="29" t="s">
        <v>797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44894</v>
      </c>
      <c r="B111" s="29" t="s">
        <v>1229</v>
      </c>
      <c r="C111" s="28" t="s">
        <v>1230</v>
      </c>
      <c r="D111" s="28" t="s">
        <v>942</v>
      </c>
      <c r="E111" s="28" t="s">
        <v>526</v>
      </c>
      <c r="F111" s="85">
        <v>1369275</v>
      </c>
      <c r="G111" s="29">
        <v>14.95</v>
      </c>
      <c r="H111" s="29" t="s">
        <v>797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44894</v>
      </c>
      <c r="B112" s="29" t="s">
        <v>1116</v>
      </c>
      <c r="C112" s="28" t="s">
        <v>1117</v>
      </c>
      <c r="D112" s="28" t="s">
        <v>1047</v>
      </c>
      <c r="E112" s="28" t="s">
        <v>526</v>
      </c>
      <c r="F112" s="85">
        <v>57443</v>
      </c>
      <c r="G112" s="29">
        <v>108.74</v>
      </c>
      <c r="H112" s="29" t="s">
        <v>797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44894</v>
      </c>
      <c r="B113" s="29" t="s">
        <v>1232</v>
      </c>
      <c r="C113" s="28" t="s">
        <v>1233</v>
      </c>
      <c r="D113" s="28" t="s">
        <v>1100</v>
      </c>
      <c r="E113" s="28" t="s">
        <v>526</v>
      </c>
      <c r="F113" s="85">
        <v>232479</v>
      </c>
      <c r="G113" s="29">
        <v>183.19</v>
      </c>
      <c r="H113" s="29" t="s">
        <v>797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44894</v>
      </c>
      <c r="B114" s="29" t="s">
        <v>1232</v>
      </c>
      <c r="C114" s="28" t="s">
        <v>1233</v>
      </c>
      <c r="D114" s="28" t="s">
        <v>1234</v>
      </c>
      <c r="E114" s="28" t="s">
        <v>526</v>
      </c>
      <c r="F114" s="85">
        <v>61000</v>
      </c>
      <c r="G114" s="29">
        <v>187.6</v>
      </c>
      <c r="H114" s="29" t="s">
        <v>797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44894</v>
      </c>
      <c r="B115" s="29" t="s">
        <v>1235</v>
      </c>
      <c r="C115" s="28" t="s">
        <v>1236</v>
      </c>
      <c r="D115" s="28" t="s">
        <v>942</v>
      </c>
      <c r="E115" s="28" t="s">
        <v>526</v>
      </c>
      <c r="F115" s="85">
        <v>1500000</v>
      </c>
      <c r="G115" s="29">
        <v>3.5</v>
      </c>
      <c r="H115" s="29" t="s">
        <v>797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44894</v>
      </c>
      <c r="B116" s="29" t="s">
        <v>1235</v>
      </c>
      <c r="C116" s="28" t="s">
        <v>1236</v>
      </c>
      <c r="D116" s="28" t="s">
        <v>1237</v>
      </c>
      <c r="E116" s="28" t="s">
        <v>526</v>
      </c>
      <c r="F116" s="85">
        <v>871433</v>
      </c>
      <c r="G116" s="29">
        <v>3.61</v>
      </c>
      <c r="H116" s="29" t="s">
        <v>797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44894</v>
      </c>
      <c r="B117" s="29" t="s">
        <v>1235</v>
      </c>
      <c r="C117" s="28" t="s">
        <v>1236</v>
      </c>
      <c r="D117" s="28" t="s">
        <v>1238</v>
      </c>
      <c r="E117" s="28" t="s">
        <v>526</v>
      </c>
      <c r="F117" s="85">
        <v>576963</v>
      </c>
      <c r="G117" s="29">
        <v>3.57</v>
      </c>
      <c r="H117" s="29" t="s">
        <v>797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44894</v>
      </c>
      <c r="B118" s="29" t="s">
        <v>1118</v>
      </c>
      <c r="C118" s="28" t="s">
        <v>1119</v>
      </c>
      <c r="D118" s="28" t="s">
        <v>1120</v>
      </c>
      <c r="E118" s="28" t="s">
        <v>527</v>
      </c>
      <c r="F118" s="85">
        <v>190498</v>
      </c>
      <c r="G118" s="29">
        <v>84.46</v>
      </c>
      <c r="H118" s="29" t="s">
        <v>797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44894</v>
      </c>
      <c r="B119" s="29" t="s">
        <v>1200</v>
      </c>
      <c r="C119" s="28" t="s">
        <v>1201</v>
      </c>
      <c r="D119" s="28" t="s">
        <v>1202</v>
      </c>
      <c r="E119" s="28" t="s">
        <v>527</v>
      </c>
      <c r="F119" s="85">
        <v>262680</v>
      </c>
      <c r="G119" s="29">
        <v>192.03</v>
      </c>
      <c r="H119" s="29" t="s">
        <v>797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44894</v>
      </c>
      <c r="B120" s="29" t="s">
        <v>1097</v>
      </c>
      <c r="C120" s="28" t="s">
        <v>1098</v>
      </c>
      <c r="D120" s="28" t="s">
        <v>1092</v>
      </c>
      <c r="E120" s="28" t="s">
        <v>527</v>
      </c>
      <c r="F120" s="85">
        <v>24000</v>
      </c>
      <c r="G120" s="29">
        <v>33.380000000000003</v>
      </c>
      <c r="H120" s="29" t="s">
        <v>797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44894</v>
      </c>
      <c r="B121" s="29" t="s">
        <v>1043</v>
      </c>
      <c r="C121" s="28" t="s">
        <v>1044</v>
      </c>
      <c r="D121" s="28" t="s">
        <v>1100</v>
      </c>
      <c r="E121" s="28" t="s">
        <v>527</v>
      </c>
      <c r="F121" s="85">
        <v>435667</v>
      </c>
      <c r="G121" s="29">
        <v>7.68</v>
      </c>
      <c r="H121" s="29" t="s">
        <v>797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44894</v>
      </c>
      <c r="B122" s="29" t="s">
        <v>1101</v>
      </c>
      <c r="C122" s="28" t="s">
        <v>1102</v>
      </c>
      <c r="D122" s="28" t="s">
        <v>1121</v>
      </c>
      <c r="E122" s="28" t="s">
        <v>527</v>
      </c>
      <c r="F122" s="85">
        <v>386000</v>
      </c>
      <c r="G122" s="29">
        <v>63.3</v>
      </c>
      <c r="H122" s="29" t="s">
        <v>797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44894</v>
      </c>
      <c r="B123" s="29" t="s">
        <v>1205</v>
      </c>
      <c r="C123" s="28" t="s">
        <v>1206</v>
      </c>
      <c r="D123" s="28" t="s">
        <v>1019</v>
      </c>
      <c r="E123" s="28" t="s">
        <v>527</v>
      </c>
      <c r="F123" s="85">
        <v>159101</v>
      </c>
      <c r="G123" s="29">
        <v>135.09</v>
      </c>
      <c r="H123" s="29" t="s">
        <v>797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44894</v>
      </c>
      <c r="B124" s="29" t="s">
        <v>1069</v>
      </c>
      <c r="C124" s="28" t="s">
        <v>1070</v>
      </c>
      <c r="D124" s="28" t="s">
        <v>1239</v>
      </c>
      <c r="E124" s="28" t="s">
        <v>527</v>
      </c>
      <c r="F124" s="85">
        <v>96000</v>
      </c>
      <c r="G124" s="29">
        <v>73.28</v>
      </c>
      <c r="H124" s="29" t="s">
        <v>797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44894</v>
      </c>
      <c r="B125" s="29" t="s">
        <v>1122</v>
      </c>
      <c r="C125" s="28" t="s">
        <v>1123</v>
      </c>
      <c r="D125" s="28" t="s">
        <v>1124</v>
      </c>
      <c r="E125" s="28" t="s">
        <v>527</v>
      </c>
      <c r="F125" s="85">
        <v>135000</v>
      </c>
      <c r="G125" s="29">
        <v>20.09</v>
      </c>
      <c r="H125" s="29" t="s">
        <v>797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44894</v>
      </c>
      <c r="B126" s="29" t="s">
        <v>1071</v>
      </c>
      <c r="C126" s="28" t="s">
        <v>1046</v>
      </c>
      <c r="D126" s="28" t="s">
        <v>1072</v>
      </c>
      <c r="E126" s="28" t="s">
        <v>527</v>
      </c>
      <c r="F126" s="85">
        <v>328027</v>
      </c>
      <c r="G126" s="29">
        <v>2.77</v>
      </c>
      <c r="H126" s="29" t="s">
        <v>797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44894</v>
      </c>
      <c r="B127" s="29" t="s">
        <v>1045</v>
      </c>
      <c r="C127" s="28" t="s">
        <v>1046</v>
      </c>
      <c r="D127" s="28" t="s">
        <v>1047</v>
      </c>
      <c r="E127" s="28" t="s">
        <v>527</v>
      </c>
      <c r="F127" s="85">
        <v>386992</v>
      </c>
      <c r="G127" s="29">
        <v>26.1</v>
      </c>
      <c r="H127" s="29" t="s">
        <v>797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44894</v>
      </c>
      <c r="B128" s="29" t="s">
        <v>1045</v>
      </c>
      <c r="C128" s="28" t="s">
        <v>1046</v>
      </c>
      <c r="D128" s="28" t="s">
        <v>1208</v>
      </c>
      <c r="E128" s="28" t="s">
        <v>527</v>
      </c>
      <c r="F128" s="85">
        <v>460335</v>
      </c>
      <c r="G128" s="29">
        <v>25.92</v>
      </c>
      <c r="H128" s="29" t="s">
        <v>797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44894</v>
      </c>
      <c r="B129" s="29" t="s">
        <v>1045</v>
      </c>
      <c r="C129" s="28" t="s">
        <v>1046</v>
      </c>
      <c r="D129" s="28" t="s">
        <v>1103</v>
      </c>
      <c r="E129" s="28" t="s">
        <v>527</v>
      </c>
      <c r="F129" s="85">
        <v>356398</v>
      </c>
      <c r="G129" s="29">
        <v>26.13</v>
      </c>
      <c r="H129" s="29" t="s">
        <v>797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44894</v>
      </c>
      <c r="B130" s="29" t="s">
        <v>1104</v>
      </c>
      <c r="C130" s="28" t="s">
        <v>1105</v>
      </c>
      <c r="D130" s="28" t="s">
        <v>1091</v>
      </c>
      <c r="E130" s="28" t="s">
        <v>527</v>
      </c>
      <c r="F130" s="85">
        <v>117000</v>
      </c>
      <c r="G130" s="29">
        <v>63.98</v>
      </c>
      <c r="H130" s="29" t="s">
        <v>797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44894</v>
      </c>
      <c r="B131" s="29" t="s">
        <v>1104</v>
      </c>
      <c r="C131" s="28" t="s">
        <v>1105</v>
      </c>
      <c r="D131" s="28" t="s">
        <v>1209</v>
      </c>
      <c r="E131" s="28" t="s">
        <v>527</v>
      </c>
      <c r="F131" s="85">
        <v>134994</v>
      </c>
      <c r="G131" s="29">
        <v>62.39</v>
      </c>
      <c r="H131" s="29" t="s">
        <v>797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44894</v>
      </c>
      <c r="B132" s="29" t="s">
        <v>1104</v>
      </c>
      <c r="C132" s="28" t="s">
        <v>1105</v>
      </c>
      <c r="D132" s="28" t="s">
        <v>1019</v>
      </c>
      <c r="E132" s="28" t="s">
        <v>527</v>
      </c>
      <c r="F132" s="85">
        <v>150299</v>
      </c>
      <c r="G132" s="29">
        <v>59.68</v>
      </c>
      <c r="H132" s="29" t="s">
        <v>797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44894</v>
      </c>
      <c r="B133" s="29" t="s">
        <v>1240</v>
      </c>
      <c r="C133" s="28" t="s">
        <v>1241</v>
      </c>
      <c r="D133" s="28" t="s">
        <v>1242</v>
      </c>
      <c r="E133" s="28" t="s">
        <v>527</v>
      </c>
      <c r="F133" s="85">
        <v>68000</v>
      </c>
      <c r="G133" s="29">
        <v>80.510000000000005</v>
      </c>
      <c r="H133" s="29" t="s">
        <v>797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44894</v>
      </c>
      <c r="B134" s="29" t="s">
        <v>1213</v>
      </c>
      <c r="C134" s="28" t="s">
        <v>1214</v>
      </c>
      <c r="D134" s="28" t="s">
        <v>1215</v>
      </c>
      <c r="E134" s="28" t="s">
        <v>527</v>
      </c>
      <c r="F134" s="85">
        <v>122175</v>
      </c>
      <c r="G134" s="29">
        <v>315.69</v>
      </c>
      <c r="H134" s="29" t="s">
        <v>797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44894</v>
      </c>
      <c r="B135" s="29" t="s">
        <v>1106</v>
      </c>
      <c r="C135" s="28" t="s">
        <v>1107</v>
      </c>
      <c r="D135" s="28" t="s">
        <v>1243</v>
      </c>
      <c r="E135" s="28" t="s">
        <v>527</v>
      </c>
      <c r="F135" s="85">
        <v>156000</v>
      </c>
      <c r="G135" s="29">
        <v>10.8</v>
      </c>
      <c r="H135" s="29" t="s">
        <v>797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44894</v>
      </c>
      <c r="B136" s="29" t="s">
        <v>1108</v>
      </c>
      <c r="C136" s="28" t="s">
        <v>1109</v>
      </c>
      <c r="D136" s="28" t="s">
        <v>942</v>
      </c>
      <c r="E136" s="28" t="s">
        <v>527</v>
      </c>
      <c r="F136" s="85">
        <v>5000000</v>
      </c>
      <c r="G136" s="29">
        <v>2.95</v>
      </c>
      <c r="H136" s="29" t="s">
        <v>797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44894</v>
      </c>
      <c r="B137" s="29" t="s">
        <v>1244</v>
      </c>
      <c r="C137" s="28" t="s">
        <v>1245</v>
      </c>
      <c r="D137" s="28" t="s">
        <v>1246</v>
      </c>
      <c r="E137" s="28" t="s">
        <v>527</v>
      </c>
      <c r="F137" s="85">
        <v>42000</v>
      </c>
      <c r="G137" s="29">
        <v>44.55</v>
      </c>
      <c r="H137" s="29" t="s">
        <v>797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44894</v>
      </c>
      <c r="B138" s="29" t="s">
        <v>1216</v>
      </c>
      <c r="C138" s="28" t="s">
        <v>1217</v>
      </c>
      <c r="D138" s="28" t="s">
        <v>996</v>
      </c>
      <c r="E138" s="28" t="s">
        <v>527</v>
      </c>
      <c r="F138" s="85">
        <v>26963</v>
      </c>
      <c r="G138" s="29">
        <v>344.67</v>
      </c>
      <c r="H138" s="29" t="s">
        <v>797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44894</v>
      </c>
      <c r="B139" s="29" t="s">
        <v>1218</v>
      </c>
      <c r="C139" s="28" t="s">
        <v>1219</v>
      </c>
      <c r="D139" s="28" t="s">
        <v>942</v>
      </c>
      <c r="E139" s="28" t="s">
        <v>527</v>
      </c>
      <c r="F139" s="85">
        <v>82891</v>
      </c>
      <c r="G139" s="29">
        <v>44.8</v>
      </c>
      <c r="H139" s="29" t="s">
        <v>797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44894</v>
      </c>
      <c r="B140" s="29" t="s">
        <v>1125</v>
      </c>
      <c r="C140" s="28" t="s">
        <v>1126</v>
      </c>
      <c r="D140" s="28" t="s">
        <v>1220</v>
      </c>
      <c r="E140" s="28" t="s">
        <v>527</v>
      </c>
      <c r="F140" s="85">
        <v>60882</v>
      </c>
      <c r="G140" s="29">
        <v>540.07000000000005</v>
      </c>
      <c r="H140" s="29" t="s">
        <v>797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44894</v>
      </c>
      <c r="B141" s="29" t="s">
        <v>1110</v>
      </c>
      <c r="C141" s="28" t="s">
        <v>1111</v>
      </c>
      <c r="D141" s="28" t="s">
        <v>1112</v>
      </c>
      <c r="E141" s="28" t="s">
        <v>527</v>
      </c>
      <c r="F141" s="85">
        <v>170000</v>
      </c>
      <c r="G141" s="29">
        <v>44.14</v>
      </c>
      <c r="H141" s="29" t="s">
        <v>797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44894</v>
      </c>
      <c r="B142" s="29" t="s">
        <v>1221</v>
      </c>
      <c r="C142" s="28" t="s">
        <v>1222</v>
      </c>
      <c r="D142" s="28" t="s">
        <v>1215</v>
      </c>
      <c r="E142" s="28" t="s">
        <v>527</v>
      </c>
      <c r="F142" s="85">
        <v>40000</v>
      </c>
      <c r="G142" s="29">
        <v>70.650000000000006</v>
      </c>
      <c r="H142" s="29" t="s">
        <v>797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44894</v>
      </c>
      <c r="B143" s="29" t="s">
        <v>1221</v>
      </c>
      <c r="C143" s="28" t="s">
        <v>1222</v>
      </c>
      <c r="D143" s="28" t="s">
        <v>1099</v>
      </c>
      <c r="E143" s="28" t="s">
        <v>527</v>
      </c>
      <c r="F143" s="85">
        <v>40000</v>
      </c>
      <c r="G143" s="29">
        <v>70.650000000000006</v>
      </c>
      <c r="H143" s="29" t="s">
        <v>797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44894</v>
      </c>
      <c r="B144" s="29" t="s">
        <v>1221</v>
      </c>
      <c r="C144" s="28" t="s">
        <v>1222</v>
      </c>
      <c r="D144" s="28" t="s">
        <v>1224</v>
      </c>
      <c r="E144" s="28" t="s">
        <v>527</v>
      </c>
      <c r="F144" s="85">
        <v>36000</v>
      </c>
      <c r="G144" s="29">
        <v>70.63</v>
      </c>
      <c r="H144" s="29" t="s">
        <v>797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44894</v>
      </c>
      <c r="B145" s="29" t="s">
        <v>1225</v>
      </c>
      <c r="C145" s="28" t="s">
        <v>1226</v>
      </c>
      <c r="D145" s="28" t="s">
        <v>1001</v>
      </c>
      <c r="E145" s="28" t="s">
        <v>527</v>
      </c>
      <c r="F145" s="85">
        <v>25600</v>
      </c>
      <c r="G145" s="29">
        <v>93.13</v>
      </c>
      <c r="H145" s="29" t="s">
        <v>797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44894</v>
      </c>
      <c r="B146" s="29" t="s">
        <v>1225</v>
      </c>
      <c r="C146" s="28" t="s">
        <v>1226</v>
      </c>
      <c r="D146" s="28" t="s">
        <v>1019</v>
      </c>
      <c r="E146" s="28" t="s">
        <v>527</v>
      </c>
      <c r="F146" s="85">
        <v>156800</v>
      </c>
      <c r="G146" s="29">
        <v>94.49</v>
      </c>
      <c r="H146" s="29" t="s">
        <v>797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44894</v>
      </c>
      <c r="B147" s="29" t="s">
        <v>1113</v>
      </c>
      <c r="C147" s="28" t="s">
        <v>1114</v>
      </c>
      <c r="D147" s="28" t="s">
        <v>1127</v>
      </c>
      <c r="E147" s="28" t="s">
        <v>527</v>
      </c>
      <c r="F147" s="85">
        <v>192000</v>
      </c>
      <c r="G147" s="29">
        <v>16.059999999999999</v>
      </c>
      <c r="H147" s="29" t="s">
        <v>797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44894</v>
      </c>
      <c r="B148" s="29" t="s">
        <v>1229</v>
      </c>
      <c r="C148" s="28" t="s">
        <v>1230</v>
      </c>
      <c r="D148" s="28" t="s">
        <v>942</v>
      </c>
      <c r="E148" s="28" t="s">
        <v>527</v>
      </c>
      <c r="F148" s="85">
        <v>1369275</v>
      </c>
      <c r="G148" s="29">
        <v>15</v>
      </c>
      <c r="H148" s="29" t="s">
        <v>797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44894</v>
      </c>
      <c r="B149" s="29" t="s">
        <v>1229</v>
      </c>
      <c r="C149" s="28" t="s">
        <v>1230</v>
      </c>
      <c r="D149" s="28" t="s">
        <v>1231</v>
      </c>
      <c r="E149" s="28" t="s">
        <v>527</v>
      </c>
      <c r="F149" s="85">
        <v>536598</v>
      </c>
      <c r="G149" s="29">
        <v>14.19</v>
      </c>
      <c r="H149" s="29" t="s">
        <v>797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44894</v>
      </c>
      <c r="B150" s="29" t="s">
        <v>1116</v>
      </c>
      <c r="C150" s="28" t="s">
        <v>1117</v>
      </c>
      <c r="D150" s="28" t="s">
        <v>1047</v>
      </c>
      <c r="E150" s="28" t="s">
        <v>527</v>
      </c>
      <c r="F150" s="85">
        <v>56287</v>
      </c>
      <c r="G150" s="29">
        <v>108</v>
      </c>
      <c r="H150" s="29" t="s">
        <v>797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44894</v>
      </c>
      <c r="B151" s="29" t="s">
        <v>1073</v>
      </c>
      <c r="C151" s="28" t="s">
        <v>1074</v>
      </c>
      <c r="D151" s="28" t="s">
        <v>1128</v>
      </c>
      <c r="E151" s="28" t="s">
        <v>527</v>
      </c>
      <c r="F151" s="85">
        <v>384004</v>
      </c>
      <c r="G151" s="29">
        <v>8</v>
      </c>
      <c r="H151" s="29" t="s">
        <v>797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44894</v>
      </c>
      <c r="B152" s="29" t="s">
        <v>1232</v>
      </c>
      <c r="C152" s="28" t="s">
        <v>1233</v>
      </c>
      <c r="D152" s="28" t="s">
        <v>1100</v>
      </c>
      <c r="E152" s="28" t="s">
        <v>527</v>
      </c>
      <c r="F152" s="85">
        <v>232408</v>
      </c>
      <c r="G152" s="29">
        <v>184.55</v>
      </c>
      <c r="H152" s="29" t="s">
        <v>797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44894</v>
      </c>
      <c r="B153" s="29" t="s">
        <v>1235</v>
      </c>
      <c r="C153" s="28" t="s">
        <v>1236</v>
      </c>
      <c r="D153" s="28" t="s">
        <v>1247</v>
      </c>
      <c r="E153" s="28" t="s">
        <v>527</v>
      </c>
      <c r="F153" s="85">
        <v>809985</v>
      </c>
      <c r="G153" s="29">
        <v>3.55</v>
      </c>
      <c r="H153" s="29" t="s">
        <v>797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44894</v>
      </c>
      <c r="B154" s="29" t="s">
        <v>1235</v>
      </c>
      <c r="C154" s="28" t="s">
        <v>1236</v>
      </c>
      <c r="D154" s="28" t="s">
        <v>1248</v>
      </c>
      <c r="E154" s="28" t="s">
        <v>527</v>
      </c>
      <c r="F154" s="85">
        <v>500000</v>
      </c>
      <c r="G154" s="29">
        <v>3.5</v>
      </c>
      <c r="H154" s="29" t="s">
        <v>797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44894</v>
      </c>
      <c r="B155" s="29" t="s">
        <v>1235</v>
      </c>
      <c r="C155" s="28" t="s">
        <v>1236</v>
      </c>
      <c r="D155" s="28" t="s">
        <v>1238</v>
      </c>
      <c r="E155" s="28" t="s">
        <v>527</v>
      </c>
      <c r="F155" s="85">
        <v>356963</v>
      </c>
      <c r="G155" s="29">
        <v>3.55</v>
      </c>
      <c r="H155" s="29" t="s">
        <v>797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44894</v>
      </c>
      <c r="B156" s="29" t="s">
        <v>1235</v>
      </c>
      <c r="C156" s="28" t="s">
        <v>1236</v>
      </c>
      <c r="D156" s="28" t="s">
        <v>1237</v>
      </c>
      <c r="E156" s="28" t="s">
        <v>527</v>
      </c>
      <c r="F156" s="85">
        <v>846433</v>
      </c>
      <c r="G156" s="29">
        <v>3.62</v>
      </c>
      <c r="H156" s="29" t="s">
        <v>797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44894</v>
      </c>
      <c r="B157" s="29" t="s">
        <v>1235</v>
      </c>
      <c r="C157" s="28" t="s">
        <v>1236</v>
      </c>
      <c r="D157" s="28" t="s">
        <v>942</v>
      </c>
      <c r="E157" s="28" t="s">
        <v>527</v>
      </c>
      <c r="F157" s="85">
        <v>1212175</v>
      </c>
      <c r="G157" s="29">
        <v>3.57</v>
      </c>
      <c r="H157" s="29" t="s">
        <v>797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3"/>
  <sheetViews>
    <sheetView topLeftCell="B1" zoomScale="85" zoomScaleNormal="85" workbookViewId="0">
      <selection activeCell="Q17" sqref="Q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44895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4"/>
      <c r="D10" s="335" t="s">
        <v>88</v>
      </c>
      <c r="E10" s="336" t="s">
        <v>995</v>
      </c>
      <c r="F10" s="212">
        <v>1607</v>
      </c>
      <c r="G10" s="212">
        <v>1517</v>
      </c>
      <c r="H10" s="212"/>
      <c r="I10" s="337" t="s">
        <v>847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2">
        <v>2</v>
      </c>
      <c r="B11" s="353">
        <v>44816</v>
      </c>
      <c r="C11" s="354"/>
      <c r="D11" s="355" t="s">
        <v>353</v>
      </c>
      <c r="E11" s="356" t="s">
        <v>543</v>
      </c>
      <c r="F11" s="357">
        <v>1915</v>
      </c>
      <c r="G11" s="357">
        <v>1800</v>
      </c>
      <c r="H11" s="357">
        <v>2035</v>
      </c>
      <c r="I11" s="358" t="s">
        <v>848</v>
      </c>
      <c r="J11" s="283" t="s">
        <v>922</v>
      </c>
      <c r="K11" s="283">
        <f t="shared" ref="K11:K12" si="0">H11-F11</f>
        <v>120</v>
      </c>
      <c r="L11" s="359">
        <f t="shared" ref="L11:L12" si="1">(F11*-0.7)/100</f>
        <v>-13.404999999999999</v>
      </c>
      <c r="M11" s="360">
        <f t="shared" ref="M11:M12" si="2">(K11+L11)/F11</f>
        <v>5.566318537859008E-2</v>
      </c>
      <c r="N11" s="283" t="s">
        <v>541</v>
      </c>
      <c r="O11" s="361">
        <v>44869</v>
      </c>
      <c r="P11" s="283"/>
      <c r="Q11" s="208"/>
      <c r="R11" s="208" t="s">
        <v>807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52">
        <v>3</v>
      </c>
      <c r="B12" s="353">
        <v>44823</v>
      </c>
      <c r="C12" s="354"/>
      <c r="D12" s="355" t="s">
        <v>66</v>
      </c>
      <c r="E12" s="356" t="s">
        <v>995</v>
      </c>
      <c r="F12" s="357">
        <v>1911</v>
      </c>
      <c r="G12" s="357">
        <v>1780</v>
      </c>
      <c r="H12" s="357">
        <v>2010</v>
      </c>
      <c r="I12" s="358" t="s">
        <v>844</v>
      </c>
      <c r="J12" s="283" t="s">
        <v>1049</v>
      </c>
      <c r="K12" s="283">
        <f t="shared" si="0"/>
        <v>99</v>
      </c>
      <c r="L12" s="359">
        <f t="shared" si="1"/>
        <v>-13.376999999999999</v>
      </c>
      <c r="M12" s="360">
        <f t="shared" si="2"/>
        <v>4.4805337519623234E-2</v>
      </c>
      <c r="N12" s="283" t="s">
        <v>541</v>
      </c>
      <c r="O12" s="361">
        <v>44890</v>
      </c>
      <c r="P12" s="39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7">
        <v>44840</v>
      </c>
      <c r="C13" s="296"/>
      <c r="D13" s="297" t="s">
        <v>125</v>
      </c>
      <c r="E13" s="298" t="s">
        <v>995</v>
      </c>
      <c r="F13" s="307">
        <v>1150.5</v>
      </c>
      <c r="G13" s="307">
        <v>1075</v>
      </c>
      <c r="H13" s="307"/>
      <c r="I13" s="299" t="s">
        <v>851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86">
        <v>5</v>
      </c>
      <c r="B14" s="387">
        <v>44840</v>
      </c>
      <c r="C14" s="379"/>
      <c r="D14" s="380" t="s">
        <v>69</v>
      </c>
      <c r="E14" s="381" t="s">
        <v>543</v>
      </c>
      <c r="F14" s="378">
        <v>1805</v>
      </c>
      <c r="G14" s="378">
        <v>1690</v>
      </c>
      <c r="H14" s="378">
        <v>1690</v>
      </c>
      <c r="I14" s="382" t="s">
        <v>852</v>
      </c>
      <c r="J14" s="327" t="s">
        <v>979</v>
      </c>
      <c r="K14" s="327">
        <f t="shared" ref="K14" si="3">H14-F14</f>
        <v>-115</v>
      </c>
      <c r="L14" s="383">
        <f t="shared" ref="L14" si="4">(F14*-0.7)/100</f>
        <v>-12.635</v>
      </c>
      <c r="M14" s="384">
        <f t="shared" ref="M14" si="5">(K14+L14)/F14</f>
        <v>-7.0711911357340729E-2</v>
      </c>
      <c r="N14" s="327" t="s">
        <v>553</v>
      </c>
      <c r="O14" s="385">
        <v>44884</v>
      </c>
      <c r="P14" s="394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2">
        <v>6</v>
      </c>
      <c r="B15" s="353">
        <v>44845</v>
      </c>
      <c r="C15" s="354"/>
      <c r="D15" s="355" t="s">
        <v>458</v>
      </c>
      <c r="E15" s="356" t="s">
        <v>543</v>
      </c>
      <c r="F15" s="357">
        <v>138</v>
      </c>
      <c r="G15" s="357">
        <v>127</v>
      </c>
      <c r="H15" s="357">
        <v>146.5</v>
      </c>
      <c r="I15" s="358" t="s">
        <v>850</v>
      </c>
      <c r="J15" s="283" t="s">
        <v>902</v>
      </c>
      <c r="K15" s="283">
        <f t="shared" ref="K15:K16" si="6">H15-F15</f>
        <v>8.5</v>
      </c>
      <c r="L15" s="359">
        <f t="shared" ref="L15:L16" si="7">(F15*-0.7)/100</f>
        <v>-0.96599999999999997</v>
      </c>
      <c r="M15" s="360">
        <f t="shared" ref="M15:M16" si="8">(K15+L15)/F15</f>
        <v>5.4594202898550721E-2</v>
      </c>
      <c r="N15" s="283" t="s">
        <v>541</v>
      </c>
      <c r="O15" s="361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2">
        <v>7</v>
      </c>
      <c r="B16" s="363">
        <v>44848</v>
      </c>
      <c r="C16" s="364"/>
      <c r="D16" s="365" t="s">
        <v>307</v>
      </c>
      <c r="E16" s="366" t="s">
        <v>543</v>
      </c>
      <c r="F16" s="367">
        <v>3055</v>
      </c>
      <c r="G16" s="367">
        <v>2795</v>
      </c>
      <c r="H16" s="367">
        <v>3090</v>
      </c>
      <c r="I16" s="368" t="s">
        <v>849</v>
      </c>
      <c r="J16" s="369" t="s">
        <v>915</v>
      </c>
      <c r="K16" s="369">
        <f t="shared" si="6"/>
        <v>35</v>
      </c>
      <c r="L16" s="370">
        <f t="shared" si="7"/>
        <v>-21.385000000000002</v>
      </c>
      <c r="M16" s="371">
        <f t="shared" si="8"/>
        <v>4.456628477905073E-3</v>
      </c>
      <c r="N16" s="369" t="s">
        <v>662</v>
      </c>
      <c r="O16" s="372">
        <v>44868</v>
      </c>
      <c r="P16" s="369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2">
        <v>8</v>
      </c>
      <c r="B17" s="353">
        <v>44852</v>
      </c>
      <c r="C17" s="354"/>
      <c r="D17" s="355" t="s">
        <v>158</v>
      </c>
      <c r="E17" s="356" t="s">
        <v>543</v>
      </c>
      <c r="F17" s="357">
        <v>3360</v>
      </c>
      <c r="G17" s="357">
        <v>3180</v>
      </c>
      <c r="H17" s="357">
        <v>3605</v>
      </c>
      <c r="I17" s="358" t="s">
        <v>882</v>
      </c>
      <c r="J17" s="283" t="s">
        <v>947</v>
      </c>
      <c r="K17" s="283">
        <f t="shared" ref="K17" si="9">H17-F17</f>
        <v>245</v>
      </c>
      <c r="L17" s="359">
        <f t="shared" ref="L17" si="10">(F17*-0.7)/100</f>
        <v>-23.52</v>
      </c>
      <c r="M17" s="360">
        <f t="shared" ref="M17" si="11">(K17+L17)/F17</f>
        <v>6.5916666666666665E-2</v>
      </c>
      <c r="N17" s="283" t="s">
        <v>541</v>
      </c>
      <c r="O17" s="361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2">
        <v>9</v>
      </c>
      <c r="B18" s="353">
        <v>44855</v>
      </c>
      <c r="C18" s="354"/>
      <c r="D18" s="355" t="s">
        <v>768</v>
      </c>
      <c r="E18" s="356" t="s">
        <v>543</v>
      </c>
      <c r="F18" s="357">
        <v>1410</v>
      </c>
      <c r="G18" s="357">
        <v>1320</v>
      </c>
      <c r="H18" s="357">
        <v>1500</v>
      </c>
      <c r="I18" s="358" t="s">
        <v>884</v>
      </c>
      <c r="J18" s="283" t="s">
        <v>901</v>
      </c>
      <c r="K18" s="283">
        <f t="shared" ref="K18:K19" si="12">H18-F18</f>
        <v>90</v>
      </c>
      <c r="L18" s="359">
        <f t="shared" ref="L18:L19" si="13">(F18*-0.7)/100</f>
        <v>-9.8699999999999992</v>
      </c>
      <c r="M18" s="360">
        <f t="shared" ref="M18:M19" si="14">(K18+L18)/F18</f>
        <v>5.6829787234042549E-2</v>
      </c>
      <c r="N18" s="283" t="s">
        <v>541</v>
      </c>
      <c r="O18" s="361">
        <v>44867</v>
      </c>
      <c r="P18" s="283"/>
      <c r="Q18" s="208"/>
      <c r="R18" s="208" t="s">
        <v>807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1">
        <v>10</v>
      </c>
      <c r="B19" s="342">
        <v>44861</v>
      </c>
      <c r="C19" s="343"/>
      <c r="D19" s="344" t="s">
        <v>55</v>
      </c>
      <c r="E19" s="345" t="s">
        <v>543</v>
      </c>
      <c r="F19" s="346">
        <v>147</v>
      </c>
      <c r="G19" s="346">
        <v>137</v>
      </c>
      <c r="H19" s="346">
        <v>154</v>
      </c>
      <c r="I19" s="347" t="s">
        <v>886</v>
      </c>
      <c r="J19" s="348" t="s">
        <v>896</v>
      </c>
      <c r="K19" s="348">
        <f t="shared" si="12"/>
        <v>7</v>
      </c>
      <c r="L19" s="349">
        <f t="shared" si="13"/>
        <v>-1.0289999999999999</v>
      </c>
      <c r="M19" s="350">
        <f t="shared" si="14"/>
        <v>4.0619047619047617E-2</v>
      </c>
      <c r="N19" s="348" t="s">
        <v>541</v>
      </c>
      <c r="O19" s="351">
        <v>44866</v>
      </c>
      <c r="P19" s="348"/>
      <c r="Q19" s="208"/>
      <c r="R19" s="208" t="s">
        <v>807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2">
        <v>11</v>
      </c>
      <c r="B20" s="353">
        <v>44861</v>
      </c>
      <c r="C20" s="354"/>
      <c r="D20" s="355" t="s">
        <v>506</v>
      </c>
      <c r="E20" s="356" t="s">
        <v>543</v>
      </c>
      <c r="F20" s="357">
        <v>337</v>
      </c>
      <c r="G20" s="357">
        <v>310</v>
      </c>
      <c r="H20" s="357">
        <v>356.5</v>
      </c>
      <c r="I20" s="358" t="s">
        <v>845</v>
      </c>
      <c r="J20" s="283" t="s">
        <v>907</v>
      </c>
      <c r="K20" s="283">
        <f t="shared" ref="K20:K21" si="15">H20-F20</f>
        <v>19.5</v>
      </c>
      <c r="L20" s="359">
        <f t="shared" ref="L20:L21" si="16">(F20*-0.7)/100</f>
        <v>-2.359</v>
      </c>
      <c r="M20" s="360">
        <f t="shared" ref="M20:M21" si="17">(K20+L20)/F20</f>
        <v>5.0863501483679519E-2</v>
      </c>
      <c r="N20" s="283" t="s">
        <v>541</v>
      </c>
      <c r="O20" s="361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2">
        <v>12</v>
      </c>
      <c r="B21" s="353">
        <v>44865</v>
      </c>
      <c r="C21" s="354"/>
      <c r="D21" s="355" t="s">
        <v>295</v>
      </c>
      <c r="E21" s="356" t="s">
        <v>543</v>
      </c>
      <c r="F21" s="357">
        <v>1154</v>
      </c>
      <c r="G21" s="357">
        <v>1090</v>
      </c>
      <c r="H21" s="357">
        <v>1225</v>
      </c>
      <c r="I21" s="358" t="s">
        <v>851</v>
      </c>
      <c r="J21" s="283" t="s">
        <v>954</v>
      </c>
      <c r="K21" s="283">
        <f t="shared" si="15"/>
        <v>71</v>
      </c>
      <c r="L21" s="359">
        <f t="shared" si="16"/>
        <v>-8.0779999999999994</v>
      </c>
      <c r="M21" s="360">
        <f t="shared" si="17"/>
        <v>5.4525129982668973E-2</v>
      </c>
      <c r="N21" s="283" t="s">
        <v>541</v>
      </c>
      <c r="O21" s="361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7">
        <v>44867</v>
      </c>
      <c r="C22" s="296"/>
      <c r="D22" s="297" t="s">
        <v>898</v>
      </c>
      <c r="E22" s="298" t="s">
        <v>543</v>
      </c>
      <c r="F22" s="307" t="s">
        <v>899</v>
      </c>
      <c r="G22" s="307">
        <v>790</v>
      </c>
      <c r="H22" s="307"/>
      <c r="I22" s="299" t="s">
        <v>900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2">
        <v>14</v>
      </c>
      <c r="B23" s="353">
        <v>44869</v>
      </c>
      <c r="C23" s="354"/>
      <c r="D23" s="355" t="s">
        <v>876</v>
      </c>
      <c r="E23" s="356" t="s">
        <v>1020</v>
      </c>
      <c r="F23" s="357">
        <v>399</v>
      </c>
      <c r="G23" s="357">
        <v>360</v>
      </c>
      <c r="H23" s="357">
        <v>426</v>
      </c>
      <c r="I23" s="358" t="s">
        <v>1021</v>
      </c>
      <c r="J23" s="283" t="s">
        <v>1048</v>
      </c>
      <c r="K23" s="283">
        <f t="shared" ref="K23" si="18">H23-F23</f>
        <v>27</v>
      </c>
      <c r="L23" s="359">
        <f t="shared" ref="L23" si="19">(F23*-0.7)/100</f>
        <v>-2.7929999999999997</v>
      </c>
      <c r="M23" s="360">
        <f t="shared" ref="M23" si="20">(K23+L23)/F23</f>
        <v>6.0669172932330831E-2</v>
      </c>
      <c r="N23" s="283" t="s">
        <v>541</v>
      </c>
      <c r="O23" s="361">
        <v>44890</v>
      </c>
      <c r="P23" s="283"/>
      <c r="R23" s="247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352">
        <v>15</v>
      </c>
      <c r="B24" s="353">
        <v>44872</v>
      </c>
      <c r="C24" s="354"/>
      <c r="D24" s="355" t="s">
        <v>498</v>
      </c>
      <c r="E24" s="356" t="s">
        <v>543</v>
      </c>
      <c r="F24" s="357">
        <v>36.75</v>
      </c>
      <c r="G24" s="357">
        <v>34.75</v>
      </c>
      <c r="H24" s="357">
        <v>39.1</v>
      </c>
      <c r="I24" s="358" t="s">
        <v>933</v>
      </c>
      <c r="J24" s="283" t="s">
        <v>936</v>
      </c>
      <c r="K24" s="283">
        <f t="shared" ref="K24:K25" si="21">H24-F24</f>
        <v>2.3500000000000014</v>
      </c>
      <c r="L24" s="359">
        <f t="shared" ref="L24:L25" si="22">(F24*-0.7)/100</f>
        <v>-0.25724999999999998</v>
      </c>
      <c r="M24" s="360">
        <f t="shared" ref="M24:M25" si="23">(K24+L24)/F24</f>
        <v>5.6945578231292558E-2</v>
      </c>
      <c r="N24" s="283" t="s">
        <v>541</v>
      </c>
      <c r="O24" s="361">
        <v>44874</v>
      </c>
      <c r="P24" s="283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352">
        <v>16</v>
      </c>
      <c r="B25" s="353">
        <v>44875</v>
      </c>
      <c r="C25" s="354"/>
      <c r="D25" s="355" t="s">
        <v>61</v>
      </c>
      <c r="E25" s="356" t="s">
        <v>543</v>
      </c>
      <c r="F25" s="357">
        <v>840</v>
      </c>
      <c r="G25" s="357">
        <v>780</v>
      </c>
      <c r="H25" s="357">
        <v>893</v>
      </c>
      <c r="I25" s="358" t="s">
        <v>944</v>
      </c>
      <c r="J25" s="283" t="s">
        <v>1075</v>
      </c>
      <c r="K25" s="283">
        <f t="shared" si="21"/>
        <v>53</v>
      </c>
      <c r="L25" s="359">
        <f t="shared" si="22"/>
        <v>-5.88</v>
      </c>
      <c r="M25" s="360">
        <f t="shared" si="23"/>
        <v>5.6095238095238094E-2</v>
      </c>
      <c r="N25" s="283" t="s">
        <v>541</v>
      </c>
      <c r="O25" s="361">
        <v>44893</v>
      </c>
      <c r="P25" s="283"/>
      <c r="Q25" s="208"/>
      <c r="R25" s="208" t="s">
        <v>542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52">
        <v>17</v>
      </c>
      <c r="B26" s="353">
        <v>44875</v>
      </c>
      <c r="C26" s="354"/>
      <c r="D26" s="355" t="s">
        <v>353</v>
      </c>
      <c r="E26" s="356" t="s">
        <v>543</v>
      </c>
      <c r="F26" s="357">
        <v>1860</v>
      </c>
      <c r="G26" s="357">
        <v>1740</v>
      </c>
      <c r="H26" s="357">
        <v>1960</v>
      </c>
      <c r="I26" s="358" t="s">
        <v>945</v>
      </c>
      <c r="J26" s="283" t="s">
        <v>798</v>
      </c>
      <c r="K26" s="283">
        <f t="shared" ref="K26" si="24">H26-F26</f>
        <v>100</v>
      </c>
      <c r="L26" s="359">
        <f t="shared" ref="L26" si="25">(F26*-0.7)/100</f>
        <v>-13.02</v>
      </c>
      <c r="M26" s="360">
        <f t="shared" ref="M26" si="26">(K26+L26)/F26</f>
        <v>4.6763440860215055E-2</v>
      </c>
      <c r="N26" s="283" t="s">
        <v>541</v>
      </c>
      <c r="O26" s="361">
        <v>44886</v>
      </c>
      <c r="P26" s="283"/>
      <c r="Q26" s="208"/>
      <c r="R26" s="208" t="s">
        <v>807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07">
        <v>18</v>
      </c>
      <c r="B27" s="308">
        <v>44876</v>
      </c>
      <c r="C27" s="296"/>
      <c r="D27" s="297" t="s">
        <v>208</v>
      </c>
      <c r="E27" s="298" t="s">
        <v>543</v>
      </c>
      <c r="F27" s="307" t="s">
        <v>952</v>
      </c>
      <c r="G27" s="307">
        <v>6340</v>
      </c>
      <c r="H27" s="307"/>
      <c r="I27" s="299" t="s">
        <v>953</v>
      </c>
      <c r="J27" s="311" t="s">
        <v>544</v>
      </c>
      <c r="K27" s="311"/>
      <c r="L27" s="290"/>
      <c r="M27" s="291"/>
      <c r="N27" s="311"/>
      <c r="O27" s="292"/>
      <c r="P27" s="311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352">
        <v>19</v>
      </c>
      <c r="B28" s="373">
        <v>44876</v>
      </c>
      <c r="C28" s="354"/>
      <c r="D28" s="355" t="s">
        <v>458</v>
      </c>
      <c r="E28" s="356" t="s">
        <v>543</v>
      </c>
      <c r="F28" s="357">
        <v>146</v>
      </c>
      <c r="G28" s="357">
        <v>135</v>
      </c>
      <c r="H28" s="357">
        <v>155.25</v>
      </c>
      <c r="I28" s="358" t="s">
        <v>886</v>
      </c>
      <c r="J28" s="283" t="s">
        <v>973</v>
      </c>
      <c r="K28" s="283">
        <f t="shared" ref="K28:K29" si="27">H28-F28</f>
        <v>9.25</v>
      </c>
      <c r="L28" s="359">
        <f t="shared" ref="L28:L29" si="28">(F28*-0.7)/100</f>
        <v>-1.0219999999999998</v>
      </c>
      <c r="M28" s="360">
        <f t="shared" ref="M28:M29" si="29">(K28+L28)/F28</f>
        <v>5.6356164383561641E-2</v>
      </c>
      <c r="N28" s="283" t="s">
        <v>541</v>
      </c>
      <c r="O28" s="361">
        <v>44879</v>
      </c>
      <c r="P28" s="283"/>
      <c r="Q28" s="208"/>
      <c r="R28" s="208" t="s">
        <v>542</v>
      </c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s="247" customFormat="1" ht="13.9" customHeight="1">
      <c r="A29" s="341">
        <v>20</v>
      </c>
      <c r="B29" s="342">
        <v>44880</v>
      </c>
      <c r="C29" s="343"/>
      <c r="D29" s="344" t="s">
        <v>365</v>
      </c>
      <c r="E29" s="345" t="s">
        <v>543</v>
      </c>
      <c r="F29" s="346">
        <v>3425</v>
      </c>
      <c r="G29" s="346">
        <v>3170</v>
      </c>
      <c r="H29" s="346">
        <v>3570</v>
      </c>
      <c r="I29" s="347" t="s">
        <v>961</v>
      </c>
      <c r="J29" s="348" t="s">
        <v>975</v>
      </c>
      <c r="K29" s="348">
        <f t="shared" si="27"/>
        <v>145</v>
      </c>
      <c r="L29" s="349">
        <f t="shared" si="28"/>
        <v>-23.975000000000001</v>
      </c>
      <c r="M29" s="350">
        <f t="shared" si="29"/>
        <v>3.5335766423357666E-2</v>
      </c>
      <c r="N29" s="348" t="s">
        <v>541</v>
      </c>
      <c r="O29" s="351">
        <v>44882</v>
      </c>
      <c r="P29" s="348"/>
      <c r="Q29" s="208"/>
      <c r="R29" s="208" t="s">
        <v>542</v>
      </c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s="247" customFormat="1" ht="13.9" customHeight="1">
      <c r="A30" s="352">
        <v>21</v>
      </c>
      <c r="B30" s="353">
        <v>44882</v>
      </c>
      <c r="C30" s="354"/>
      <c r="D30" s="355" t="s">
        <v>82</v>
      </c>
      <c r="E30" s="356" t="s">
        <v>543</v>
      </c>
      <c r="F30" s="357">
        <v>307.5</v>
      </c>
      <c r="G30" s="357">
        <v>290</v>
      </c>
      <c r="H30" s="357">
        <v>328</v>
      </c>
      <c r="I30" s="358" t="s">
        <v>976</v>
      </c>
      <c r="J30" s="283" t="s">
        <v>1038</v>
      </c>
      <c r="K30" s="283">
        <f t="shared" ref="K30" si="30">H30-F30</f>
        <v>20.5</v>
      </c>
      <c r="L30" s="359">
        <f t="shared" ref="L30" si="31">(F30*-0.7)/100</f>
        <v>-2.1524999999999999</v>
      </c>
      <c r="M30" s="360">
        <f t="shared" ref="M30" si="32">(K30+L30)/F30</f>
        <v>5.9666666666666666E-2</v>
      </c>
      <c r="N30" s="283" t="s">
        <v>541</v>
      </c>
      <c r="O30" s="361">
        <v>44889</v>
      </c>
      <c r="P30" s="283"/>
      <c r="Q30" s="208"/>
      <c r="R30" s="208" t="s">
        <v>807</v>
      </c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s="247" customFormat="1" ht="13.9" customHeight="1">
      <c r="A31" s="286">
        <v>22</v>
      </c>
      <c r="B31" s="377">
        <v>44883</v>
      </c>
      <c r="C31" s="296"/>
      <c r="D31" s="297" t="s">
        <v>805</v>
      </c>
      <c r="E31" s="298" t="s">
        <v>543</v>
      </c>
      <c r="F31" s="307" t="s">
        <v>990</v>
      </c>
      <c r="G31" s="307">
        <v>369</v>
      </c>
      <c r="H31" s="307"/>
      <c r="I31" s="299" t="s">
        <v>991</v>
      </c>
      <c r="J31" s="311" t="s">
        <v>544</v>
      </c>
      <c r="K31" s="311"/>
      <c r="L31" s="290"/>
      <c r="M31" s="291"/>
      <c r="N31" s="311"/>
      <c r="O31" s="292"/>
      <c r="P31" s="311"/>
      <c r="Q31" s="208"/>
      <c r="R31" s="208" t="s">
        <v>542</v>
      </c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</row>
    <row r="32" spans="1:56" s="247" customFormat="1" ht="13.9" customHeight="1">
      <c r="A32" s="341">
        <v>23</v>
      </c>
      <c r="B32" s="342">
        <v>44886</v>
      </c>
      <c r="C32" s="343"/>
      <c r="D32" s="344" t="s">
        <v>146</v>
      </c>
      <c r="E32" s="345" t="s">
        <v>543</v>
      </c>
      <c r="F32" s="346">
        <v>4800</v>
      </c>
      <c r="G32" s="346">
        <v>4540</v>
      </c>
      <c r="H32" s="346">
        <v>4990</v>
      </c>
      <c r="I32" s="347" t="s">
        <v>994</v>
      </c>
      <c r="J32" s="348" t="s">
        <v>1076</v>
      </c>
      <c r="K32" s="348">
        <f t="shared" ref="K32" si="33">H32-F32</f>
        <v>190</v>
      </c>
      <c r="L32" s="349">
        <f t="shared" ref="L32" si="34">(F32*-0.7)/100</f>
        <v>-33.6</v>
      </c>
      <c r="M32" s="350">
        <f t="shared" ref="M32" si="35">(K32+L32)/F32</f>
        <v>3.2583333333333332E-2</v>
      </c>
      <c r="N32" s="348" t="s">
        <v>541</v>
      </c>
      <c r="O32" s="351">
        <v>44893</v>
      </c>
      <c r="P32" s="348"/>
      <c r="Q32" s="208"/>
      <c r="R32" s="208" t="s">
        <v>542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</row>
    <row r="33" spans="1:56" s="247" customFormat="1" ht="13.9" customHeight="1">
      <c r="A33" s="286">
        <v>24</v>
      </c>
      <c r="B33" s="377">
        <v>44890</v>
      </c>
      <c r="C33" s="296"/>
      <c r="D33" s="297" t="s">
        <v>274</v>
      </c>
      <c r="E33" s="298" t="s">
        <v>543</v>
      </c>
      <c r="F33" s="307" t="s">
        <v>1056</v>
      </c>
      <c r="G33" s="307">
        <v>5250</v>
      </c>
      <c r="H33" s="307"/>
      <c r="I33" s="299" t="s">
        <v>1057</v>
      </c>
      <c r="J33" s="311" t="s">
        <v>544</v>
      </c>
      <c r="K33" s="311"/>
      <c r="L33" s="290"/>
      <c r="M33" s="291"/>
      <c r="N33" s="311"/>
      <c r="O33" s="292"/>
      <c r="P33" s="311"/>
      <c r="Q33" s="208"/>
      <c r="R33" s="208" t="s">
        <v>542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</row>
    <row r="34" spans="1:56" s="247" customFormat="1" ht="13.9" customHeight="1">
      <c r="A34" s="286">
        <v>25</v>
      </c>
      <c r="B34" s="377">
        <v>44890</v>
      </c>
      <c r="C34" s="296"/>
      <c r="D34" s="297" t="s">
        <v>876</v>
      </c>
      <c r="E34" s="298" t="s">
        <v>543</v>
      </c>
      <c r="F34" s="307" t="s">
        <v>1065</v>
      </c>
      <c r="G34" s="307">
        <v>379</v>
      </c>
      <c r="H34" s="307"/>
      <c r="I34" s="299" t="s">
        <v>1021</v>
      </c>
      <c r="J34" s="311" t="s">
        <v>544</v>
      </c>
      <c r="K34" s="311"/>
      <c r="L34" s="290"/>
      <c r="M34" s="291"/>
      <c r="N34" s="311"/>
      <c r="O34" s="292"/>
      <c r="P34" s="311"/>
      <c r="Q34" s="208"/>
      <c r="R34" s="208" t="s">
        <v>542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</row>
    <row r="35" spans="1:56" s="247" customFormat="1" ht="13.9" customHeight="1">
      <c r="A35" s="286"/>
      <c r="B35" s="377"/>
      <c r="C35" s="296"/>
      <c r="D35" s="297"/>
      <c r="E35" s="298"/>
      <c r="F35" s="307"/>
      <c r="G35" s="307"/>
      <c r="H35" s="307"/>
      <c r="I35" s="299"/>
      <c r="J35" s="311"/>
      <c r="K35" s="311"/>
      <c r="L35" s="290"/>
      <c r="M35" s="291"/>
      <c r="N35" s="311"/>
      <c r="O35" s="292"/>
      <c r="P35" s="311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</row>
    <row r="36" spans="1:56" ht="13.9" customHeight="1">
      <c r="A36" s="288"/>
      <c r="B36" s="287"/>
      <c r="C36" s="296"/>
      <c r="D36" s="297"/>
      <c r="E36" s="298"/>
      <c r="F36" s="288"/>
      <c r="G36" s="288"/>
      <c r="H36" s="288"/>
      <c r="I36" s="299"/>
      <c r="J36" s="289"/>
      <c r="K36" s="289"/>
      <c r="L36" s="290"/>
      <c r="M36" s="291"/>
      <c r="N36" s="289"/>
      <c r="O36" s="292"/>
      <c r="P36" s="290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</row>
    <row r="37" spans="1:56" ht="14.25" customHeight="1">
      <c r="A37" s="97"/>
      <c r="B37" s="98"/>
      <c r="C37" s="99"/>
      <c r="D37" s="100"/>
      <c r="E37" s="101"/>
      <c r="F37" s="101"/>
      <c r="H37" s="101"/>
      <c r="I37" s="102"/>
      <c r="J37" s="103"/>
      <c r="K37" s="103"/>
      <c r="L37" s="104"/>
      <c r="M37" s="105"/>
      <c r="N37" s="106"/>
      <c r="O37" s="107"/>
      <c r="P37" s="1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</row>
    <row r="38" spans="1:56" ht="14.25" customHeight="1">
      <c r="A38" s="97"/>
      <c r="B38" s="98"/>
      <c r="C38" s="99"/>
      <c r="D38" s="100"/>
      <c r="E38" s="101"/>
      <c r="F38" s="101"/>
      <c r="G38" s="97"/>
      <c r="H38" s="101"/>
      <c r="I38" s="102"/>
      <c r="J38" s="103"/>
      <c r="K38" s="103"/>
      <c r="L38" s="104"/>
      <c r="M38" s="105"/>
      <c r="N38" s="106"/>
      <c r="O38" s="107"/>
      <c r="P38" s="108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545</v>
      </c>
      <c r="B39" s="110"/>
      <c r="C39" s="111"/>
      <c r="D39" s="112"/>
      <c r="E39" s="113"/>
      <c r="F39" s="113"/>
      <c r="G39" s="113"/>
      <c r="H39" s="113"/>
      <c r="I39" s="113"/>
      <c r="J39" s="114"/>
      <c r="K39" s="113"/>
      <c r="L39" s="115"/>
      <c r="M39" s="54"/>
      <c r="N39" s="114"/>
      <c r="O39" s="11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16" t="s">
        <v>546</v>
      </c>
      <c r="B40" s="109"/>
      <c r="C40" s="109"/>
      <c r="D40" s="109"/>
      <c r="E40" s="41"/>
      <c r="F40" s="117" t="s">
        <v>547</v>
      </c>
      <c r="G40" s="6"/>
      <c r="H40" s="6"/>
      <c r="I40" s="6"/>
      <c r="J40" s="118"/>
      <c r="K40" s="119"/>
      <c r="L40" s="119"/>
      <c r="M40" s="120"/>
      <c r="N40" s="1"/>
      <c r="O40" s="12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" customHeight="1">
      <c r="A41" s="109" t="s">
        <v>548</v>
      </c>
      <c r="B41" s="109"/>
      <c r="C41" s="109"/>
      <c r="D41" s="109" t="s">
        <v>796</v>
      </c>
      <c r="E41" s="6"/>
      <c r="F41" s="117" t="s">
        <v>549</v>
      </c>
      <c r="G41" s="6"/>
      <c r="H41" s="6"/>
      <c r="I41" s="6"/>
      <c r="J41" s="118"/>
      <c r="K41" s="119"/>
      <c r="L41" s="119"/>
      <c r="M41" s="120"/>
      <c r="N41" s="1"/>
      <c r="O41" s="12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ht="12" customHeight="1">
      <c r="A42" s="109"/>
      <c r="B42" s="109"/>
      <c r="C42" s="109"/>
      <c r="D42" s="109"/>
      <c r="E42" s="6"/>
      <c r="F42" s="6"/>
      <c r="G42" s="6"/>
      <c r="H42" s="6"/>
      <c r="I42" s="6"/>
      <c r="J42" s="122"/>
      <c r="K42" s="119"/>
      <c r="L42" s="119"/>
      <c r="M42" s="6"/>
      <c r="N42" s="123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ht="12.75" customHeight="1">
      <c r="A43" s="1"/>
      <c r="B43" s="124" t="s">
        <v>550</v>
      </c>
      <c r="C43" s="124"/>
      <c r="D43" s="124"/>
      <c r="E43" s="124"/>
      <c r="F43" s="125"/>
      <c r="G43" s="6"/>
      <c r="H43" s="6"/>
      <c r="I43" s="126"/>
      <c r="J43" s="127"/>
      <c r="K43" s="128"/>
      <c r="L43" s="127"/>
      <c r="M43" s="6"/>
      <c r="N43" s="1"/>
      <c r="O43" s="1"/>
      <c r="P43" s="1"/>
      <c r="R43" s="54"/>
      <c r="S43" s="1"/>
      <c r="T43" s="1"/>
      <c r="U43" s="1"/>
      <c r="V43" s="1"/>
      <c r="W43" s="1"/>
      <c r="X43" s="1"/>
      <c r="Y43" s="1"/>
      <c r="Z43" s="1"/>
    </row>
    <row r="44" spans="1:56" ht="38.25" customHeight="1">
      <c r="A44" s="323" t="s">
        <v>16</v>
      </c>
      <c r="B44" s="323" t="s">
        <v>518</v>
      </c>
      <c r="C44" s="323"/>
      <c r="D44" s="249" t="s">
        <v>529</v>
      </c>
      <c r="E44" s="323" t="s">
        <v>530</v>
      </c>
      <c r="F44" s="323" t="s">
        <v>531</v>
      </c>
      <c r="G44" s="323" t="s">
        <v>551</v>
      </c>
      <c r="H44" s="323" t="s">
        <v>533</v>
      </c>
      <c r="I44" s="323" t="s">
        <v>534</v>
      </c>
      <c r="J44" s="96" t="s">
        <v>535</v>
      </c>
      <c r="K44" s="94" t="s">
        <v>552</v>
      </c>
      <c r="L44" s="130" t="s">
        <v>537</v>
      </c>
      <c r="M44" s="96" t="s">
        <v>538</v>
      </c>
      <c r="N44" s="93" t="s">
        <v>539</v>
      </c>
      <c r="O44" s="249" t="s">
        <v>540</v>
      </c>
      <c r="P44" s="41"/>
      <c r="Q44" s="1"/>
      <c r="R44" s="246"/>
      <c r="S44" s="246"/>
      <c r="T44" s="246"/>
      <c r="U44" s="240"/>
      <c r="V44" s="240"/>
      <c r="W44" s="240"/>
      <c r="X44" s="240"/>
      <c r="Y44" s="240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56" s="247" customFormat="1" ht="13.9" customHeight="1">
      <c r="A45" s="362">
        <v>1</v>
      </c>
      <c r="B45" s="363">
        <v>44853</v>
      </c>
      <c r="C45" s="364"/>
      <c r="D45" s="365" t="s">
        <v>196</v>
      </c>
      <c r="E45" s="366" t="s">
        <v>543</v>
      </c>
      <c r="F45" s="367">
        <v>772</v>
      </c>
      <c r="G45" s="367">
        <v>750</v>
      </c>
      <c r="H45" s="367">
        <v>779</v>
      </c>
      <c r="I45" s="368" t="s">
        <v>883</v>
      </c>
      <c r="J45" s="369" t="s">
        <v>938</v>
      </c>
      <c r="K45" s="369">
        <f t="shared" ref="K45:K46" si="36">H45-F45</f>
        <v>7</v>
      </c>
      <c r="L45" s="370">
        <f t="shared" ref="L45:L46" si="37">(F45*-0.7)/100</f>
        <v>-5.4039999999999999</v>
      </c>
      <c r="M45" s="371">
        <f t="shared" ref="M45:M46" si="38">(K45+L45)/F45</f>
        <v>2.0673575129533679E-3</v>
      </c>
      <c r="N45" s="369" t="s">
        <v>662</v>
      </c>
      <c r="O45" s="372">
        <v>44874</v>
      </c>
      <c r="P45" s="41"/>
      <c r="Q45" s="208"/>
      <c r="R45" s="20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</row>
    <row r="46" spans="1:56" s="301" customFormat="1" ht="13.5" customHeight="1">
      <c r="A46" s="378">
        <v>2</v>
      </c>
      <c r="B46" s="332">
        <v>44867</v>
      </c>
      <c r="C46" s="379"/>
      <c r="D46" s="380" t="s">
        <v>213</v>
      </c>
      <c r="E46" s="381" t="s">
        <v>543</v>
      </c>
      <c r="F46" s="378">
        <v>264.5</v>
      </c>
      <c r="G46" s="378">
        <v>255</v>
      </c>
      <c r="H46" s="378">
        <v>256</v>
      </c>
      <c r="I46" s="382" t="s">
        <v>903</v>
      </c>
      <c r="J46" s="327" t="s">
        <v>967</v>
      </c>
      <c r="K46" s="327">
        <f t="shared" si="36"/>
        <v>-8.5</v>
      </c>
      <c r="L46" s="383">
        <f t="shared" si="37"/>
        <v>-1.8514999999999997</v>
      </c>
      <c r="M46" s="384">
        <f t="shared" si="38"/>
        <v>-3.9136105860113422E-2</v>
      </c>
      <c r="N46" s="327" t="s">
        <v>553</v>
      </c>
      <c r="O46" s="385">
        <v>44881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300"/>
      <c r="AL46" s="300"/>
    </row>
    <row r="47" spans="1:56" s="301" customFormat="1" ht="13.5" customHeight="1">
      <c r="A47" s="357">
        <v>3</v>
      </c>
      <c r="B47" s="373">
        <v>44868</v>
      </c>
      <c r="C47" s="354"/>
      <c r="D47" s="355" t="s">
        <v>188</v>
      </c>
      <c r="E47" s="356" t="s">
        <v>543</v>
      </c>
      <c r="F47" s="357">
        <v>578</v>
      </c>
      <c r="G47" s="357">
        <v>559</v>
      </c>
      <c r="H47" s="357">
        <v>613</v>
      </c>
      <c r="I47" s="358" t="s">
        <v>908</v>
      </c>
      <c r="J47" s="283" t="s">
        <v>915</v>
      </c>
      <c r="K47" s="283">
        <f t="shared" ref="K47:K48" si="39">H47-F47</f>
        <v>35</v>
      </c>
      <c r="L47" s="359">
        <f t="shared" ref="L47:L48" si="40">(F47*-0.7)/100</f>
        <v>-4.0459999999999994</v>
      </c>
      <c r="M47" s="360">
        <f t="shared" ref="M47:M48" si="41">(K47+L47)/F47</f>
        <v>5.3553633217993078E-2</v>
      </c>
      <c r="N47" s="283" t="s">
        <v>541</v>
      </c>
      <c r="O47" s="361">
        <v>44872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3"/>
      <c r="AJ47" s="294"/>
      <c r="AK47" s="300"/>
      <c r="AL47" s="300"/>
    </row>
    <row r="48" spans="1:56" s="301" customFormat="1" ht="13.5" customHeight="1">
      <c r="A48" s="378">
        <v>4</v>
      </c>
      <c r="B48" s="332">
        <v>44868</v>
      </c>
      <c r="C48" s="379"/>
      <c r="D48" s="380" t="s">
        <v>412</v>
      </c>
      <c r="E48" s="381" t="s">
        <v>543</v>
      </c>
      <c r="F48" s="378">
        <v>462</v>
      </c>
      <c r="G48" s="378">
        <v>447</v>
      </c>
      <c r="H48" s="378">
        <v>446</v>
      </c>
      <c r="I48" s="382" t="s">
        <v>909</v>
      </c>
      <c r="J48" s="327" t="s">
        <v>939</v>
      </c>
      <c r="K48" s="327">
        <f t="shared" si="39"/>
        <v>-16</v>
      </c>
      <c r="L48" s="383">
        <f t="shared" si="40"/>
        <v>-3.234</v>
      </c>
      <c r="M48" s="384">
        <f t="shared" si="41"/>
        <v>-4.1632034632034638E-2</v>
      </c>
      <c r="N48" s="327" t="s">
        <v>553</v>
      </c>
      <c r="O48" s="385">
        <v>44874</v>
      </c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3"/>
      <c r="AJ48" s="294"/>
      <c r="AK48" s="300"/>
      <c r="AL48" s="300"/>
    </row>
    <row r="49" spans="1:38" s="301" customFormat="1" ht="13.5" customHeight="1">
      <c r="A49" s="357">
        <v>5</v>
      </c>
      <c r="B49" s="373">
        <v>44872</v>
      </c>
      <c r="C49" s="354"/>
      <c r="D49" s="355" t="s">
        <v>46</v>
      </c>
      <c r="E49" s="356" t="s">
        <v>543</v>
      </c>
      <c r="F49" s="357">
        <v>848.5</v>
      </c>
      <c r="G49" s="357">
        <v>822</v>
      </c>
      <c r="H49" s="357">
        <v>875</v>
      </c>
      <c r="I49" s="358" t="s">
        <v>934</v>
      </c>
      <c r="J49" s="283" t="s">
        <v>937</v>
      </c>
      <c r="K49" s="283">
        <f t="shared" ref="K49:K50" si="42">H49-F49</f>
        <v>26.5</v>
      </c>
      <c r="L49" s="359">
        <f t="shared" ref="L49" si="43">(F49*-0.7)/100</f>
        <v>-5.9394999999999989</v>
      </c>
      <c r="M49" s="360">
        <f t="shared" ref="M49:M50" si="44">(K49+L49)/F49</f>
        <v>2.4231585150265175E-2</v>
      </c>
      <c r="N49" s="283" t="s">
        <v>541</v>
      </c>
      <c r="O49" s="361">
        <v>44874</v>
      </c>
      <c r="P49" s="41"/>
      <c r="Q49" s="247"/>
      <c r="R49" s="248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3"/>
      <c r="AJ49" s="294"/>
      <c r="AK49" s="300"/>
      <c r="AL49" s="300"/>
    </row>
    <row r="50" spans="1:38" s="301" customFormat="1" ht="13.5" customHeight="1">
      <c r="A50" s="378">
        <v>6</v>
      </c>
      <c r="B50" s="332">
        <v>44876</v>
      </c>
      <c r="C50" s="379"/>
      <c r="D50" s="380" t="s">
        <v>948</v>
      </c>
      <c r="E50" s="381" t="s">
        <v>543</v>
      </c>
      <c r="F50" s="378">
        <v>2110</v>
      </c>
      <c r="G50" s="378">
        <v>2040</v>
      </c>
      <c r="H50" s="378">
        <v>2040</v>
      </c>
      <c r="I50" s="382" t="s">
        <v>949</v>
      </c>
      <c r="J50" s="327" t="s">
        <v>974</v>
      </c>
      <c r="K50" s="327">
        <f t="shared" si="42"/>
        <v>-70</v>
      </c>
      <c r="L50" s="383">
        <f>(F50*-0.07)/100</f>
        <v>-1.4770000000000001</v>
      </c>
      <c r="M50" s="384">
        <f t="shared" si="44"/>
        <v>-3.3875355450236969E-2</v>
      </c>
      <c r="N50" s="327" t="s">
        <v>553</v>
      </c>
      <c r="O50" s="385">
        <v>44882</v>
      </c>
      <c r="P50" s="41"/>
      <c r="Q50" s="247"/>
      <c r="R50" s="248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3"/>
      <c r="AJ50" s="294"/>
      <c r="AK50" s="300"/>
      <c r="AL50" s="300"/>
    </row>
    <row r="51" spans="1:38" s="301" customFormat="1" ht="13.5" customHeight="1">
      <c r="A51" s="378">
        <v>7</v>
      </c>
      <c r="B51" s="332">
        <v>44879</v>
      </c>
      <c r="C51" s="379"/>
      <c r="D51" s="380" t="s">
        <v>351</v>
      </c>
      <c r="E51" s="381" t="s">
        <v>543</v>
      </c>
      <c r="F51" s="378">
        <v>109</v>
      </c>
      <c r="G51" s="378">
        <v>105.5</v>
      </c>
      <c r="H51" s="378">
        <v>105.5</v>
      </c>
      <c r="I51" s="382" t="s">
        <v>955</v>
      </c>
      <c r="J51" s="327" t="s">
        <v>980</v>
      </c>
      <c r="K51" s="327">
        <f t="shared" ref="K51" si="45">H51-F51</f>
        <v>-3.5</v>
      </c>
      <c r="L51" s="383">
        <f>(F51*-0.7)/100</f>
        <v>-0.76300000000000001</v>
      </c>
      <c r="M51" s="384">
        <f t="shared" ref="M51" si="46">(K51+L51)/F51</f>
        <v>-3.9110091743119267E-2</v>
      </c>
      <c r="N51" s="327" t="s">
        <v>553</v>
      </c>
      <c r="O51" s="385">
        <v>44883</v>
      </c>
      <c r="P51" s="41"/>
      <c r="Q51" s="247"/>
      <c r="R51" s="248" t="s">
        <v>542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3"/>
      <c r="AJ51" s="294"/>
      <c r="AK51" s="300"/>
      <c r="AL51" s="300"/>
    </row>
    <row r="52" spans="1:38" s="301" customFormat="1" ht="13.5" customHeight="1">
      <c r="A52" s="357">
        <v>8</v>
      </c>
      <c r="B52" s="373">
        <v>44881</v>
      </c>
      <c r="C52" s="354"/>
      <c r="D52" s="355" t="s">
        <v>458</v>
      </c>
      <c r="E52" s="356" t="s">
        <v>543</v>
      </c>
      <c r="F52" s="357">
        <v>160</v>
      </c>
      <c r="G52" s="357">
        <v>155</v>
      </c>
      <c r="H52" s="357">
        <v>164</v>
      </c>
      <c r="I52" s="358" t="s">
        <v>968</v>
      </c>
      <c r="J52" s="283" t="s">
        <v>969</v>
      </c>
      <c r="K52" s="283">
        <f t="shared" ref="K52:K53" si="47">H52-F52</f>
        <v>4</v>
      </c>
      <c r="L52" s="359">
        <f>(F52*-0.07)/100</f>
        <v>-0.11200000000000002</v>
      </c>
      <c r="M52" s="360">
        <f t="shared" ref="M52:M53" si="48">(K52+L52)/F52</f>
        <v>2.4299999999999999E-2</v>
      </c>
      <c r="N52" s="283" t="s">
        <v>541</v>
      </c>
      <c r="O52" s="361">
        <v>44881</v>
      </c>
      <c r="P52" s="41"/>
      <c r="Q52" s="247"/>
      <c r="R52" s="248" t="s">
        <v>542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93"/>
      <c r="AJ52" s="294"/>
      <c r="AK52" s="300"/>
      <c r="AL52" s="300"/>
    </row>
    <row r="53" spans="1:38" s="301" customFormat="1" ht="13.5" customHeight="1">
      <c r="A53" s="378">
        <v>9</v>
      </c>
      <c r="B53" s="332">
        <v>44881</v>
      </c>
      <c r="C53" s="379"/>
      <c r="D53" s="380" t="s">
        <v>426</v>
      </c>
      <c r="E53" s="381" t="s">
        <v>543</v>
      </c>
      <c r="F53" s="378">
        <v>249</v>
      </c>
      <c r="G53" s="378">
        <v>242</v>
      </c>
      <c r="H53" s="378">
        <v>242.5</v>
      </c>
      <c r="I53" s="382" t="s">
        <v>970</v>
      </c>
      <c r="J53" s="327" t="s">
        <v>971</v>
      </c>
      <c r="K53" s="327">
        <f t="shared" si="47"/>
        <v>-6.5</v>
      </c>
      <c r="L53" s="383">
        <f>(F53*-0.07)/100</f>
        <v>-0.17430000000000004</v>
      </c>
      <c r="M53" s="384">
        <f t="shared" si="48"/>
        <v>-2.6804417670682729E-2</v>
      </c>
      <c r="N53" s="327" t="s">
        <v>553</v>
      </c>
      <c r="O53" s="385">
        <v>44881</v>
      </c>
      <c r="P53" s="41"/>
      <c r="Q53" s="247"/>
      <c r="R53" s="248" t="s">
        <v>807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93"/>
      <c r="AJ53" s="294"/>
      <c r="AK53" s="300"/>
      <c r="AL53" s="300"/>
    </row>
    <row r="54" spans="1:38" s="295" customFormat="1" ht="13.5" customHeight="1">
      <c r="A54" s="357">
        <v>10</v>
      </c>
      <c r="B54" s="373">
        <v>44883</v>
      </c>
      <c r="C54" s="354"/>
      <c r="D54" s="355" t="s">
        <v>506</v>
      </c>
      <c r="E54" s="356" t="s">
        <v>543</v>
      </c>
      <c r="F54" s="357">
        <v>335</v>
      </c>
      <c r="G54" s="357">
        <v>326</v>
      </c>
      <c r="H54" s="357">
        <v>344</v>
      </c>
      <c r="I54" s="358" t="s">
        <v>981</v>
      </c>
      <c r="J54" s="283" t="s">
        <v>748</v>
      </c>
      <c r="K54" s="283">
        <f t="shared" ref="K54:K55" si="49">H54-F54</f>
        <v>9</v>
      </c>
      <c r="L54" s="359">
        <f>(F54*-0.07)/100</f>
        <v>-0.23450000000000004</v>
      </c>
      <c r="M54" s="360">
        <f t="shared" ref="M54:M55" si="50">(K54+L54)/F54</f>
        <v>2.6165671641791042E-2</v>
      </c>
      <c r="N54" s="283" t="s">
        <v>541</v>
      </c>
      <c r="O54" s="361">
        <v>44883</v>
      </c>
      <c r="P54" s="388"/>
      <c r="Q54" s="247"/>
      <c r="R54" s="248" t="s">
        <v>542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93"/>
      <c r="AJ54" s="294"/>
      <c r="AK54" s="294"/>
      <c r="AL54" s="294"/>
    </row>
    <row r="55" spans="1:38" s="295" customFormat="1" ht="13.5" customHeight="1">
      <c r="A55" s="357">
        <v>11</v>
      </c>
      <c r="B55" s="373">
        <v>44883</v>
      </c>
      <c r="C55" s="354"/>
      <c r="D55" s="355" t="s">
        <v>984</v>
      </c>
      <c r="E55" s="356" t="s">
        <v>543</v>
      </c>
      <c r="F55" s="357">
        <v>499</v>
      </c>
      <c r="G55" s="357">
        <v>484</v>
      </c>
      <c r="H55" s="357">
        <v>513</v>
      </c>
      <c r="I55" s="358" t="s">
        <v>985</v>
      </c>
      <c r="J55" s="283" t="s">
        <v>1003</v>
      </c>
      <c r="K55" s="283">
        <f t="shared" si="49"/>
        <v>14</v>
      </c>
      <c r="L55" s="359">
        <f t="shared" ref="L55" si="51">(F55*-0.7)/100</f>
        <v>-3.4929999999999994</v>
      </c>
      <c r="M55" s="360">
        <f t="shared" si="50"/>
        <v>2.1056112224448902E-2</v>
      </c>
      <c r="N55" s="283" t="s">
        <v>541</v>
      </c>
      <c r="O55" s="361">
        <v>44883</v>
      </c>
      <c r="P55" s="388"/>
      <c r="Q55" s="247"/>
      <c r="R55" s="248" t="s">
        <v>807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93"/>
      <c r="AJ55" s="294"/>
      <c r="AK55" s="294"/>
      <c r="AL55" s="294"/>
    </row>
    <row r="56" spans="1:38" s="295" customFormat="1" ht="13.5" customHeight="1">
      <c r="A56" s="357">
        <v>12</v>
      </c>
      <c r="B56" s="373">
        <v>44886</v>
      </c>
      <c r="C56" s="354"/>
      <c r="D56" s="355" t="s">
        <v>506</v>
      </c>
      <c r="E56" s="356" t="s">
        <v>543</v>
      </c>
      <c r="F56" s="357">
        <v>335</v>
      </c>
      <c r="G56" s="357">
        <v>326</v>
      </c>
      <c r="H56" s="357">
        <v>343</v>
      </c>
      <c r="I56" s="358" t="s">
        <v>981</v>
      </c>
      <c r="J56" s="283" t="s">
        <v>1077</v>
      </c>
      <c r="K56" s="283">
        <f t="shared" ref="K56" si="52">H56-F56</f>
        <v>8</v>
      </c>
      <c r="L56" s="359">
        <f t="shared" ref="L56" si="53">(F56*-0.7)/100</f>
        <v>-2.3449999999999998</v>
      </c>
      <c r="M56" s="360">
        <f t="shared" ref="M56" si="54">(K56+L56)/F56</f>
        <v>1.6880597014925374E-2</v>
      </c>
      <c r="N56" s="283" t="s">
        <v>541</v>
      </c>
      <c r="O56" s="361">
        <v>44893</v>
      </c>
      <c r="P56" s="388"/>
      <c r="Q56" s="247"/>
      <c r="R56" s="248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93"/>
      <c r="AJ56" s="294"/>
      <c r="AK56" s="294"/>
      <c r="AL56" s="294"/>
    </row>
    <row r="57" spans="1:38" s="295" customFormat="1" ht="13.5" customHeight="1">
      <c r="A57" s="307">
        <v>13</v>
      </c>
      <c r="B57" s="308">
        <v>44888</v>
      </c>
      <c r="C57" s="296"/>
      <c r="D57" s="297" t="s">
        <v>768</v>
      </c>
      <c r="E57" s="298" t="s">
        <v>543</v>
      </c>
      <c r="F57" s="307" t="s">
        <v>1012</v>
      </c>
      <c r="G57" s="307">
        <v>1440</v>
      </c>
      <c r="H57" s="307"/>
      <c r="I57" s="299" t="s">
        <v>884</v>
      </c>
      <c r="J57" s="311" t="s">
        <v>544</v>
      </c>
      <c r="K57" s="311"/>
      <c r="L57" s="290"/>
      <c r="M57" s="291"/>
      <c r="N57" s="311"/>
      <c r="O57" s="292"/>
      <c r="P57" s="388"/>
      <c r="Q57" s="247"/>
      <c r="R57" s="248" t="s">
        <v>807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93"/>
      <c r="AJ57" s="294"/>
      <c r="AK57" s="294"/>
      <c r="AL57" s="294"/>
    </row>
    <row r="58" spans="1:38" s="295" customFormat="1" ht="13.5" customHeight="1">
      <c r="A58" s="307">
        <v>14</v>
      </c>
      <c r="B58" s="308">
        <v>44888</v>
      </c>
      <c r="C58" s="296"/>
      <c r="D58" s="297" t="s">
        <v>64</v>
      </c>
      <c r="E58" s="298" t="s">
        <v>543</v>
      </c>
      <c r="F58" s="307" t="s">
        <v>1013</v>
      </c>
      <c r="G58" s="307">
        <v>1595</v>
      </c>
      <c r="H58" s="307"/>
      <c r="I58" s="299" t="s">
        <v>1014</v>
      </c>
      <c r="J58" s="311" t="s">
        <v>544</v>
      </c>
      <c r="K58" s="311"/>
      <c r="L58" s="290"/>
      <c r="M58" s="291"/>
      <c r="N58" s="311"/>
      <c r="O58" s="292"/>
      <c r="P58" s="388"/>
      <c r="Q58" s="247"/>
      <c r="R58" s="248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93"/>
      <c r="AJ58" s="294"/>
      <c r="AK58" s="294"/>
      <c r="AL58" s="294"/>
    </row>
    <row r="59" spans="1:38" s="295" customFormat="1" ht="13.5" customHeight="1">
      <c r="A59" s="307">
        <v>15</v>
      </c>
      <c r="B59" s="308">
        <v>44888</v>
      </c>
      <c r="C59" s="296"/>
      <c r="D59" s="297" t="s">
        <v>71</v>
      </c>
      <c r="E59" s="298" t="s">
        <v>543</v>
      </c>
      <c r="F59" s="307" t="s">
        <v>1015</v>
      </c>
      <c r="G59" s="307">
        <v>103.5</v>
      </c>
      <c r="H59" s="307"/>
      <c r="I59" s="299" t="s">
        <v>1016</v>
      </c>
      <c r="J59" s="311" t="s">
        <v>544</v>
      </c>
      <c r="K59" s="311"/>
      <c r="L59" s="290"/>
      <c r="M59" s="291"/>
      <c r="N59" s="311"/>
      <c r="O59" s="292"/>
      <c r="P59" s="388"/>
      <c r="Q59" s="247"/>
      <c r="R59" s="248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93"/>
      <c r="AJ59" s="294"/>
      <c r="AK59" s="294"/>
      <c r="AL59" s="294"/>
    </row>
    <row r="60" spans="1:38" s="295" customFormat="1" ht="13.5" customHeight="1">
      <c r="A60" s="307"/>
      <c r="B60" s="308"/>
      <c r="C60" s="296"/>
      <c r="D60" s="297"/>
      <c r="E60" s="298"/>
      <c r="F60" s="307"/>
      <c r="G60" s="307"/>
      <c r="H60" s="307"/>
      <c r="I60" s="299"/>
      <c r="J60" s="311"/>
      <c r="K60" s="311"/>
      <c r="L60" s="290"/>
      <c r="M60" s="291"/>
      <c r="N60" s="311"/>
      <c r="O60" s="292"/>
      <c r="P60" s="388"/>
      <c r="Q60" s="247"/>
      <c r="R60" s="24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93"/>
      <c r="AJ60" s="294"/>
      <c r="AK60" s="294"/>
      <c r="AL60" s="294"/>
    </row>
    <row r="61" spans="1:38" s="295" customFormat="1" ht="13.5" customHeight="1">
      <c r="A61" s="307"/>
      <c r="B61" s="308"/>
      <c r="C61" s="296"/>
      <c r="D61" s="297"/>
      <c r="E61" s="298"/>
      <c r="F61" s="307"/>
      <c r="G61" s="307"/>
      <c r="H61" s="307"/>
      <c r="I61" s="299"/>
      <c r="J61" s="311"/>
      <c r="K61" s="311"/>
      <c r="L61" s="290"/>
      <c r="M61" s="291"/>
      <c r="N61" s="311"/>
      <c r="O61" s="292"/>
      <c r="P61" s="388"/>
      <c r="Q61" s="247"/>
      <c r="R61" s="24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93"/>
      <c r="AJ61" s="294"/>
      <c r="AK61" s="294"/>
      <c r="AL61" s="294"/>
    </row>
    <row r="62" spans="1:38" s="295" customFormat="1" ht="15" customHeight="1">
      <c r="A62" s="307"/>
      <c r="B62" s="308"/>
      <c r="C62" s="296"/>
      <c r="D62" s="297"/>
      <c r="E62" s="298"/>
      <c r="F62" s="307"/>
      <c r="G62" s="307"/>
      <c r="H62" s="307"/>
      <c r="I62" s="299"/>
      <c r="J62" s="311"/>
      <c r="K62" s="311"/>
      <c r="L62" s="290"/>
      <c r="M62" s="291"/>
      <c r="N62" s="311"/>
      <c r="O62" s="292"/>
      <c r="P62" s="388"/>
      <c r="Q62" s="247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93"/>
      <c r="AJ62" s="294"/>
      <c r="AK62" s="294"/>
      <c r="AL62" s="294"/>
    </row>
    <row r="63" spans="1:38" ht="15" customHeight="1">
      <c r="A63" s="250"/>
      <c r="B63" s="251"/>
      <c r="C63" s="252"/>
      <c r="D63" s="253"/>
      <c r="E63" s="254"/>
      <c r="F63" s="254"/>
      <c r="G63" s="254"/>
      <c r="H63" s="254"/>
      <c r="I63" s="254"/>
      <c r="J63" s="255"/>
      <c r="K63" s="255"/>
      <c r="L63" s="256"/>
      <c r="M63" s="257"/>
      <c r="N63" s="255"/>
      <c r="O63" s="258"/>
      <c r="P63" s="231"/>
      <c r="Q63" s="247"/>
      <c r="R63" s="24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1"/>
      <c r="AI63" s="1"/>
      <c r="AJ63" s="1"/>
      <c r="AK63" s="1"/>
      <c r="AL63" s="1"/>
    </row>
    <row r="64" spans="1:38" ht="44.25" customHeight="1">
      <c r="A64" s="109" t="s">
        <v>545</v>
      </c>
      <c r="B64" s="131"/>
      <c r="C64" s="131"/>
      <c r="D64" s="1"/>
      <c r="E64" s="6"/>
      <c r="F64" s="6"/>
      <c r="G64" s="6"/>
      <c r="H64" s="6" t="s">
        <v>557</v>
      </c>
      <c r="I64" s="6"/>
      <c r="J64" s="6"/>
      <c r="K64" s="105"/>
      <c r="L64" s="133"/>
      <c r="M64" s="105"/>
      <c r="N64" s="106"/>
      <c r="O64" s="105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242"/>
      <c r="AD64" s="242"/>
      <c r="AE64" s="242"/>
      <c r="AF64" s="242"/>
      <c r="AG64" s="242"/>
      <c r="AH64" s="242"/>
    </row>
    <row r="65" spans="1:38" ht="12.75" customHeight="1">
      <c r="A65" s="116" t="s">
        <v>546</v>
      </c>
      <c r="B65" s="109"/>
      <c r="C65" s="109"/>
      <c r="D65" s="109"/>
      <c r="E65" s="41"/>
      <c r="F65" s="117" t="s">
        <v>547</v>
      </c>
      <c r="G65" s="54"/>
      <c r="H65" s="41"/>
      <c r="I65" s="54"/>
      <c r="J65" s="6"/>
      <c r="K65" s="134"/>
      <c r="L65" s="135"/>
      <c r="M65" s="6"/>
      <c r="N65" s="99"/>
      <c r="O65" s="136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16"/>
      <c r="B66" s="109"/>
      <c r="C66" s="109"/>
      <c r="D66" s="109"/>
      <c r="E66" s="6"/>
      <c r="F66" s="117" t="s">
        <v>549</v>
      </c>
      <c r="G66" s="54"/>
      <c r="H66" s="41"/>
      <c r="I66" s="54"/>
      <c r="J66" s="6"/>
      <c r="K66" s="134"/>
      <c r="L66" s="135"/>
      <c r="M66" s="6"/>
      <c r="N66" s="99"/>
      <c r="O66" s="136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09"/>
      <c r="B67" s="109"/>
      <c r="C67" s="109"/>
      <c r="D67" s="109"/>
      <c r="E67" s="6"/>
      <c r="F67" s="6"/>
      <c r="G67" s="6"/>
      <c r="H67" s="6"/>
      <c r="I67" s="6"/>
      <c r="J67" s="122"/>
      <c r="K67" s="119"/>
      <c r="L67" s="120"/>
      <c r="M67" s="6"/>
      <c r="N67" s="123"/>
      <c r="O67" s="1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37" t="s">
        <v>558</v>
      </c>
      <c r="B68" s="137"/>
      <c r="C68" s="137"/>
      <c r="D68" s="137"/>
      <c r="E68" s="6"/>
      <c r="F68" s="6"/>
      <c r="G68" s="6"/>
      <c r="H68" s="6"/>
      <c r="I68" s="6"/>
      <c r="J68" s="6"/>
      <c r="K68" s="6"/>
      <c r="L68" s="6"/>
      <c r="M68" s="6"/>
      <c r="N68" s="6"/>
      <c r="O68" s="2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94" t="s">
        <v>16</v>
      </c>
      <c r="B69" s="94" t="s">
        <v>518</v>
      </c>
      <c r="C69" s="94"/>
      <c r="D69" s="95" t="s">
        <v>529</v>
      </c>
      <c r="E69" s="94" t="s">
        <v>530</v>
      </c>
      <c r="F69" s="94" t="s">
        <v>531</v>
      </c>
      <c r="G69" s="94" t="s">
        <v>551</v>
      </c>
      <c r="H69" s="94" t="s">
        <v>533</v>
      </c>
      <c r="I69" s="94" t="s">
        <v>534</v>
      </c>
      <c r="J69" s="93" t="s">
        <v>535</v>
      </c>
      <c r="K69" s="138" t="s">
        <v>559</v>
      </c>
      <c r="L69" s="96" t="s">
        <v>537</v>
      </c>
      <c r="M69" s="138" t="s">
        <v>560</v>
      </c>
      <c r="N69" s="94" t="s">
        <v>561</v>
      </c>
      <c r="O69" s="93" t="s">
        <v>539</v>
      </c>
      <c r="P69" s="95" t="s">
        <v>540</v>
      </c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s="209" customFormat="1" ht="12.75" customHeight="1">
      <c r="A70" s="309">
        <v>1</v>
      </c>
      <c r="B70" s="281">
        <v>44862</v>
      </c>
      <c r="C70" s="316"/>
      <c r="D70" s="316" t="s">
        <v>887</v>
      </c>
      <c r="E70" s="309" t="s">
        <v>543</v>
      </c>
      <c r="F70" s="309">
        <v>577</v>
      </c>
      <c r="G70" s="309">
        <v>568</v>
      </c>
      <c r="H70" s="310">
        <v>587</v>
      </c>
      <c r="I70" s="310" t="s">
        <v>888</v>
      </c>
      <c r="J70" s="283" t="s">
        <v>894</v>
      </c>
      <c r="K70" s="282">
        <f t="shared" ref="K70" si="55">H70-F70</f>
        <v>10</v>
      </c>
      <c r="L70" s="284">
        <f t="shared" ref="L70:L71" si="56">(H70*N70)*0.07%</f>
        <v>616.35000000000014</v>
      </c>
      <c r="M70" s="285">
        <f t="shared" ref="M70:M71" si="57">(K70*N70)-L70</f>
        <v>14383.65</v>
      </c>
      <c r="N70" s="282">
        <v>1500</v>
      </c>
      <c r="O70" s="283" t="s">
        <v>541</v>
      </c>
      <c r="P70" s="281">
        <v>44866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24">
        <v>2</v>
      </c>
      <c r="B71" s="332">
        <v>44865</v>
      </c>
      <c r="C71" s="325"/>
      <c r="D71" s="325" t="s">
        <v>889</v>
      </c>
      <c r="E71" s="324" t="s">
        <v>846</v>
      </c>
      <c r="F71" s="324">
        <v>17985</v>
      </c>
      <c r="G71" s="324">
        <v>18155</v>
      </c>
      <c r="H71" s="326">
        <v>18155</v>
      </c>
      <c r="I71" s="326" t="s">
        <v>890</v>
      </c>
      <c r="J71" s="327" t="s">
        <v>893</v>
      </c>
      <c r="K71" s="328">
        <f>F71-H71</f>
        <v>-170</v>
      </c>
      <c r="L71" s="329">
        <f t="shared" si="56"/>
        <v>635.42500000000007</v>
      </c>
      <c r="M71" s="330">
        <f t="shared" si="57"/>
        <v>-9135.4249999999993</v>
      </c>
      <c r="N71" s="328">
        <v>50</v>
      </c>
      <c r="O71" s="327" t="s">
        <v>553</v>
      </c>
      <c r="P71" s="331">
        <v>44866</v>
      </c>
      <c r="Q71" s="211"/>
      <c r="R71" s="214" t="s">
        <v>542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24">
        <v>3</v>
      </c>
      <c r="B72" s="332">
        <v>44868</v>
      </c>
      <c r="C72" s="325"/>
      <c r="D72" s="325" t="s">
        <v>910</v>
      </c>
      <c r="E72" s="324" t="s">
        <v>543</v>
      </c>
      <c r="F72" s="324">
        <v>149.75</v>
      </c>
      <c r="G72" s="324">
        <v>147.25</v>
      </c>
      <c r="H72" s="326">
        <v>147.75</v>
      </c>
      <c r="I72" s="326" t="s">
        <v>911</v>
      </c>
      <c r="J72" s="327" t="s">
        <v>916</v>
      </c>
      <c r="K72" s="328">
        <f t="shared" ref="K72:K74" si="58">H72-F72</f>
        <v>-2</v>
      </c>
      <c r="L72" s="329">
        <f t="shared" ref="L72:L74" si="59">(H72*N72)*0.07%</f>
        <v>605.03625000000011</v>
      </c>
      <c r="M72" s="330">
        <f t="shared" ref="M72:M74" si="60">(K72*N72)-L72</f>
        <v>-12305.036250000001</v>
      </c>
      <c r="N72" s="328">
        <v>5850</v>
      </c>
      <c r="O72" s="327" t="s">
        <v>553</v>
      </c>
      <c r="P72" s="331">
        <v>44869</v>
      </c>
      <c r="Q72" s="211"/>
      <c r="R72" s="214" t="s">
        <v>542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09">
        <v>4</v>
      </c>
      <c r="B73" s="373">
        <v>44869</v>
      </c>
      <c r="C73" s="316"/>
      <c r="D73" s="316" t="s">
        <v>920</v>
      </c>
      <c r="E73" s="309" t="s">
        <v>543</v>
      </c>
      <c r="F73" s="309">
        <v>763</v>
      </c>
      <c r="G73" s="309">
        <v>748</v>
      </c>
      <c r="H73" s="310">
        <v>771.5</v>
      </c>
      <c r="I73" s="310" t="s">
        <v>921</v>
      </c>
      <c r="J73" s="283" t="s">
        <v>902</v>
      </c>
      <c r="K73" s="282">
        <f t="shared" si="58"/>
        <v>8.5</v>
      </c>
      <c r="L73" s="284">
        <f t="shared" si="59"/>
        <v>513.04750000000013</v>
      </c>
      <c r="M73" s="285">
        <f t="shared" si="60"/>
        <v>7561.9524999999994</v>
      </c>
      <c r="N73" s="282">
        <v>950</v>
      </c>
      <c r="O73" s="283" t="s">
        <v>541</v>
      </c>
      <c r="P73" s="281">
        <v>44872</v>
      </c>
      <c r="Q73" s="211"/>
      <c r="R73" s="214" t="s">
        <v>542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24">
        <v>5</v>
      </c>
      <c r="B74" s="332">
        <v>44872</v>
      </c>
      <c r="C74" s="325"/>
      <c r="D74" s="325" t="s">
        <v>924</v>
      </c>
      <c r="E74" s="324" t="s">
        <v>543</v>
      </c>
      <c r="F74" s="324">
        <v>517</v>
      </c>
      <c r="G74" s="324">
        <v>505</v>
      </c>
      <c r="H74" s="326">
        <v>505</v>
      </c>
      <c r="I74" s="326" t="s">
        <v>925</v>
      </c>
      <c r="J74" s="327" t="s">
        <v>943</v>
      </c>
      <c r="K74" s="328">
        <f t="shared" si="58"/>
        <v>-12</v>
      </c>
      <c r="L74" s="329">
        <f t="shared" si="59"/>
        <v>441.87500000000006</v>
      </c>
      <c r="M74" s="330">
        <f t="shared" si="60"/>
        <v>-15441.875</v>
      </c>
      <c r="N74" s="328">
        <v>1250</v>
      </c>
      <c r="O74" s="327" t="s">
        <v>553</v>
      </c>
      <c r="P74" s="331">
        <v>44875</v>
      </c>
      <c r="Q74" s="211"/>
      <c r="R74" s="214" t="s">
        <v>807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24">
        <v>6</v>
      </c>
      <c r="B75" s="332">
        <v>44872</v>
      </c>
      <c r="C75" s="325"/>
      <c r="D75" s="325" t="s">
        <v>926</v>
      </c>
      <c r="E75" s="324" t="s">
        <v>543</v>
      </c>
      <c r="F75" s="324">
        <v>831</v>
      </c>
      <c r="G75" s="324">
        <v>817</v>
      </c>
      <c r="H75" s="326">
        <v>817</v>
      </c>
      <c r="I75" s="326" t="s">
        <v>927</v>
      </c>
      <c r="J75" s="327" t="s">
        <v>935</v>
      </c>
      <c r="K75" s="328">
        <f t="shared" ref="K75" si="61">H75-F75</f>
        <v>-14</v>
      </c>
      <c r="L75" s="329">
        <f t="shared" ref="L75" si="62">(H75*N75)*0.07%</f>
        <v>571.90000000000009</v>
      </c>
      <c r="M75" s="330">
        <f t="shared" ref="M75" si="63">(K75*N75)-L75</f>
        <v>-14571.9</v>
      </c>
      <c r="N75" s="328">
        <v>1000</v>
      </c>
      <c r="O75" s="327" t="s">
        <v>553</v>
      </c>
      <c r="P75" s="331">
        <v>44874</v>
      </c>
      <c r="Q75" s="211"/>
      <c r="R75" s="214" t="s">
        <v>807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24">
        <v>7</v>
      </c>
      <c r="B76" s="332">
        <v>44879</v>
      </c>
      <c r="C76" s="325"/>
      <c r="D76" s="325" t="s">
        <v>958</v>
      </c>
      <c r="E76" s="324" t="s">
        <v>543</v>
      </c>
      <c r="F76" s="324">
        <v>1602.5</v>
      </c>
      <c r="G76" s="324">
        <v>1565</v>
      </c>
      <c r="H76" s="326">
        <v>1581</v>
      </c>
      <c r="I76" s="326" t="s">
        <v>959</v>
      </c>
      <c r="J76" s="327" t="s">
        <v>1034</v>
      </c>
      <c r="K76" s="328">
        <f t="shared" ref="K76" si="64">H76-F76</f>
        <v>-21.5</v>
      </c>
      <c r="L76" s="329">
        <f t="shared" ref="L76" si="65">(H76*N76)*0.07%</f>
        <v>387.34500000000008</v>
      </c>
      <c r="M76" s="330">
        <f t="shared" ref="M76" si="66">(K76*N76)-L76</f>
        <v>-7912.3450000000003</v>
      </c>
      <c r="N76" s="328">
        <v>350</v>
      </c>
      <c r="O76" s="327" t="s">
        <v>553</v>
      </c>
      <c r="P76" s="331">
        <v>44889</v>
      </c>
      <c r="Q76" s="211"/>
      <c r="R76" s="214" t="s">
        <v>807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09">
        <v>8</v>
      </c>
      <c r="B77" s="373">
        <v>44880</v>
      </c>
      <c r="C77" s="316"/>
      <c r="D77" s="316" t="s">
        <v>962</v>
      </c>
      <c r="E77" s="309" t="s">
        <v>543</v>
      </c>
      <c r="F77" s="309">
        <v>775</v>
      </c>
      <c r="G77" s="309">
        <v>762</v>
      </c>
      <c r="H77" s="310">
        <v>784</v>
      </c>
      <c r="I77" s="310" t="s">
        <v>651</v>
      </c>
      <c r="J77" s="283" t="s">
        <v>748</v>
      </c>
      <c r="K77" s="282">
        <f t="shared" ref="K77" si="67">H77-F77</f>
        <v>9</v>
      </c>
      <c r="L77" s="284">
        <f t="shared" ref="L77" si="68">(H77*N77)*0.07%</f>
        <v>493.92000000000007</v>
      </c>
      <c r="M77" s="285">
        <f t="shared" ref="M77" si="69">(K77*N77)-L77</f>
        <v>7606.08</v>
      </c>
      <c r="N77" s="282">
        <v>900</v>
      </c>
      <c r="O77" s="283" t="s">
        <v>541</v>
      </c>
      <c r="P77" s="281">
        <v>44882</v>
      </c>
      <c r="Q77" s="211"/>
      <c r="R77" s="214" t="s">
        <v>542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09">
        <v>9</v>
      </c>
      <c r="B78" s="373">
        <v>44887</v>
      </c>
      <c r="C78" s="316"/>
      <c r="D78" s="316" t="s">
        <v>997</v>
      </c>
      <c r="E78" s="309" t="s">
        <v>543</v>
      </c>
      <c r="F78" s="309">
        <v>1112</v>
      </c>
      <c r="G78" s="309">
        <v>990</v>
      </c>
      <c r="H78" s="310">
        <v>1126.5</v>
      </c>
      <c r="I78" s="310" t="s">
        <v>998</v>
      </c>
      <c r="J78" s="283" t="s">
        <v>1005</v>
      </c>
      <c r="K78" s="282">
        <f t="shared" ref="K78:K79" si="70">H78-F78</f>
        <v>14.5</v>
      </c>
      <c r="L78" s="284">
        <f t="shared" ref="L78:L79" si="71">(H78*N78)*0.07%</f>
        <v>512.55750000000012</v>
      </c>
      <c r="M78" s="285">
        <f t="shared" ref="M78:M79" si="72">(K78*N78)-L78</f>
        <v>8912.4424999999992</v>
      </c>
      <c r="N78" s="282">
        <v>650</v>
      </c>
      <c r="O78" s="283" t="s">
        <v>541</v>
      </c>
      <c r="P78" s="281">
        <v>44888</v>
      </c>
      <c r="Q78" s="211"/>
      <c r="R78" s="214" t="s">
        <v>542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309">
        <v>10</v>
      </c>
      <c r="B79" s="373">
        <v>44888</v>
      </c>
      <c r="C79" s="316"/>
      <c r="D79" s="316" t="s">
        <v>1006</v>
      </c>
      <c r="E79" s="309" t="s">
        <v>543</v>
      </c>
      <c r="F79" s="309">
        <v>2580</v>
      </c>
      <c r="G79" s="309">
        <v>2530</v>
      </c>
      <c r="H79" s="310">
        <v>2615</v>
      </c>
      <c r="I79" s="310" t="s">
        <v>1007</v>
      </c>
      <c r="J79" s="283" t="s">
        <v>915</v>
      </c>
      <c r="K79" s="282">
        <f t="shared" si="70"/>
        <v>35</v>
      </c>
      <c r="L79" s="284">
        <f t="shared" si="71"/>
        <v>457.62500000000006</v>
      </c>
      <c r="M79" s="285">
        <f t="shared" si="72"/>
        <v>8292.375</v>
      </c>
      <c r="N79" s="282">
        <v>250</v>
      </c>
      <c r="O79" s="283" t="s">
        <v>541</v>
      </c>
      <c r="P79" s="281">
        <v>44890</v>
      </c>
      <c r="Q79" s="211"/>
      <c r="R79" s="214" t="s">
        <v>542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309">
        <v>11</v>
      </c>
      <c r="B80" s="373">
        <v>44888</v>
      </c>
      <c r="C80" s="316"/>
      <c r="D80" s="316" t="s">
        <v>1008</v>
      </c>
      <c r="E80" s="309" t="s">
        <v>543</v>
      </c>
      <c r="F80" s="309">
        <v>774</v>
      </c>
      <c r="G80" s="309">
        <v>760</v>
      </c>
      <c r="H80" s="310">
        <v>789</v>
      </c>
      <c r="I80" s="310" t="s">
        <v>651</v>
      </c>
      <c r="J80" s="283" t="s">
        <v>1022</v>
      </c>
      <c r="K80" s="282">
        <f t="shared" ref="K80" si="73">H80-F80</f>
        <v>15</v>
      </c>
      <c r="L80" s="284">
        <f t="shared" ref="L80" si="74">(H80*N80)*0.07%</f>
        <v>497.07000000000005</v>
      </c>
      <c r="M80" s="285">
        <f t="shared" ref="M80" si="75">(K80*N80)-L80</f>
        <v>13002.93</v>
      </c>
      <c r="N80" s="282">
        <v>900</v>
      </c>
      <c r="O80" s="283" t="s">
        <v>541</v>
      </c>
      <c r="P80" s="281">
        <v>44889</v>
      </c>
      <c r="Q80" s="211"/>
      <c r="R80" s="214" t="s">
        <v>542</v>
      </c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s="209" customFormat="1" ht="12.75" customHeight="1">
      <c r="A81" s="277">
        <v>12</v>
      </c>
      <c r="B81" s="308">
        <v>44888</v>
      </c>
      <c r="C81" s="338"/>
      <c r="D81" s="338" t="s">
        <v>1009</v>
      </c>
      <c r="E81" s="277" t="s">
        <v>543</v>
      </c>
      <c r="F81" s="277" t="s">
        <v>1010</v>
      </c>
      <c r="G81" s="277">
        <v>1920</v>
      </c>
      <c r="H81" s="339"/>
      <c r="I81" s="339" t="s">
        <v>1011</v>
      </c>
      <c r="J81" s="243" t="s">
        <v>544</v>
      </c>
      <c r="K81" s="213"/>
      <c r="L81" s="232"/>
      <c r="M81" s="233"/>
      <c r="N81" s="213"/>
      <c r="O81" s="243"/>
      <c r="P81" s="210"/>
      <c r="Q81" s="211"/>
      <c r="R81" s="214" t="s">
        <v>542</v>
      </c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54"/>
      <c r="AG81" s="251"/>
      <c r="AH81" s="211"/>
      <c r="AI81" s="211"/>
      <c r="AJ81" s="254"/>
      <c r="AK81" s="254"/>
      <c r="AL81" s="254"/>
    </row>
    <row r="82" spans="1:38" s="209" customFormat="1" ht="12.75" customHeight="1">
      <c r="A82" s="309">
        <v>13</v>
      </c>
      <c r="B82" s="373">
        <v>44889</v>
      </c>
      <c r="C82" s="316"/>
      <c r="D82" s="316" t="s">
        <v>1023</v>
      </c>
      <c r="E82" s="309" t="s">
        <v>543</v>
      </c>
      <c r="F82" s="309">
        <v>1672.5</v>
      </c>
      <c r="G82" s="309">
        <v>1640</v>
      </c>
      <c r="H82" s="310">
        <v>1695</v>
      </c>
      <c r="I82" s="310" t="s">
        <v>1024</v>
      </c>
      <c r="J82" s="283" t="s">
        <v>1027</v>
      </c>
      <c r="K82" s="282">
        <f t="shared" ref="K82" si="76">H82-F82</f>
        <v>22.5</v>
      </c>
      <c r="L82" s="284">
        <f t="shared" ref="L82" si="77">(H82*N82)*0.07%</f>
        <v>474.60000000000008</v>
      </c>
      <c r="M82" s="285">
        <f t="shared" ref="M82" si="78">(K82*N82)-L82</f>
        <v>8525.4</v>
      </c>
      <c r="N82" s="282">
        <v>400</v>
      </c>
      <c r="O82" s="283" t="s">
        <v>541</v>
      </c>
      <c r="P82" s="281">
        <v>44893</v>
      </c>
      <c r="Q82" s="211"/>
      <c r="R82" s="214" t="s">
        <v>542</v>
      </c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54"/>
      <c r="AG82" s="251"/>
      <c r="AH82" s="211"/>
      <c r="AI82" s="211"/>
      <c r="AJ82" s="254"/>
      <c r="AK82" s="254"/>
      <c r="AL82" s="254"/>
    </row>
    <row r="83" spans="1:38" s="209" customFormat="1" ht="12.75" customHeight="1">
      <c r="A83" s="309">
        <v>14</v>
      </c>
      <c r="B83" s="373">
        <v>44889</v>
      </c>
      <c r="C83" s="316"/>
      <c r="D83" s="316" t="s">
        <v>1025</v>
      </c>
      <c r="E83" s="309" t="s">
        <v>543</v>
      </c>
      <c r="F83" s="309">
        <v>2543</v>
      </c>
      <c r="G83" s="309">
        <v>2500</v>
      </c>
      <c r="H83" s="310">
        <v>2575</v>
      </c>
      <c r="I83" s="310" t="s">
        <v>1026</v>
      </c>
      <c r="J83" s="283" t="s">
        <v>1027</v>
      </c>
      <c r="K83" s="282">
        <f t="shared" ref="K83:K85" si="79">H83-F83</f>
        <v>32</v>
      </c>
      <c r="L83" s="284">
        <f t="shared" ref="L83:L85" si="80">(H83*N83)*0.07%</f>
        <v>540.75000000000011</v>
      </c>
      <c r="M83" s="285">
        <f t="shared" ref="M83:M85" si="81">(K83*N83)-L83</f>
        <v>9059.25</v>
      </c>
      <c r="N83" s="282">
        <v>300</v>
      </c>
      <c r="O83" s="283" t="s">
        <v>541</v>
      </c>
      <c r="P83" s="281">
        <v>44889</v>
      </c>
      <c r="Q83" s="211"/>
      <c r="R83" s="214" t="s">
        <v>807</v>
      </c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54"/>
      <c r="AG83" s="251"/>
      <c r="AH83" s="211"/>
      <c r="AI83" s="211"/>
      <c r="AJ83" s="254"/>
      <c r="AK83" s="254"/>
      <c r="AL83" s="254"/>
    </row>
    <row r="84" spans="1:38" s="209" customFormat="1" ht="12.75" customHeight="1">
      <c r="A84" s="309">
        <v>15</v>
      </c>
      <c r="B84" s="373">
        <v>44889</v>
      </c>
      <c r="C84" s="316"/>
      <c r="D84" s="316" t="s">
        <v>1028</v>
      </c>
      <c r="E84" s="309" t="s">
        <v>543</v>
      </c>
      <c r="F84" s="309">
        <v>238</v>
      </c>
      <c r="G84" s="310">
        <v>233.5</v>
      </c>
      <c r="H84" s="310">
        <v>241.5</v>
      </c>
      <c r="I84" s="310" t="s">
        <v>1029</v>
      </c>
      <c r="J84" s="283" t="s">
        <v>1052</v>
      </c>
      <c r="K84" s="282">
        <f t="shared" si="79"/>
        <v>3.5</v>
      </c>
      <c r="L84" s="284">
        <f t="shared" si="80"/>
        <v>490.24500000000006</v>
      </c>
      <c r="M84" s="285">
        <f t="shared" si="81"/>
        <v>9659.7549999999992</v>
      </c>
      <c r="N84" s="282">
        <v>2900</v>
      </c>
      <c r="O84" s="283" t="s">
        <v>541</v>
      </c>
      <c r="P84" s="281">
        <v>44890</v>
      </c>
      <c r="Q84" s="211"/>
      <c r="R84" s="214" t="s">
        <v>807</v>
      </c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54"/>
      <c r="AG84" s="251"/>
      <c r="AH84" s="211"/>
      <c r="AI84" s="211"/>
      <c r="AJ84" s="254"/>
      <c r="AK84" s="254"/>
      <c r="AL84" s="254"/>
    </row>
    <row r="85" spans="1:38" s="209" customFormat="1" ht="12.75" customHeight="1">
      <c r="A85" s="309">
        <v>16</v>
      </c>
      <c r="B85" s="373">
        <v>44889</v>
      </c>
      <c r="C85" s="316"/>
      <c r="D85" s="316" t="s">
        <v>1030</v>
      </c>
      <c r="E85" s="309" t="s">
        <v>543</v>
      </c>
      <c r="F85" s="309">
        <v>609</v>
      </c>
      <c r="G85" s="309">
        <v>599.5</v>
      </c>
      <c r="H85" s="310">
        <v>614.5</v>
      </c>
      <c r="I85" s="310" t="s">
        <v>1031</v>
      </c>
      <c r="J85" s="283" t="s">
        <v>923</v>
      </c>
      <c r="K85" s="282">
        <f t="shared" si="79"/>
        <v>5.5</v>
      </c>
      <c r="L85" s="284">
        <f t="shared" si="80"/>
        <v>645.22500000000014</v>
      </c>
      <c r="M85" s="285">
        <f t="shared" si="81"/>
        <v>7604.7749999999996</v>
      </c>
      <c r="N85" s="282">
        <v>1500</v>
      </c>
      <c r="O85" s="283" t="s">
        <v>541</v>
      </c>
      <c r="P85" s="281">
        <v>44890</v>
      </c>
      <c r="Q85" s="211"/>
      <c r="R85" s="214" t="s">
        <v>542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54"/>
      <c r="AG85" s="251"/>
      <c r="AH85" s="211"/>
      <c r="AI85" s="211"/>
      <c r="AJ85" s="254"/>
      <c r="AK85" s="254"/>
      <c r="AL85" s="254"/>
    </row>
    <row r="86" spans="1:38" s="209" customFormat="1" ht="12.75" customHeight="1">
      <c r="A86" s="309">
        <v>17</v>
      </c>
      <c r="B86" s="373">
        <v>44889</v>
      </c>
      <c r="C86" s="316"/>
      <c r="D86" s="316" t="s">
        <v>1032</v>
      </c>
      <c r="E86" s="309" t="s">
        <v>543</v>
      </c>
      <c r="F86" s="309">
        <v>497</v>
      </c>
      <c r="G86" s="309">
        <v>486</v>
      </c>
      <c r="H86" s="310">
        <v>501.5</v>
      </c>
      <c r="I86" s="310" t="s">
        <v>1033</v>
      </c>
      <c r="J86" s="283" t="s">
        <v>1078</v>
      </c>
      <c r="K86" s="282">
        <f t="shared" ref="K86:K87" si="82">H86-F86</f>
        <v>4.5</v>
      </c>
      <c r="L86" s="284">
        <f t="shared" ref="L86:L87" si="83">(H86*N86)*0.07%</f>
        <v>438.81250000000006</v>
      </c>
      <c r="M86" s="285">
        <f t="shared" ref="M86:M87" si="84">(K86*N86)-L86</f>
        <v>5186.1875</v>
      </c>
      <c r="N86" s="282">
        <v>1250</v>
      </c>
      <c r="O86" s="283" t="s">
        <v>541</v>
      </c>
      <c r="P86" s="281">
        <v>44893</v>
      </c>
      <c r="Q86" s="211"/>
      <c r="R86" s="214" t="s">
        <v>807</v>
      </c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54"/>
      <c r="AG86" s="251"/>
      <c r="AH86" s="211"/>
      <c r="AI86" s="211"/>
      <c r="AJ86" s="254"/>
      <c r="AK86" s="254"/>
      <c r="AL86" s="254"/>
    </row>
    <row r="87" spans="1:38" s="209" customFormat="1" ht="12.75" customHeight="1">
      <c r="A87" s="309">
        <v>18</v>
      </c>
      <c r="B87" s="373">
        <v>44890</v>
      </c>
      <c r="C87" s="316"/>
      <c r="D87" s="316" t="s">
        <v>1025</v>
      </c>
      <c r="E87" s="309" t="s">
        <v>543</v>
      </c>
      <c r="F87" s="309">
        <v>2542</v>
      </c>
      <c r="G87" s="309">
        <v>2500</v>
      </c>
      <c r="H87" s="310">
        <v>2575</v>
      </c>
      <c r="I87" s="310" t="s">
        <v>1026</v>
      </c>
      <c r="J87" s="283" t="s">
        <v>1249</v>
      </c>
      <c r="K87" s="282">
        <f t="shared" si="82"/>
        <v>33</v>
      </c>
      <c r="L87" s="284">
        <f t="shared" si="83"/>
        <v>540.75000000000011</v>
      </c>
      <c r="M87" s="285">
        <f t="shared" si="84"/>
        <v>9359.25</v>
      </c>
      <c r="N87" s="282">
        <v>300</v>
      </c>
      <c r="O87" s="283" t="s">
        <v>541</v>
      </c>
      <c r="P87" s="281">
        <v>44894</v>
      </c>
      <c r="Q87" s="211"/>
      <c r="R87" s="214" t="s">
        <v>807</v>
      </c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54"/>
      <c r="AG87" s="251"/>
      <c r="AH87" s="211"/>
      <c r="AI87" s="211"/>
      <c r="AJ87" s="254"/>
      <c r="AK87" s="254"/>
      <c r="AL87" s="254"/>
    </row>
    <row r="88" spans="1:38" s="209" customFormat="1" ht="12.75" customHeight="1">
      <c r="A88" s="309">
        <v>19</v>
      </c>
      <c r="B88" s="373">
        <v>44890</v>
      </c>
      <c r="C88" s="316"/>
      <c r="D88" s="316" t="s">
        <v>1050</v>
      </c>
      <c r="E88" s="309" t="s">
        <v>543</v>
      </c>
      <c r="F88" s="309">
        <v>367.5</v>
      </c>
      <c r="G88" s="309">
        <v>359.5</v>
      </c>
      <c r="H88" s="310">
        <v>373.5</v>
      </c>
      <c r="I88" s="310" t="s">
        <v>1051</v>
      </c>
      <c r="J88" s="283" t="s">
        <v>989</v>
      </c>
      <c r="K88" s="282">
        <f t="shared" ref="K88" si="85">H88-F88</f>
        <v>6</v>
      </c>
      <c r="L88" s="284">
        <f t="shared" ref="L88" si="86">(H88*N88)*0.07%</f>
        <v>418.32000000000005</v>
      </c>
      <c r="M88" s="285">
        <f t="shared" ref="M88" si="87">(K88*N88)-L88</f>
        <v>9181.68</v>
      </c>
      <c r="N88" s="282">
        <v>1600</v>
      </c>
      <c r="O88" s="283" t="s">
        <v>541</v>
      </c>
      <c r="P88" s="281">
        <v>44890</v>
      </c>
      <c r="Q88" s="211"/>
      <c r="R88" s="214" t="s">
        <v>542</v>
      </c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54"/>
      <c r="AG88" s="251"/>
      <c r="AH88" s="211"/>
      <c r="AI88" s="211"/>
      <c r="AJ88" s="254"/>
      <c r="AK88" s="254"/>
      <c r="AL88" s="254"/>
    </row>
    <row r="89" spans="1:38" s="209" customFormat="1" ht="12.75" customHeight="1">
      <c r="A89" s="277">
        <v>20</v>
      </c>
      <c r="B89" s="308">
        <v>44890</v>
      </c>
      <c r="C89" s="338"/>
      <c r="D89" s="338" t="s">
        <v>1053</v>
      </c>
      <c r="E89" s="277" t="s">
        <v>543</v>
      </c>
      <c r="F89" s="277" t="s">
        <v>1054</v>
      </c>
      <c r="G89" s="277">
        <v>2045</v>
      </c>
      <c r="H89" s="339"/>
      <c r="I89" s="339" t="s">
        <v>1055</v>
      </c>
      <c r="J89" s="243" t="s">
        <v>544</v>
      </c>
      <c r="K89" s="213"/>
      <c r="L89" s="232"/>
      <c r="M89" s="233"/>
      <c r="N89" s="213"/>
      <c r="O89" s="243"/>
      <c r="P89" s="210"/>
      <c r="Q89" s="211"/>
      <c r="R89" s="214" t="s">
        <v>807</v>
      </c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54"/>
      <c r="AG89" s="251"/>
      <c r="AH89" s="211"/>
      <c r="AI89" s="211"/>
      <c r="AJ89" s="254"/>
      <c r="AK89" s="254"/>
      <c r="AL89" s="254"/>
    </row>
    <row r="90" spans="1:38" s="209" customFormat="1" ht="12.75" customHeight="1">
      <c r="A90" s="309">
        <v>21</v>
      </c>
      <c r="B90" s="373">
        <v>44890</v>
      </c>
      <c r="C90" s="316"/>
      <c r="D90" s="316" t="s">
        <v>1063</v>
      </c>
      <c r="E90" s="309" t="s">
        <v>543</v>
      </c>
      <c r="F90" s="309">
        <v>1103</v>
      </c>
      <c r="G90" s="309">
        <v>1084</v>
      </c>
      <c r="H90" s="310">
        <v>1116.5</v>
      </c>
      <c r="I90" s="310" t="s">
        <v>1064</v>
      </c>
      <c r="J90" s="283" t="s">
        <v>1079</v>
      </c>
      <c r="K90" s="282">
        <f t="shared" ref="K90" si="88">H90-F90</f>
        <v>13.5</v>
      </c>
      <c r="L90" s="284">
        <f t="shared" ref="L90" si="89">(H90*N90)*0.07%</f>
        <v>508.00750000000005</v>
      </c>
      <c r="M90" s="285">
        <f t="shared" ref="M90" si="90">(K90*N90)-L90</f>
        <v>8266.9925000000003</v>
      </c>
      <c r="N90" s="282">
        <v>650</v>
      </c>
      <c r="O90" s="283" t="s">
        <v>541</v>
      </c>
      <c r="P90" s="281">
        <v>44893</v>
      </c>
      <c r="Q90" s="211"/>
      <c r="R90" s="214" t="s">
        <v>542</v>
      </c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54"/>
      <c r="AG90" s="251"/>
      <c r="AH90" s="211"/>
      <c r="AI90" s="211"/>
      <c r="AJ90" s="254"/>
      <c r="AK90" s="254"/>
      <c r="AL90" s="254"/>
    </row>
    <row r="91" spans="1:38" s="209" customFormat="1" ht="12.75" customHeight="1">
      <c r="A91" s="277">
        <v>22</v>
      </c>
      <c r="B91" s="308">
        <v>44893</v>
      </c>
      <c r="C91" s="338"/>
      <c r="D91" s="338" t="s">
        <v>1084</v>
      </c>
      <c r="E91" s="277" t="s">
        <v>846</v>
      </c>
      <c r="F91" s="277" t="s">
        <v>1085</v>
      </c>
      <c r="G91" s="277">
        <v>18875</v>
      </c>
      <c r="H91" s="339"/>
      <c r="I91" s="339" t="s">
        <v>1086</v>
      </c>
      <c r="J91" s="243" t="s">
        <v>544</v>
      </c>
      <c r="K91" s="213"/>
      <c r="L91" s="232"/>
      <c r="M91" s="233"/>
      <c r="N91" s="213"/>
      <c r="O91" s="243"/>
      <c r="P91" s="210"/>
      <c r="Q91" s="211"/>
      <c r="R91" s="214" t="s">
        <v>542</v>
      </c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54"/>
      <c r="AG91" s="251"/>
      <c r="AH91" s="211"/>
      <c r="AI91" s="211"/>
      <c r="AJ91" s="254"/>
      <c r="AK91" s="254"/>
      <c r="AL91" s="254"/>
    </row>
    <row r="92" spans="1:38" s="209" customFormat="1" ht="12.75" customHeight="1">
      <c r="A92" s="277"/>
      <c r="B92" s="308"/>
      <c r="C92" s="338"/>
      <c r="D92" s="338"/>
      <c r="E92" s="277"/>
      <c r="F92" s="277"/>
      <c r="G92" s="277"/>
      <c r="H92" s="339"/>
      <c r="I92" s="339"/>
      <c r="J92" s="243"/>
      <c r="K92" s="213"/>
      <c r="L92" s="232"/>
      <c r="M92" s="233"/>
      <c r="N92" s="213"/>
      <c r="O92" s="243"/>
      <c r="P92" s="210"/>
      <c r="Q92" s="211"/>
      <c r="R92" s="214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54"/>
      <c r="AG92" s="251"/>
      <c r="AH92" s="211"/>
      <c r="AI92" s="211"/>
      <c r="AJ92" s="254"/>
      <c r="AK92" s="254"/>
      <c r="AL92" s="254"/>
    </row>
    <row r="93" spans="1:38" s="209" customFormat="1" ht="12.75" customHeight="1">
      <c r="A93" s="277"/>
      <c r="B93" s="308"/>
      <c r="C93" s="338"/>
      <c r="D93" s="338"/>
      <c r="E93" s="277"/>
      <c r="F93" s="277"/>
      <c r="G93" s="277"/>
      <c r="H93" s="339"/>
      <c r="I93" s="339"/>
      <c r="J93" s="243"/>
      <c r="K93" s="213"/>
      <c r="L93" s="232"/>
      <c r="M93" s="233"/>
      <c r="N93" s="213"/>
      <c r="O93" s="243"/>
      <c r="P93" s="210"/>
      <c r="Q93" s="211"/>
      <c r="R93" s="214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54"/>
      <c r="AG93" s="251"/>
      <c r="AH93" s="211"/>
      <c r="AI93" s="211"/>
      <c r="AJ93" s="254"/>
      <c r="AK93" s="254"/>
      <c r="AL93" s="254"/>
    </row>
    <row r="94" spans="1:38" s="209" customFormat="1" ht="12.75" customHeight="1">
      <c r="A94" s="212"/>
      <c r="B94" s="210"/>
      <c r="C94" s="267"/>
      <c r="D94" s="267"/>
      <c r="E94" s="212"/>
      <c r="F94" s="212"/>
      <c r="G94" s="212"/>
      <c r="H94" s="213"/>
      <c r="I94" s="213"/>
      <c r="J94" s="243"/>
      <c r="K94" s="267"/>
      <c r="L94" s="212"/>
      <c r="M94" s="212"/>
      <c r="N94" s="212"/>
      <c r="O94" s="213"/>
      <c r="P94" s="213"/>
      <c r="Q94" s="211"/>
      <c r="R94" s="214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54"/>
      <c r="AG94" s="251"/>
      <c r="AH94" s="211"/>
      <c r="AI94" s="211"/>
      <c r="AJ94" s="254"/>
      <c r="AK94" s="254"/>
      <c r="AL94" s="254"/>
    </row>
    <row r="95" spans="1:38" ht="13.5" customHeight="1">
      <c r="A95" s="254"/>
      <c r="B95" s="251"/>
      <c r="C95" s="211"/>
      <c r="D95" s="211"/>
      <c r="E95" s="254"/>
      <c r="F95" s="254"/>
      <c r="G95" s="254"/>
      <c r="H95" s="255"/>
      <c r="I95" s="255"/>
      <c r="J95" s="278"/>
      <c r="K95" s="255"/>
      <c r="L95" s="256"/>
      <c r="M95" s="279"/>
      <c r="N95" s="255"/>
      <c r="O95" s="280"/>
      <c r="P95" s="258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97"/>
      <c r="B96" s="98"/>
      <c r="C96" s="131"/>
      <c r="D96" s="139"/>
      <c r="E96" s="140"/>
      <c r="F96" s="97"/>
      <c r="G96" s="97"/>
      <c r="H96" s="97"/>
      <c r="I96" s="132"/>
      <c r="J96" s="132"/>
      <c r="K96" s="132"/>
      <c r="L96" s="132"/>
      <c r="M96" s="132"/>
      <c r="N96" s="132"/>
      <c r="O96" s="132"/>
      <c r="P96" s="132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12.75" customHeight="1">
      <c r="A97" s="141"/>
      <c r="B97" s="98"/>
      <c r="C97" s="99"/>
      <c r="D97" s="142"/>
      <c r="E97" s="102"/>
      <c r="F97" s="102"/>
      <c r="G97" s="102"/>
      <c r="H97" s="102"/>
      <c r="I97" s="102"/>
      <c r="J97" s="6"/>
      <c r="K97" s="102"/>
      <c r="L97" s="102"/>
      <c r="M97" s="6"/>
      <c r="N97" s="1"/>
      <c r="O97" s="99"/>
      <c r="P97" s="41"/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38.25" customHeight="1">
      <c r="A98" s="143" t="s">
        <v>563</v>
      </c>
      <c r="B98" s="143"/>
      <c r="C98" s="143"/>
      <c r="D98" s="143"/>
      <c r="E98" s="144"/>
      <c r="F98" s="102"/>
      <c r="G98" s="102"/>
      <c r="H98" s="102"/>
      <c r="I98" s="102"/>
      <c r="J98" s="1"/>
      <c r="K98" s="6"/>
      <c r="L98" s="6"/>
      <c r="M98" s="6"/>
      <c r="N98" s="1"/>
      <c r="O98" s="1"/>
      <c r="P98" s="41"/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ht="38.25">
      <c r="A99" s="94" t="s">
        <v>16</v>
      </c>
      <c r="B99" s="94" t="s">
        <v>518</v>
      </c>
      <c r="C99" s="94"/>
      <c r="D99" s="95" t="s">
        <v>529</v>
      </c>
      <c r="E99" s="94" t="s">
        <v>530</v>
      </c>
      <c r="F99" s="94" t="s">
        <v>531</v>
      </c>
      <c r="G99" s="94" t="s">
        <v>551</v>
      </c>
      <c r="H99" s="94" t="s">
        <v>533</v>
      </c>
      <c r="I99" s="94" t="s">
        <v>534</v>
      </c>
      <c r="J99" s="93" t="s">
        <v>535</v>
      </c>
      <c r="K99" s="93" t="s">
        <v>564</v>
      </c>
      <c r="L99" s="96" t="s">
        <v>537</v>
      </c>
      <c r="M99" s="138" t="s">
        <v>560</v>
      </c>
      <c r="N99" s="94" t="s">
        <v>561</v>
      </c>
      <c r="O99" s="94" t="s">
        <v>539</v>
      </c>
      <c r="P99" s="95" t="s">
        <v>540</v>
      </c>
      <c r="Q99" s="4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41"/>
      <c r="AH99" s="41"/>
      <c r="AI99" s="41"/>
      <c r="AJ99" s="41"/>
      <c r="AK99" s="41"/>
      <c r="AL99" s="41"/>
    </row>
    <row r="100" spans="1:38" s="209" customFormat="1" ht="15.6" customHeight="1">
      <c r="A100" s="324">
        <v>1</v>
      </c>
      <c r="B100" s="331">
        <v>44865</v>
      </c>
      <c r="C100" s="333"/>
      <c r="D100" s="333" t="s">
        <v>891</v>
      </c>
      <c r="E100" s="340" t="s">
        <v>543</v>
      </c>
      <c r="F100" s="340">
        <v>220</v>
      </c>
      <c r="G100" s="340">
        <v>90</v>
      </c>
      <c r="H100" s="328">
        <v>90</v>
      </c>
      <c r="I100" s="328" t="s">
        <v>892</v>
      </c>
      <c r="J100" s="327" t="s">
        <v>895</v>
      </c>
      <c r="K100" s="328">
        <f t="shared" ref="K100" si="91">H100-F100</f>
        <v>-130</v>
      </c>
      <c r="L100" s="329">
        <v>100</v>
      </c>
      <c r="M100" s="330">
        <f t="shared" ref="M100" si="92">(K100*N100)-L100</f>
        <v>-3350</v>
      </c>
      <c r="N100" s="328">
        <v>25</v>
      </c>
      <c r="O100" s="327" t="s">
        <v>553</v>
      </c>
      <c r="P100" s="331">
        <v>44866</v>
      </c>
      <c r="Q100" s="208"/>
      <c r="R100" s="214" t="s">
        <v>542</v>
      </c>
      <c r="S100" s="208"/>
      <c r="T100" s="208"/>
      <c r="U100" s="208"/>
      <c r="V100" s="208"/>
      <c r="W100" s="208"/>
      <c r="X100" s="214"/>
      <c r="Y100" s="208"/>
      <c r="Z100" s="208"/>
      <c r="AA100" s="208"/>
      <c r="AB100" s="208"/>
      <c r="AC100" s="208"/>
      <c r="AD100" s="214"/>
      <c r="AE100" s="208"/>
      <c r="AF100" s="208"/>
      <c r="AG100" s="208"/>
      <c r="AH100" s="208"/>
      <c r="AI100" s="208"/>
      <c r="AJ100" s="214"/>
      <c r="AK100" s="208"/>
      <c r="AL100" s="208"/>
    </row>
    <row r="101" spans="1:38" s="209" customFormat="1" ht="15.6" customHeight="1">
      <c r="A101" s="324">
        <v>2</v>
      </c>
      <c r="B101" s="332">
        <v>44866</v>
      </c>
      <c r="C101" s="333"/>
      <c r="D101" s="333" t="s">
        <v>885</v>
      </c>
      <c r="E101" s="340" t="s">
        <v>543</v>
      </c>
      <c r="F101" s="340">
        <v>240</v>
      </c>
      <c r="G101" s="340">
        <v>120</v>
      </c>
      <c r="H101" s="328">
        <v>120</v>
      </c>
      <c r="I101" s="328" t="s">
        <v>892</v>
      </c>
      <c r="J101" s="327" t="s">
        <v>905</v>
      </c>
      <c r="K101" s="328">
        <f t="shared" ref="K101" si="93">H101-F101</f>
        <v>-120</v>
      </c>
      <c r="L101" s="329">
        <v>100</v>
      </c>
      <c r="M101" s="330">
        <f t="shared" ref="M101" si="94">(K101*N101)-L101</f>
        <v>-3100</v>
      </c>
      <c r="N101" s="328">
        <v>25</v>
      </c>
      <c r="O101" s="327" t="s">
        <v>553</v>
      </c>
      <c r="P101" s="331">
        <v>44867</v>
      </c>
      <c r="Q101" s="208"/>
      <c r="R101" s="214" t="s">
        <v>807</v>
      </c>
      <c r="S101" s="208"/>
      <c r="T101" s="208"/>
      <c r="U101" s="208"/>
      <c r="V101" s="208"/>
      <c r="W101" s="208"/>
      <c r="X101" s="214"/>
      <c r="Y101" s="208"/>
      <c r="Z101" s="208"/>
      <c r="AA101" s="208"/>
      <c r="AB101" s="208"/>
      <c r="AC101" s="208"/>
      <c r="AD101" s="214"/>
      <c r="AE101" s="208"/>
      <c r="AF101" s="208"/>
      <c r="AG101" s="208"/>
      <c r="AH101" s="208"/>
      <c r="AI101" s="208"/>
      <c r="AJ101" s="214"/>
      <c r="AK101" s="208"/>
      <c r="AL101" s="208"/>
    </row>
    <row r="102" spans="1:38" s="209" customFormat="1" ht="15.6" customHeight="1">
      <c r="A102" s="309">
        <v>3</v>
      </c>
      <c r="B102" s="373">
        <v>44867</v>
      </c>
      <c r="C102" s="374"/>
      <c r="D102" s="374" t="s">
        <v>904</v>
      </c>
      <c r="E102" s="375" t="s">
        <v>543</v>
      </c>
      <c r="F102" s="375">
        <v>13.25</v>
      </c>
      <c r="G102" s="375">
        <v>9.1</v>
      </c>
      <c r="H102" s="282">
        <v>15.25</v>
      </c>
      <c r="I102" s="282" t="s">
        <v>906</v>
      </c>
      <c r="J102" s="283" t="s">
        <v>912</v>
      </c>
      <c r="K102" s="282">
        <f t="shared" ref="K102" si="95">H102-F102</f>
        <v>2</v>
      </c>
      <c r="L102" s="284">
        <v>100</v>
      </c>
      <c r="M102" s="285">
        <f t="shared" ref="M102" si="96">(K102*N102)-L102</f>
        <v>2900</v>
      </c>
      <c r="N102" s="282">
        <v>1500</v>
      </c>
      <c r="O102" s="283" t="s">
        <v>541</v>
      </c>
      <c r="P102" s="281">
        <v>44868</v>
      </c>
      <c r="Q102" s="208"/>
      <c r="R102" s="214" t="s">
        <v>542</v>
      </c>
      <c r="S102" s="208"/>
      <c r="T102" s="208"/>
      <c r="U102" s="208"/>
      <c r="V102" s="208"/>
      <c r="W102" s="208"/>
      <c r="X102" s="214"/>
      <c r="Y102" s="208"/>
      <c r="Z102" s="208"/>
      <c r="AA102" s="208"/>
      <c r="AB102" s="208"/>
      <c r="AC102" s="208"/>
      <c r="AD102" s="214"/>
      <c r="AE102" s="208"/>
      <c r="AF102" s="208"/>
      <c r="AG102" s="208"/>
      <c r="AH102" s="208"/>
      <c r="AI102" s="208"/>
      <c r="AJ102" s="214"/>
      <c r="AK102" s="208"/>
      <c r="AL102" s="208"/>
    </row>
    <row r="103" spans="1:38" s="209" customFormat="1" ht="15.6" customHeight="1">
      <c r="A103" s="309">
        <v>4</v>
      </c>
      <c r="B103" s="373">
        <v>44868</v>
      </c>
      <c r="C103" s="374"/>
      <c r="D103" s="374" t="s">
        <v>913</v>
      </c>
      <c r="E103" s="375" t="s">
        <v>543</v>
      </c>
      <c r="F103" s="375">
        <v>36.5</v>
      </c>
      <c r="G103" s="375">
        <v>19</v>
      </c>
      <c r="H103" s="282">
        <v>42</v>
      </c>
      <c r="I103" s="282" t="s">
        <v>914</v>
      </c>
      <c r="J103" s="283" t="s">
        <v>923</v>
      </c>
      <c r="K103" s="282">
        <f t="shared" ref="K103" si="97">H103-F103</f>
        <v>5.5</v>
      </c>
      <c r="L103" s="284">
        <v>100</v>
      </c>
      <c r="M103" s="285">
        <f t="shared" ref="M103" si="98">(K103*N103)-L103</f>
        <v>1550</v>
      </c>
      <c r="N103" s="282">
        <v>300</v>
      </c>
      <c r="O103" s="283" t="s">
        <v>541</v>
      </c>
      <c r="P103" s="281">
        <v>44872</v>
      </c>
      <c r="Q103" s="208"/>
      <c r="R103" s="214" t="s">
        <v>807</v>
      </c>
      <c r="S103" s="208"/>
      <c r="T103" s="208"/>
      <c r="U103" s="208"/>
      <c r="V103" s="208"/>
      <c r="W103" s="208"/>
      <c r="X103" s="214"/>
      <c r="Y103" s="208"/>
      <c r="Z103" s="208"/>
      <c r="AA103" s="208"/>
      <c r="AB103" s="208"/>
      <c r="AC103" s="208"/>
      <c r="AD103" s="214"/>
      <c r="AE103" s="208"/>
      <c r="AF103" s="208"/>
      <c r="AG103" s="208"/>
      <c r="AH103" s="208"/>
      <c r="AI103" s="208"/>
      <c r="AJ103" s="214"/>
      <c r="AK103" s="208"/>
      <c r="AL103" s="208"/>
    </row>
    <row r="104" spans="1:38" s="209" customFormat="1" ht="15.6" customHeight="1">
      <c r="A104" s="309">
        <v>5</v>
      </c>
      <c r="B104" s="373">
        <v>44869</v>
      </c>
      <c r="C104" s="374"/>
      <c r="D104" s="374" t="s">
        <v>917</v>
      </c>
      <c r="E104" s="375" t="s">
        <v>543</v>
      </c>
      <c r="F104" s="375">
        <v>11.5</v>
      </c>
      <c r="G104" s="375">
        <v>9.5</v>
      </c>
      <c r="H104" s="282">
        <v>13.25</v>
      </c>
      <c r="I104" s="282" t="s">
        <v>918</v>
      </c>
      <c r="J104" s="283" t="s">
        <v>919</v>
      </c>
      <c r="K104" s="282">
        <f t="shared" ref="K104:K105" si="99">H104-F104</f>
        <v>1.75</v>
      </c>
      <c r="L104" s="284">
        <v>100</v>
      </c>
      <c r="M104" s="285">
        <f t="shared" ref="M104:M106" si="100">(K104*N104)-L104</f>
        <v>2525</v>
      </c>
      <c r="N104" s="282">
        <v>1500</v>
      </c>
      <c r="O104" s="283" t="s">
        <v>541</v>
      </c>
      <c r="P104" s="281">
        <v>44869</v>
      </c>
      <c r="Q104" s="208"/>
      <c r="R104" s="214" t="s">
        <v>542</v>
      </c>
      <c r="S104" s="208"/>
      <c r="T104" s="208"/>
      <c r="U104" s="208"/>
      <c r="V104" s="208"/>
      <c r="W104" s="208"/>
      <c r="X104" s="214"/>
      <c r="Y104" s="208"/>
      <c r="Z104" s="208"/>
      <c r="AA104" s="208"/>
      <c r="AB104" s="208"/>
      <c r="AC104" s="208"/>
      <c r="AD104" s="214"/>
      <c r="AE104" s="208"/>
      <c r="AF104" s="208"/>
      <c r="AG104" s="208"/>
      <c r="AH104" s="208"/>
      <c r="AI104" s="208"/>
      <c r="AJ104" s="214"/>
      <c r="AK104" s="208"/>
      <c r="AL104" s="208"/>
    </row>
    <row r="105" spans="1:38" s="209" customFormat="1" ht="15.6" customHeight="1">
      <c r="A105" s="309">
        <v>6</v>
      </c>
      <c r="B105" s="373">
        <v>44872</v>
      </c>
      <c r="C105" s="374"/>
      <c r="D105" s="374" t="s">
        <v>928</v>
      </c>
      <c r="E105" s="375" t="s">
        <v>543</v>
      </c>
      <c r="F105" s="375">
        <v>65</v>
      </c>
      <c r="G105" s="375">
        <v>30</v>
      </c>
      <c r="H105" s="282">
        <v>89.5</v>
      </c>
      <c r="I105" s="282" t="s">
        <v>929</v>
      </c>
      <c r="J105" s="283" t="s">
        <v>930</v>
      </c>
      <c r="K105" s="282">
        <f t="shared" si="99"/>
        <v>24.5</v>
      </c>
      <c r="L105" s="284">
        <v>100</v>
      </c>
      <c r="M105" s="285">
        <f t="shared" si="100"/>
        <v>1125</v>
      </c>
      <c r="N105" s="282">
        <v>50</v>
      </c>
      <c r="O105" s="283" t="s">
        <v>541</v>
      </c>
      <c r="P105" s="281">
        <v>44872</v>
      </c>
      <c r="Q105" s="208"/>
      <c r="R105" s="214" t="s">
        <v>542</v>
      </c>
      <c r="S105" s="208"/>
      <c r="T105" s="208"/>
      <c r="U105" s="208"/>
      <c r="V105" s="208"/>
      <c r="W105" s="208"/>
      <c r="X105" s="214"/>
      <c r="Y105" s="208"/>
      <c r="Z105" s="208"/>
      <c r="AA105" s="208"/>
      <c r="AB105" s="208"/>
      <c r="AC105" s="208"/>
      <c r="AD105" s="214"/>
      <c r="AE105" s="208"/>
      <c r="AF105" s="208"/>
      <c r="AG105" s="208"/>
      <c r="AH105" s="208"/>
      <c r="AI105" s="208"/>
      <c r="AJ105" s="214"/>
      <c r="AK105" s="208"/>
      <c r="AL105" s="208"/>
    </row>
    <row r="106" spans="1:38" s="209" customFormat="1" ht="15.6" customHeight="1">
      <c r="A106" s="309">
        <v>7</v>
      </c>
      <c r="B106" s="373">
        <v>44872</v>
      </c>
      <c r="C106" s="374"/>
      <c r="D106" s="374" t="s">
        <v>931</v>
      </c>
      <c r="E106" s="375" t="s">
        <v>543</v>
      </c>
      <c r="F106" s="375">
        <v>48</v>
      </c>
      <c r="G106" s="375">
        <v>30</v>
      </c>
      <c r="H106" s="282">
        <v>58</v>
      </c>
      <c r="I106" s="282" t="s">
        <v>932</v>
      </c>
      <c r="J106" s="283" t="s">
        <v>930</v>
      </c>
      <c r="K106" s="282">
        <f t="shared" ref="K106:K108" si="101">H106-F106</f>
        <v>10</v>
      </c>
      <c r="L106" s="284">
        <v>100</v>
      </c>
      <c r="M106" s="285">
        <f t="shared" si="100"/>
        <v>2650</v>
      </c>
      <c r="N106" s="282">
        <v>275</v>
      </c>
      <c r="O106" s="283" t="s">
        <v>541</v>
      </c>
      <c r="P106" s="281">
        <v>44874</v>
      </c>
      <c r="Q106" s="208"/>
      <c r="R106" s="214" t="s">
        <v>807</v>
      </c>
      <c r="S106" s="208"/>
      <c r="T106" s="208"/>
      <c r="U106" s="208"/>
      <c r="V106" s="208"/>
      <c r="W106" s="208"/>
      <c r="X106" s="214"/>
      <c r="Y106" s="208"/>
      <c r="Z106" s="208"/>
      <c r="AA106" s="208"/>
      <c r="AB106" s="208"/>
      <c r="AC106" s="208"/>
      <c r="AD106" s="214"/>
      <c r="AE106" s="208"/>
      <c r="AF106" s="208"/>
      <c r="AG106" s="208"/>
      <c r="AH106" s="208"/>
      <c r="AI106" s="208"/>
      <c r="AJ106" s="214"/>
      <c r="AK106" s="208"/>
      <c r="AL106" s="208"/>
    </row>
    <row r="107" spans="1:38" s="209" customFormat="1" ht="15.6" customHeight="1">
      <c r="A107" s="309">
        <v>8</v>
      </c>
      <c r="B107" s="373">
        <v>44874</v>
      </c>
      <c r="C107" s="374"/>
      <c r="D107" s="374" t="s">
        <v>928</v>
      </c>
      <c r="E107" s="375" t="s">
        <v>543</v>
      </c>
      <c r="F107" s="375">
        <v>65</v>
      </c>
      <c r="G107" s="375">
        <v>30</v>
      </c>
      <c r="H107" s="282">
        <v>86</v>
      </c>
      <c r="I107" s="282" t="s">
        <v>929</v>
      </c>
      <c r="J107" s="283" t="s">
        <v>554</v>
      </c>
      <c r="K107" s="282">
        <f t="shared" si="101"/>
        <v>21</v>
      </c>
      <c r="L107" s="284">
        <v>100</v>
      </c>
      <c r="M107" s="285">
        <f t="shared" ref="M107:M108" si="102">(K107*N107)-L107</f>
        <v>950</v>
      </c>
      <c r="N107" s="282">
        <v>50</v>
      </c>
      <c r="O107" s="283" t="s">
        <v>541</v>
      </c>
      <c r="P107" s="281">
        <v>44874</v>
      </c>
      <c r="Q107" s="208"/>
      <c r="R107" s="214" t="s">
        <v>542</v>
      </c>
      <c r="S107" s="208"/>
      <c r="T107" s="208"/>
      <c r="U107" s="208"/>
      <c r="V107" s="208"/>
      <c r="W107" s="208"/>
      <c r="X107" s="214"/>
      <c r="Y107" s="208"/>
      <c r="Z107" s="208"/>
      <c r="AA107" s="208"/>
      <c r="AB107" s="208"/>
      <c r="AC107" s="208"/>
      <c r="AD107" s="214"/>
      <c r="AE107" s="208"/>
      <c r="AF107" s="208"/>
      <c r="AG107" s="208"/>
      <c r="AH107" s="208"/>
      <c r="AI107" s="208"/>
      <c r="AJ107" s="214"/>
      <c r="AK107" s="208"/>
      <c r="AL107" s="208"/>
    </row>
    <row r="108" spans="1:38" s="209" customFormat="1" ht="15.6" customHeight="1">
      <c r="A108" s="324">
        <v>9</v>
      </c>
      <c r="B108" s="332">
        <v>44874</v>
      </c>
      <c r="C108" s="333"/>
      <c r="D108" s="333" t="s">
        <v>940</v>
      </c>
      <c r="E108" s="340" t="s">
        <v>543</v>
      </c>
      <c r="F108" s="340">
        <v>35.5</v>
      </c>
      <c r="G108" s="340">
        <v>18</v>
      </c>
      <c r="H108" s="328">
        <v>18</v>
      </c>
      <c r="I108" s="328" t="s">
        <v>914</v>
      </c>
      <c r="J108" s="327" t="s">
        <v>956</v>
      </c>
      <c r="K108" s="328">
        <f t="shared" si="101"/>
        <v>-17.5</v>
      </c>
      <c r="L108" s="329">
        <v>100</v>
      </c>
      <c r="M108" s="330">
        <f t="shared" si="102"/>
        <v>-5350</v>
      </c>
      <c r="N108" s="328">
        <v>300</v>
      </c>
      <c r="O108" s="327" t="s">
        <v>553</v>
      </c>
      <c r="P108" s="331">
        <v>44879</v>
      </c>
      <c r="Q108" s="208"/>
      <c r="R108" s="214" t="s">
        <v>807</v>
      </c>
      <c r="S108" s="208"/>
      <c r="T108" s="208"/>
      <c r="U108" s="208"/>
      <c r="V108" s="208"/>
      <c r="W108" s="208"/>
      <c r="X108" s="214"/>
      <c r="Y108" s="208"/>
      <c r="Z108" s="208"/>
      <c r="AA108" s="208"/>
      <c r="AB108" s="208"/>
      <c r="AC108" s="208"/>
      <c r="AD108" s="214"/>
      <c r="AE108" s="208"/>
      <c r="AF108" s="208"/>
      <c r="AG108" s="208"/>
      <c r="AH108" s="208"/>
      <c r="AI108" s="208"/>
      <c r="AJ108" s="214"/>
      <c r="AK108" s="208"/>
      <c r="AL108" s="208"/>
    </row>
    <row r="109" spans="1:38" s="209" customFormat="1" ht="15.6" customHeight="1">
      <c r="A109" s="324">
        <v>10</v>
      </c>
      <c r="B109" s="332">
        <v>44874</v>
      </c>
      <c r="C109" s="333"/>
      <c r="D109" s="333" t="s">
        <v>928</v>
      </c>
      <c r="E109" s="340" t="s">
        <v>543</v>
      </c>
      <c r="F109" s="340">
        <v>42</v>
      </c>
      <c r="G109" s="340">
        <v>9</v>
      </c>
      <c r="H109" s="328">
        <v>9</v>
      </c>
      <c r="I109" s="328" t="s">
        <v>941</v>
      </c>
      <c r="J109" s="327" t="s">
        <v>957</v>
      </c>
      <c r="K109" s="328">
        <f t="shared" ref="K109" si="103">H109-F109</f>
        <v>-33</v>
      </c>
      <c r="L109" s="329">
        <v>100</v>
      </c>
      <c r="M109" s="330">
        <f t="shared" ref="M109:M112" si="104">(K109*N109)-L109</f>
        <v>-1750</v>
      </c>
      <c r="N109" s="328">
        <v>50</v>
      </c>
      <c r="O109" s="327" t="s">
        <v>553</v>
      </c>
      <c r="P109" s="331">
        <v>44875</v>
      </c>
      <c r="Q109" s="208"/>
      <c r="R109" s="214" t="s">
        <v>807</v>
      </c>
      <c r="S109" s="208"/>
      <c r="T109" s="208"/>
      <c r="U109" s="208"/>
      <c r="V109" s="208"/>
      <c r="W109" s="208"/>
      <c r="X109" s="214"/>
      <c r="Y109" s="208"/>
      <c r="Z109" s="208"/>
      <c r="AA109" s="208"/>
      <c r="AB109" s="208"/>
      <c r="AC109" s="208"/>
      <c r="AD109" s="214"/>
      <c r="AE109" s="208"/>
      <c r="AF109" s="208"/>
      <c r="AG109" s="208"/>
      <c r="AH109" s="208"/>
      <c r="AI109" s="208"/>
      <c r="AJ109" s="214"/>
      <c r="AK109" s="208"/>
      <c r="AL109" s="208"/>
    </row>
    <row r="110" spans="1:38" s="209" customFormat="1" ht="15.6" customHeight="1">
      <c r="A110" s="309">
        <v>11</v>
      </c>
      <c r="B110" s="373">
        <v>44875</v>
      </c>
      <c r="C110" s="374"/>
      <c r="D110" s="374" t="s">
        <v>946</v>
      </c>
      <c r="E110" s="375" t="s">
        <v>846</v>
      </c>
      <c r="F110" s="375">
        <v>6</v>
      </c>
      <c r="G110" s="375">
        <v>10.1</v>
      </c>
      <c r="H110" s="282">
        <v>4.25</v>
      </c>
      <c r="I110" s="282">
        <v>0.1</v>
      </c>
      <c r="J110" s="283" t="s">
        <v>919</v>
      </c>
      <c r="K110" s="282">
        <f>F110-H110</f>
        <v>1.75</v>
      </c>
      <c r="L110" s="284">
        <v>100</v>
      </c>
      <c r="M110" s="285">
        <f t="shared" si="104"/>
        <v>2000</v>
      </c>
      <c r="N110" s="282">
        <v>1200</v>
      </c>
      <c r="O110" s="283" t="s">
        <v>541</v>
      </c>
      <c r="P110" s="281">
        <v>44876</v>
      </c>
      <c r="Q110" s="208"/>
      <c r="R110" s="214" t="s">
        <v>542</v>
      </c>
      <c r="S110" s="208"/>
      <c r="T110" s="208"/>
      <c r="U110" s="208"/>
      <c r="V110" s="208"/>
      <c r="W110" s="208"/>
      <c r="X110" s="214"/>
      <c r="Y110" s="208"/>
      <c r="Z110" s="208"/>
      <c r="AA110" s="208"/>
      <c r="AB110" s="208"/>
      <c r="AC110" s="208"/>
      <c r="AD110" s="214"/>
      <c r="AE110" s="208"/>
      <c r="AF110" s="208"/>
      <c r="AG110" s="208"/>
      <c r="AH110" s="208"/>
      <c r="AI110" s="208"/>
      <c r="AJ110" s="214"/>
      <c r="AK110" s="208"/>
      <c r="AL110" s="208"/>
    </row>
    <row r="111" spans="1:38" s="209" customFormat="1" ht="15.6" customHeight="1">
      <c r="A111" s="324">
        <v>12</v>
      </c>
      <c r="B111" s="332">
        <v>44876</v>
      </c>
      <c r="C111" s="333"/>
      <c r="D111" s="333" t="s">
        <v>950</v>
      </c>
      <c r="E111" s="340" t="s">
        <v>543</v>
      </c>
      <c r="F111" s="340">
        <v>33</v>
      </c>
      <c r="G111" s="340">
        <v>17</v>
      </c>
      <c r="H111" s="328">
        <v>17</v>
      </c>
      <c r="I111" s="328" t="s">
        <v>951</v>
      </c>
      <c r="J111" s="327" t="s">
        <v>939</v>
      </c>
      <c r="K111" s="328">
        <f t="shared" ref="K111:K112" si="105">H111-F111</f>
        <v>-16</v>
      </c>
      <c r="L111" s="329">
        <v>100</v>
      </c>
      <c r="M111" s="330">
        <f t="shared" si="104"/>
        <v>-4500</v>
      </c>
      <c r="N111" s="328">
        <v>275</v>
      </c>
      <c r="O111" s="327" t="s">
        <v>553</v>
      </c>
      <c r="P111" s="331">
        <v>44879</v>
      </c>
      <c r="Q111" s="208"/>
      <c r="R111" s="214" t="s">
        <v>807</v>
      </c>
      <c r="S111" s="208"/>
      <c r="T111" s="208"/>
      <c r="U111" s="208"/>
      <c r="V111" s="208"/>
      <c r="W111" s="208"/>
      <c r="X111" s="214"/>
      <c r="Y111" s="208"/>
      <c r="Z111" s="208"/>
      <c r="AA111" s="208"/>
      <c r="AB111" s="208"/>
      <c r="AC111" s="208"/>
      <c r="AD111" s="214"/>
      <c r="AE111" s="208"/>
      <c r="AF111" s="208"/>
      <c r="AG111" s="208"/>
      <c r="AH111" s="208"/>
      <c r="AI111" s="208"/>
      <c r="AJ111" s="214"/>
      <c r="AK111" s="208"/>
      <c r="AL111" s="208"/>
    </row>
    <row r="112" spans="1:38" s="209" customFormat="1" ht="15.6" customHeight="1">
      <c r="A112" s="309">
        <v>13</v>
      </c>
      <c r="B112" s="373">
        <v>44880</v>
      </c>
      <c r="C112" s="374"/>
      <c r="D112" s="374" t="s">
        <v>963</v>
      </c>
      <c r="E112" s="375" t="s">
        <v>543</v>
      </c>
      <c r="F112" s="375">
        <v>1.55</v>
      </c>
      <c r="G112" s="375">
        <v>0.6</v>
      </c>
      <c r="H112" s="282">
        <v>2.2000000000000002</v>
      </c>
      <c r="I112" s="282" t="s">
        <v>964</v>
      </c>
      <c r="J112" s="283" t="s">
        <v>965</v>
      </c>
      <c r="K112" s="282">
        <f t="shared" si="105"/>
        <v>0.65000000000000013</v>
      </c>
      <c r="L112" s="284">
        <v>100</v>
      </c>
      <c r="M112" s="285">
        <f t="shared" si="104"/>
        <v>3280.0000000000009</v>
      </c>
      <c r="N112" s="282">
        <v>5200</v>
      </c>
      <c r="O112" s="283" t="s">
        <v>541</v>
      </c>
      <c r="P112" s="281">
        <v>44880</v>
      </c>
      <c r="Q112" s="208"/>
      <c r="R112" s="214" t="s">
        <v>542</v>
      </c>
      <c r="S112" s="208"/>
      <c r="T112" s="208"/>
      <c r="U112" s="208"/>
      <c r="V112" s="208"/>
      <c r="W112" s="208"/>
      <c r="X112" s="214"/>
      <c r="Y112" s="208"/>
      <c r="Z112" s="208"/>
      <c r="AA112" s="208"/>
      <c r="AB112" s="208"/>
      <c r="AC112" s="208"/>
      <c r="AD112" s="214"/>
      <c r="AE112" s="208"/>
      <c r="AF112" s="208"/>
      <c r="AG112" s="208"/>
      <c r="AH112" s="208"/>
      <c r="AI112" s="208"/>
      <c r="AJ112" s="214"/>
      <c r="AK112" s="208"/>
      <c r="AL112" s="208"/>
    </row>
    <row r="113" spans="1:38" s="209" customFormat="1" ht="15.6" customHeight="1">
      <c r="A113" s="324">
        <v>14</v>
      </c>
      <c r="B113" s="332">
        <v>44881</v>
      </c>
      <c r="C113" s="333"/>
      <c r="D113" s="333" t="s">
        <v>963</v>
      </c>
      <c r="E113" s="340" t="s">
        <v>543</v>
      </c>
      <c r="F113" s="340">
        <v>1.45</v>
      </c>
      <c r="G113" s="340">
        <v>0.5</v>
      </c>
      <c r="H113" s="328">
        <v>0.5</v>
      </c>
      <c r="I113" s="328" t="s">
        <v>964</v>
      </c>
      <c r="J113" s="327" t="s">
        <v>988</v>
      </c>
      <c r="K113" s="328">
        <f t="shared" ref="K113" si="106">H113-F113</f>
        <v>-0.95</v>
      </c>
      <c r="L113" s="329">
        <v>100</v>
      </c>
      <c r="M113" s="330">
        <f t="shared" ref="M113" si="107">(K113*N113)-L113</f>
        <v>-5040</v>
      </c>
      <c r="N113" s="328">
        <v>5200</v>
      </c>
      <c r="O113" s="327" t="s">
        <v>553</v>
      </c>
      <c r="P113" s="331">
        <v>44883</v>
      </c>
      <c r="Q113" s="208"/>
      <c r="R113" s="214" t="s">
        <v>542</v>
      </c>
      <c r="S113" s="208"/>
      <c r="T113" s="208"/>
      <c r="U113" s="208"/>
      <c r="V113" s="208"/>
      <c r="W113" s="208"/>
      <c r="X113" s="214"/>
      <c r="Y113" s="208"/>
      <c r="Z113" s="208"/>
      <c r="AA113" s="208"/>
      <c r="AB113" s="208"/>
      <c r="AC113" s="208"/>
      <c r="AD113" s="214"/>
      <c r="AE113" s="208"/>
      <c r="AF113" s="208"/>
      <c r="AG113" s="208"/>
      <c r="AH113" s="208"/>
      <c r="AI113" s="208"/>
      <c r="AJ113" s="214"/>
      <c r="AK113" s="208"/>
      <c r="AL113" s="208"/>
    </row>
    <row r="114" spans="1:38" s="209" customFormat="1" ht="15.6" customHeight="1">
      <c r="A114" s="324">
        <v>15</v>
      </c>
      <c r="B114" s="332">
        <v>44881</v>
      </c>
      <c r="C114" s="333"/>
      <c r="D114" s="333" t="s">
        <v>972</v>
      </c>
      <c r="E114" s="340" t="s">
        <v>543</v>
      </c>
      <c r="F114" s="340">
        <v>41</v>
      </c>
      <c r="G114" s="340">
        <v>9</v>
      </c>
      <c r="H114" s="328">
        <v>9</v>
      </c>
      <c r="I114" s="328" t="s">
        <v>941</v>
      </c>
      <c r="J114" s="327" t="s">
        <v>977</v>
      </c>
      <c r="K114" s="328">
        <f t="shared" ref="K114:K117" si="108">H114-F114</f>
        <v>-32</v>
      </c>
      <c r="L114" s="329">
        <v>100</v>
      </c>
      <c r="M114" s="330">
        <f t="shared" ref="M114:M117" si="109">(K114*N114)-L114</f>
        <v>-1700</v>
      </c>
      <c r="N114" s="328">
        <v>50</v>
      </c>
      <c r="O114" s="327" t="s">
        <v>553</v>
      </c>
      <c r="P114" s="331">
        <v>44882</v>
      </c>
      <c r="Q114" s="208"/>
      <c r="R114" s="214" t="s">
        <v>807</v>
      </c>
      <c r="S114" s="208"/>
      <c r="T114" s="208"/>
      <c r="U114" s="208"/>
      <c r="V114" s="208"/>
      <c r="W114" s="208"/>
      <c r="X114" s="214"/>
      <c r="Y114" s="208"/>
      <c r="Z114" s="208"/>
      <c r="AA114" s="208"/>
      <c r="AB114" s="208"/>
      <c r="AC114" s="208"/>
      <c r="AD114" s="214"/>
      <c r="AE114" s="208"/>
      <c r="AF114" s="208"/>
      <c r="AG114" s="208"/>
      <c r="AH114" s="208"/>
      <c r="AI114" s="208"/>
      <c r="AJ114" s="214"/>
      <c r="AK114" s="208"/>
      <c r="AL114" s="208"/>
    </row>
    <row r="115" spans="1:38" s="209" customFormat="1" ht="15.6" customHeight="1">
      <c r="A115" s="309">
        <v>16</v>
      </c>
      <c r="B115" s="373">
        <v>44882</v>
      </c>
      <c r="C115" s="374"/>
      <c r="D115" s="374" t="s">
        <v>982</v>
      </c>
      <c r="E115" s="375" t="s">
        <v>543</v>
      </c>
      <c r="F115" s="375">
        <v>29</v>
      </c>
      <c r="G115" s="375">
        <v>16</v>
      </c>
      <c r="H115" s="282">
        <v>35</v>
      </c>
      <c r="I115" s="282" t="s">
        <v>983</v>
      </c>
      <c r="J115" s="283" t="s">
        <v>989</v>
      </c>
      <c r="K115" s="282">
        <f t="shared" si="108"/>
        <v>6</v>
      </c>
      <c r="L115" s="284">
        <v>100</v>
      </c>
      <c r="M115" s="285">
        <f t="shared" si="109"/>
        <v>2300</v>
      </c>
      <c r="N115" s="282">
        <v>400</v>
      </c>
      <c r="O115" s="283" t="s">
        <v>541</v>
      </c>
      <c r="P115" s="281">
        <v>44883</v>
      </c>
      <c r="Q115" s="208"/>
      <c r="R115" s="214" t="s">
        <v>807</v>
      </c>
      <c r="S115" s="208"/>
      <c r="T115" s="208"/>
      <c r="U115" s="208"/>
      <c r="V115" s="208"/>
      <c r="W115" s="208"/>
      <c r="X115" s="214"/>
      <c r="Y115" s="208"/>
      <c r="Z115" s="208"/>
      <c r="AA115" s="208"/>
      <c r="AB115" s="208"/>
      <c r="AC115" s="208"/>
      <c r="AD115" s="214"/>
      <c r="AE115" s="208"/>
      <c r="AF115" s="208"/>
      <c r="AG115" s="208"/>
      <c r="AH115" s="208"/>
      <c r="AI115" s="208"/>
      <c r="AJ115" s="214"/>
      <c r="AK115" s="208"/>
      <c r="AL115" s="208"/>
    </row>
    <row r="116" spans="1:38" s="209" customFormat="1" ht="15.6" customHeight="1">
      <c r="A116" s="324">
        <v>17</v>
      </c>
      <c r="B116" s="332">
        <v>44883</v>
      </c>
      <c r="C116" s="333"/>
      <c r="D116" s="333" t="s">
        <v>986</v>
      </c>
      <c r="E116" s="340" t="s">
        <v>543</v>
      </c>
      <c r="F116" s="340">
        <v>9.5</v>
      </c>
      <c r="G116" s="340">
        <v>4.5</v>
      </c>
      <c r="H116" s="328">
        <v>4.5</v>
      </c>
      <c r="I116" s="328" t="s">
        <v>987</v>
      </c>
      <c r="J116" s="327" t="s">
        <v>993</v>
      </c>
      <c r="K116" s="328">
        <f t="shared" si="108"/>
        <v>-5</v>
      </c>
      <c r="L116" s="329">
        <v>100</v>
      </c>
      <c r="M116" s="330">
        <f t="shared" si="109"/>
        <v>-4600</v>
      </c>
      <c r="N116" s="328">
        <v>900</v>
      </c>
      <c r="O116" s="327" t="s">
        <v>553</v>
      </c>
      <c r="P116" s="331">
        <v>44886</v>
      </c>
      <c r="Q116" s="208"/>
      <c r="R116" s="214" t="s">
        <v>542</v>
      </c>
      <c r="S116" s="208"/>
      <c r="T116" s="208"/>
      <c r="U116" s="208"/>
      <c r="V116" s="208"/>
      <c r="W116" s="208"/>
      <c r="X116" s="214"/>
      <c r="Y116" s="208"/>
      <c r="Z116" s="208"/>
      <c r="AA116" s="208"/>
      <c r="AB116" s="208"/>
      <c r="AC116" s="208"/>
      <c r="AD116" s="214"/>
      <c r="AE116" s="208"/>
      <c r="AF116" s="208"/>
      <c r="AG116" s="208"/>
      <c r="AH116" s="208"/>
      <c r="AI116" s="208"/>
      <c r="AJ116" s="214"/>
      <c r="AK116" s="208"/>
      <c r="AL116" s="208"/>
    </row>
    <row r="117" spans="1:38" s="209" customFormat="1" ht="15.6" customHeight="1">
      <c r="A117" s="324">
        <v>18</v>
      </c>
      <c r="B117" s="332">
        <v>44883</v>
      </c>
      <c r="C117" s="333"/>
      <c r="D117" s="333" t="s">
        <v>982</v>
      </c>
      <c r="E117" s="340" t="s">
        <v>543</v>
      </c>
      <c r="F117" s="340">
        <v>27</v>
      </c>
      <c r="G117" s="340">
        <v>15</v>
      </c>
      <c r="H117" s="328">
        <v>15</v>
      </c>
      <c r="I117" s="328" t="s">
        <v>983</v>
      </c>
      <c r="J117" s="327" t="s">
        <v>943</v>
      </c>
      <c r="K117" s="328">
        <f t="shared" si="108"/>
        <v>-12</v>
      </c>
      <c r="L117" s="329">
        <v>100</v>
      </c>
      <c r="M117" s="330">
        <f t="shared" si="109"/>
        <v>-4900</v>
      </c>
      <c r="N117" s="328">
        <v>400</v>
      </c>
      <c r="O117" s="327" t="s">
        <v>553</v>
      </c>
      <c r="P117" s="331">
        <v>44886</v>
      </c>
      <c r="Q117" s="208"/>
      <c r="R117" s="214" t="s">
        <v>542</v>
      </c>
      <c r="S117" s="208"/>
      <c r="T117" s="208"/>
      <c r="U117" s="208"/>
      <c r="V117" s="208"/>
      <c r="W117" s="208"/>
      <c r="X117" s="214"/>
      <c r="Y117" s="208"/>
      <c r="Z117" s="208"/>
      <c r="AA117" s="208"/>
      <c r="AB117" s="208"/>
      <c r="AC117" s="208"/>
      <c r="AD117" s="214"/>
      <c r="AE117" s="208"/>
      <c r="AF117" s="208"/>
      <c r="AG117" s="208"/>
      <c r="AH117" s="208"/>
      <c r="AI117" s="208"/>
      <c r="AJ117" s="214"/>
      <c r="AK117" s="208"/>
      <c r="AL117" s="208"/>
    </row>
    <row r="118" spans="1:38" s="209" customFormat="1" ht="15.6" customHeight="1">
      <c r="A118" s="309">
        <v>19</v>
      </c>
      <c r="B118" s="373">
        <v>44887</v>
      </c>
      <c r="C118" s="374"/>
      <c r="D118" s="374" t="s">
        <v>999</v>
      </c>
      <c r="E118" s="375" t="s">
        <v>543</v>
      </c>
      <c r="F118" s="375">
        <v>185</v>
      </c>
      <c r="G118" s="375">
        <v>85</v>
      </c>
      <c r="H118" s="282">
        <v>295</v>
      </c>
      <c r="I118" s="282" t="s">
        <v>1000</v>
      </c>
      <c r="J118" s="283" t="s">
        <v>1004</v>
      </c>
      <c r="K118" s="282">
        <f t="shared" ref="K118" si="110">H118-F118</f>
        <v>110</v>
      </c>
      <c r="L118" s="284">
        <v>100</v>
      </c>
      <c r="M118" s="285">
        <f t="shared" ref="M118" si="111">(K118*N118)-L118</f>
        <v>2650</v>
      </c>
      <c r="N118" s="282">
        <v>25</v>
      </c>
      <c r="O118" s="283" t="s">
        <v>541</v>
      </c>
      <c r="P118" s="281">
        <v>44888</v>
      </c>
      <c r="Q118" s="208"/>
      <c r="R118" s="214" t="s">
        <v>807</v>
      </c>
      <c r="S118" s="208"/>
      <c r="T118" s="208"/>
      <c r="U118" s="208"/>
      <c r="V118" s="208"/>
      <c r="W118" s="208"/>
      <c r="X118" s="214"/>
      <c r="Y118" s="208"/>
      <c r="Z118" s="208"/>
      <c r="AA118" s="208"/>
      <c r="AB118" s="208"/>
      <c r="AC118" s="208"/>
      <c r="AD118" s="214"/>
      <c r="AE118" s="208"/>
      <c r="AF118" s="208"/>
      <c r="AG118" s="208"/>
      <c r="AH118" s="208"/>
      <c r="AI118" s="208"/>
      <c r="AJ118" s="214"/>
      <c r="AK118" s="208"/>
      <c r="AL118" s="208"/>
    </row>
    <row r="119" spans="1:38" s="209" customFormat="1" ht="15.6" customHeight="1">
      <c r="A119" s="309">
        <v>20</v>
      </c>
      <c r="B119" s="373">
        <v>44889</v>
      </c>
      <c r="C119" s="374"/>
      <c r="D119" s="374" t="s">
        <v>1035</v>
      </c>
      <c r="E119" s="375" t="s">
        <v>543</v>
      </c>
      <c r="F119" s="375">
        <v>80</v>
      </c>
      <c r="G119" s="375">
        <v>45</v>
      </c>
      <c r="H119" s="282">
        <v>102.5</v>
      </c>
      <c r="I119" s="282" t="s">
        <v>1036</v>
      </c>
      <c r="J119" s="283" t="s">
        <v>1037</v>
      </c>
      <c r="K119" s="282">
        <f t="shared" ref="K119" si="112">H119-F119</f>
        <v>22.5</v>
      </c>
      <c r="L119" s="284">
        <v>100</v>
      </c>
      <c r="M119" s="285">
        <f t="shared" ref="M119" si="113">(K119*N119)-L119</f>
        <v>1025</v>
      </c>
      <c r="N119" s="282">
        <v>50</v>
      </c>
      <c r="O119" s="283" t="s">
        <v>541</v>
      </c>
      <c r="P119" s="281">
        <v>44889</v>
      </c>
      <c r="Q119" s="208"/>
      <c r="R119" s="214" t="s">
        <v>542</v>
      </c>
      <c r="S119" s="208"/>
      <c r="T119" s="208"/>
      <c r="U119" s="208"/>
      <c r="V119" s="208"/>
      <c r="W119" s="208"/>
      <c r="X119" s="214"/>
      <c r="Y119" s="208"/>
      <c r="Z119" s="208"/>
      <c r="AA119" s="208"/>
      <c r="AB119" s="208"/>
      <c r="AC119" s="208"/>
      <c r="AD119" s="214"/>
      <c r="AE119" s="208"/>
      <c r="AF119" s="208"/>
      <c r="AG119" s="208"/>
      <c r="AH119" s="208"/>
      <c r="AI119" s="208"/>
      <c r="AJ119" s="214"/>
      <c r="AK119" s="208"/>
      <c r="AL119" s="208"/>
    </row>
    <row r="120" spans="1:38" s="209" customFormat="1" ht="15.6" customHeight="1">
      <c r="A120" s="309">
        <v>21</v>
      </c>
      <c r="B120" s="373">
        <v>44890</v>
      </c>
      <c r="C120" s="374"/>
      <c r="D120" s="374" t="s">
        <v>1058</v>
      </c>
      <c r="E120" s="375" t="s">
        <v>543</v>
      </c>
      <c r="F120" s="375">
        <v>101</v>
      </c>
      <c r="G120" s="375">
        <v>65</v>
      </c>
      <c r="H120" s="282">
        <v>121</v>
      </c>
      <c r="I120" s="282" t="s">
        <v>1059</v>
      </c>
      <c r="J120" s="283" t="s">
        <v>1060</v>
      </c>
      <c r="K120" s="282">
        <f t="shared" ref="K120:K122" si="114">H120-F120</f>
        <v>20</v>
      </c>
      <c r="L120" s="284">
        <v>100</v>
      </c>
      <c r="M120" s="285">
        <f t="shared" ref="M120:M122" si="115">(K120*N120)-L120</f>
        <v>900</v>
      </c>
      <c r="N120" s="282">
        <v>50</v>
      </c>
      <c r="O120" s="283" t="s">
        <v>541</v>
      </c>
      <c r="P120" s="281">
        <v>44890</v>
      </c>
      <c r="Q120" s="208"/>
      <c r="R120" s="214" t="s">
        <v>542</v>
      </c>
      <c r="S120" s="208"/>
      <c r="T120" s="208"/>
      <c r="U120" s="208"/>
      <c r="V120" s="208"/>
      <c r="W120" s="208"/>
      <c r="X120" s="214"/>
      <c r="Y120" s="208"/>
      <c r="Z120" s="208"/>
      <c r="AA120" s="208"/>
      <c r="AB120" s="208"/>
      <c r="AC120" s="208"/>
      <c r="AD120" s="214"/>
      <c r="AE120" s="208"/>
      <c r="AF120" s="208"/>
      <c r="AG120" s="208"/>
      <c r="AH120" s="208"/>
      <c r="AI120" s="208"/>
      <c r="AJ120" s="214"/>
      <c r="AK120" s="208"/>
      <c r="AL120" s="208"/>
    </row>
    <row r="121" spans="1:38" s="209" customFormat="1" ht="15.6" customHeight="1">
      <c r="A121" s="396">
        <v>22</v>
      </c>
      <c r="B121" s="397">
        <v>44890</v>
      </c>
      <c r="C121" s="398"/>
      <c r="D121" s="398" t="s">
        <v>1061</v>
      </c>
      <c r="E121" s="399" t="s">
        <v>543</v>
      </c>
      <c r="F121" s="399">
        <v>225</v>
      </c>
      <c r="G121" s="399">
        <v>120</v>
      </c>
      <c r="H121" s="400">
        <v>220</v>
      </c>
      <c r="I121" s="400" t="s">
        <v>1062</v>
      </c>
      <c r="J121" s="369" t="s">
        <v>993</v>
      </c>
      <c r="K121" s="400">
        <f t="shared" si="114"/>
        <v>-5</v>
      </c>
      <c r="L121" s="401">
        <v>100</v>
      </c>
      <c r="M121" s="402">
        <f t="shared" si="115"/>
        <v>-225</v>
      </c>
      <c r="N121" s="400">
        <v>25</v>
      </c>
      <c r="O121" s="369" t="s">
        <v>662</v>
      </c>
      <c r="P121" s="403">
        <v>44893</v>
      </c>
      <c r="Q121" s="208"/>
      <c r="R121" s="214" t="s">
        <v>542</v>
      </c>
      <c r="S121" s="208"/>
      <c r="T121" s="208"/>
      <c r="U121" s="208"/>
      <c r="V121" s="208"/>
      <c r="W121" s="208"/>
      <c r="X121" s="214"/>
      <c r="Y121" s="208"/>
      <c r="Z121" s="208"/>
      <c r="AA121" s="208"/>
      <c r="AB121" s="208"/>
      <c r="AC121" s="208"/>
      <c r="AD121" s="214"/>
      <c r="AE121" s="208"/>
      <c r="AF121" s="208"/>
      <c r="AG121" s="208"/>
      <c r="AH121" s="208"/>
      <c r="AI121" s="208"/>
      <c r="AJ121" s="214"/>
      <c r="AK121" s="208"/>
      <c r="AL121" s="208"/>
    </row>
    <row r="122" spans="1:38" s="209" customFormat="1" ht="15.6" customHeight="1">
      <c r="A122" s="324">
        <v>23</v>
      </c>
      <c r="B122" s="332">
        <v>44893</v>
      </c>
      <c r="C122" s="333"/>
      <c r="D122" s="333" t="s">
        <v>1080</v>
      </c>
      <c r="E122" s="340" t="s">
        <v>543</v>
      </c>
      <c r="F122" s="340">
        <v>63</v>
      </c>
      <c r="G122" s="340">
        <v>30</v>
      </c>
      <c r="H122" s="328">
        <v>30</v>
      </c>
      <c r="I122" s="328" t="s">
        <v>1081</v>
      </c>
      <c r="J122" s="327" t="s">
        <v>957</v>
      </c>
      <c r="K122" s="328">
        <f t="shared" si="114"/>
        <v>-33</v>
      </c>
      <c r="L122" s="329">
        <v>100</v>
      </c>
      <c r="M122" s="330">
        <f t="shared" si="115"/>
        <v>-1750</v>
      </c>
      <c r="N122" s="328">
        <v>50</v>
      </c>
      <c r="O122" s="327" t="s">
        <v>553</v>
      </c>
      <c r="P122" s="331">
        <v>44894</v>
      </c>
      <c r="Q122" s="208"/>
      <c r="R122" s="214" t="s">
        <v>542</v>
      </c>
      <c r="S122" s="208"/>
      <c r="T122" s="208"/>
      <c r="U122" s="208"/>
      <c r="V122" s="208"/>
      <c r="W122" s="208"/>
      <c r="X122" s="214"/>
      <c r="Y122" s="208"/>
      <c r="Z122" s="208"/>
      <c r="AA122" s="208"/>
      <c r="AB122" s="208"/>
      <c r="AC122" s="208"/>
      <c r="AD122" s="214"/>
      <c r="AE122" s="208"/>
      <c r="AF122" s="208"/>
      <c r="AG122" s="208"/>
      <c r="AH122" s="208"/>
      <c r="AI122" s="208"/>
      <c r="AJ122" s="214"/>
      <c r="AK122" s="208"/>
      <c r="AL122" s="208"/>
    </row>
    <row r="123" spans="1:38" s="209" customFormat="1" ht="15.6" customHeight="1">
      <c r="A123" s="309">
        <v>24</v>
      </c>
      <c r="B123" s="373">
        <v>44893</v>
      </c>
      <c r="C123" s="374"/>
      <c r="D123" s="374" t="s">
        <v>1082</v>
      </c>
      <c r="E123" s="375" t="s">
        <v>543</v>
      </c>
      <c r="F123" s="375">
        <v>20</v>
      </c>
      <c r="G123" s="375">
        <v>14</v>
      </c>
      <c r="H123" s="282">
        <v>28</v>
      </c>
      <c r="I123" s="282" t="s">
        <v>1083</v>
      </c>
      <c r="J123" s="283" t="s">
        <v>1077</v>
      </c>
      <c r="K123" s="282">
        <f t="shared" ref="K123" si="116">H123-F123</f>
        <v>8</v>
      </c>
      <c r="L123" s="284">
        <v>100</v>
      </c>
      <c r="M123" s="285">
        <f t="shared" ref="M123" si="117">(K123*N123)-L123</f>
        <v>5100</v>
      </c>
      <c r="N123" s="282">
        <v>650</v>
      </c>
      <c r="O123" s="283" t="s">
        <v>541</v>
      </c>
      <c r="P123" s="281">
        <v>44890</v>
      </c>
      <c r="Q123" s="208"/>
      <c r="R123" s="214" t="s">
        <v>542</v>
      </c>
      <c r="S123" s="208"/>
      <c r="T123" s="208"/>
      <c r="U123" s="208"/>
      <c r="V123" s="208"/>
      <c r="W123" s="208"/>
      <c r="X123" s="214"/>
      <c r="Y123" s="208"/>
      <c r="Z123" s="208"/>
      <c r="AA123" s="208"/>
      <c r="AB123" s="208"/>
      <c r="AC123" s="208"/>
      <c r="AD123" s="214"/>
      <c r="AE123" s="208"/>
      <c r="AF123" s="208"/>
      <c r="AG123" s="208"/>
      <c r="AH123" s="208"/>
      <c r="AI123" s="208"/>
      <c r="AJ123" s="214"/>
      <c r="AK123" s="208"/>
      <c r="AL123" s="208"/>
    </row>
    <row r="124" spans="1:38" s="209" customFormat="1" ht="15.6" customHeight="1">
      <c r="A124" s="277"/>
      <c r="B124" s="308"/>
      <c r="C124" s="267"/>
      <c r="D124" s="267"/>
      <c r="E124" s="212"/>
      <c r="F124" s="212"/>
      <c r="G124" s="212"/>
      <c r="H124" s="213"/>
      <c r="I124" s="213"/>
      <c r="J124" s="243"/>
      <c r="K124" s="213"/>
      <c r="L124" s="232"/>
      <c r="M124" s="233"/>
      <c r="N124" s="213"/>
      <c r="O124" s="243"/>
      <c r="P124" s="210"/>
      <c r="Q124" s="208"/>
      <c r="R124" s="214"/>
      <c r="S124" s="208"/>
      <c r="T124" s="208"/>
      <c r="U124" s="208"/>
      <c r="V124" s="208"/>
      <c r="W124" s="208"/>
      <c r="X124" s="214"/>
      <c r="Y124" s="208"/>
      <c r="Z124" s="208"/>
      <c r="AA124" s="208"/>
      <c r="AB124" s="208"/>
      <c r="AC124" s="208"/>
      <c r="AD124" s="214"/>
      <c r="AE124" s="208"/>
      <c r="AF124" s="208"/>
      <c r="AG124" s="208"/>
      <c r="AH124" s="208"/>
      <c r="AI124" s="208"/>
      <c r="AJ124" s="214"/>
      <c r="AK124" s="208"/>
      <c r="AL124" s="208"/>
    </row>
    <row r="125" spans="1:38" s="209" customFormat="1" ht="15.6" customHeight="1">
      <c r="A125" s="277"/>
      <c r="B125" s="308"/>
      <c r="C125" s="267"/>
      <c r="D125" s="267"/>
      <c r="E125" s="212"/>
      <c r="F125" s="212"/>
      <c r="G125" s="212"/>
      <c r="H125" s="213"/>
      <c r="I125" s="213"/>
      <c r="J125" s="243"/>
      <c r="K125" s="213"/>
      <c r="L125" s="232"/>
      <c r="M125" s="233"/>
      <c r="N125" s="213"/>
      <c r="O125" s="243"/>
      <c r="P125" s="210"/>
      <c r="Q125" s="208"/>
      <c r="R125" s="214"/>
      <c r="S125" s="208"/>
      <c r="T125" s="208"/>
      <c r="U125" s="208"/>
      <c r="V125" s="208"/>
      <c r="W125" s="208"/>
      <c r="X125" s="214"/>
      <c r="Y125" s="208"/>
      <c r="Z125" s="208"/>
      <c r="AA125" s="208"/>
      <c r="AB125" s="208"/>
      <c r="AC125" s="208"/>
      <c r="AD125" s="214"/>
      <c r="AE125" s="208"/>
      <c r="AF125" s="208"/>
      <c r="AG125" s="208"/>
      <c r="AH125" s="208"/>
      <c r="AI125" s="208"/>
      <c r="AJ125" s="214"/>
      <c r="AK125" s="208"/>
      <c r="AL125" s="208"/>
    </row>
    <row r="126" spans="1:38" ht="15" customHeight="1">
      <c r="A126" s="376"/>
      <c r="B126" s="376"/>
      <c r="C126" s="376"/>
      <c r="D126" s="376"/>
      <c r="E126" s="376"/>
      <c r="F126" s="376"/>
      <c r="G126" s="376"/>
      <c r="H126" s="376"/>
      <c r="I126" s="376"/>
      <c r="J126" s="376"/>
      <c r="K126" s="376"/>
      <c r="L126" s="376"/>
      <c r="M126" s="376"/>
      <c r="N126" s="376"/>
      <c r="O126" s="376"/>
      <c r="P126" s="376"/>
      <c r="Q126" s="1"/>
      <c r="R126" s="6"/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1"/>
    </row>
    <row r="127" spans="1:38" ht="15" customHeight="1">
      <c r="A127" s="376"/>
      <c r="B127" s="376"/>
      <c r="C127" s="376"/>
      <c r="D127" s="376"/>
      <c r="E127" s="376"/>
      <c r="F127" s="376"/>
      <c r="G127" s="376"/>
      <c r="H127" s="376"/>
      <c r="I127" s="376"/>
      <c r="J127" s="376"/>
      <c r="K127" s="376"/>
      <c r="L127" s="376"/>
      <c r="M127" s="376"/>
      <c r="N127" s="376"/>
      <c r="O127" s="376"/>
      <c r="P127" s="376"/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1"/>
    </row>
    <row r="128" spans="1:38" ht="12.75" customHeight="1">
      <c r="A128" s="140"/>
      <c r="B128" s="145"/>
      <c r="C128" s="145"/>
      <c r="D128" s="146"/>
      <c r="E128" s="140"/>
      <c r="F128" s="147"/>
      <c r="G128" s="140"/>
      <c r="H128" s="140"/>
      <c r="I128" s="140"/>
      <c r="J128" s="145"/>
      <c r="K128" s="148"/>
      <c r="L128" s="140"/>
      <c r="M128" s="140"/>
      <c r="N128" s="140"/>
      <c r="O128" s="149"/>
      <c r="P128" s="1"/>
      <c r="Q128" s="1"/>
      <c r="R128" s="6"/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</row>
    <row r="129" spans="1:38" ht="38.25" customHeight="1">
      <c r="A129" s="92" t="s">
        <v>565</v>
      </c>
      <c r="B129" s="150"/>
      <c r="C129" s="150"/>
      <c r="D129" s="151"/>
      <c r="E129" s="125"/>
      <c r="F129" s="6"/>
      <c r="G129" s="6"/>
      <c r="H129" s="126"/>
      <c r="I129" s="152"/>
      <c r="J129" s="1"/>
      <c r="K129" s="6"/>
      <c r="L129" s="6"/>
      <c r="M129" s="6"/>
      <c r="N129" s="1"/>
      <c r="O129" s="1"/>
      <c r="Q129" s="1"/>
      <c r="R129" s="6"/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</row>
    <row r="130" spans="1:38" s="209" customFormat="1" ht="38.25">
      <c r="A130" s="93" t="s">
        <v>16</v>
      </c>
      <c r="B130" s="94" t="s">
        <v>518</v>
      </c>
      <c r="C130" s="94"/>
      <c r="D130" s="95" t="s">
        <v>529</v>
      </c>
      <c r="E130" s="94" t="s">
        <v>530</v>
      </c>
      <c r="F130" s="94" t="s">
        <v>531</v>
      </c>
      <c r="G130" s="94" t="s">
        <v>532</v>
      </c>
      <c r="H130" s="94" t="s">
        <v>533</v>
      </c>
      <c r="I130" s="94" t="s">
        <v>534</v>
      </c>
      <c r="J130" s="93" t="s">
        <v>535</v>
      </c>
      <c r="K130" s="129" t="s">
        <v>552</v>
      </c>
      <c r="L130" s="130" t="s">
        <v>537</v>
      </c>
      <c r="M130" s="96" t="s">
        <v>538</v>
      </c>
      <c r="N130" s="94" t="s">
        <v>539</v>
      </c>
      <c r="O130" s="95" t="s">
        <v>540</v>
      </c>
      <c r="P130" s="94" t="s">
        <v>769</v>
      </c>
      <c r="Q130" s="208"/>
      <c r="R130" s="6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  <c r="AL130" s="208"/>
    </row>
    <row r="131" spans="1:38" s="209" customFormat="1" ht="12.75" customHeight="1">
      <c r="A131" s="389">
        <v>1</v>
      </c>
      <c r="B131" s="390">
        <v>44840</v>
      </c>
      <c r="C131" s="391"/>
      <c r="D131" s="392" t="s">
        <v>116</v>
      </c>
      <c r="E131" s="393" t="s">
        <v>543</v>
      </c>
      <c r="F131" s="393">
        <v>1405</v>
      </c>
      <c r="G131" s="393">
        <v>1240</v>
      </c>
      <c r="H131" s="393">
        <v>1625</v>
      </c>
      <c r="I131" s="393" t="s">
        <v>854</v>
      </c>
      <c r="J131" s="348" t="s">
        <v>960</v>
      </c>
      <c r="K131" s="348">
        <f t="shared" ref="K131" si="118">H131-F131</f>
        <v>220</v>
      </c>
      <c r="L131" s="349">
        <f t="shared" ref="L131" si="119">(F131*-0.7)/100</f>
        <v>-9.8349999999999991</v>
      </c>
      <c r="M131" s="350">
        <f t="shared" ref="M131" si="120">(K131+L131)/F131</f>
        <v>0.14958362989323842</v>
      </c>
      <c r="N131" s="348" t="s">
        <v>541</v>
      </c>
      <c r="O131" s="351">
        <v>44879</v>
      </c>
      <c r="P131" s="348"/>
      <c r="Q131" s="208"/>
      <c r="R131" s="1" t="s">
        <v>542</v>
      </c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8"/>
      <c r="AK131" s="208"/>
      <c r="AL131" s="208"/>
    </row>
    <row r="132" spans="1:38" ht="14.25" customHeight="1">
      <c r="A132" s="312">
        <v>2</v>
      </c>
      <c r="B132" s="313">
        <v>44840</v>
      </c>
      <c r="C132" s="305"/>
      <c r="D132" s="305" t="s">
        <v>853</v>
      </c>
      <c r="E132" s="306" t="s">
        <v>543</v>
      </c>
      <c r="F132" s="306" t="s">
        <v>855</v>
      </c>
      <c r="G132" s="306">
        <v>1220</v>
      </c>
      <c r="H132" s="306"/>
      <c r="I132" s="306" t="s">
        <v>856</v>
      </c>
      <c r="J132" s="243" t="s">
        <v>544</v>
      </c>
      <c r="K132" s="213"/>
      <c r="L132" s="232"/>
      <c r="M132" s="233"/>
      <c r="N132" s="213"/>
      <c r="O132" s="243"/>
      <c r="P132" s="210"/>
      <c r="Q132" s="208"/>
      <c r="R132" s="208" t="s">
        <v>542</v>
      </c>
      <c r="S132" s="41"/>
      <c r="T132" s="1"/>
      <c r="U132" s="1"/>
      <c r="V132" s="1"/>
      <c r="W132" s="1"/>
      <c r="X132" s="1"/>
      <c r="Y132" s="1"/>
      <c r="Z132" s="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</row>
    <row r="133" spans="1:38" ht="12.75" customHeight="1">
      <c r="A133" s="306"/>
      <c r="B133" s="304"/>
      <c r="C133" s="305"/>
      <c r="D133" s="305"/>
      <c r="E133" s="306"/>
      <c r="F133" s="306"/>
      <c r="G133" s="306"/>
      <c r="H133" s="306"/>
      <c r="I133" s="306"/>
      <c r="J133" s="243"/>
      <c r="K133" s="213"/>
      <c r="L133" s="232"/>
      <c r="M133" s="233"/>
      <c r="N133" s="213"/>
      <c r="O133" s="243"/>
      <c r="P133" s="210"/>
      <c r="R133" s="6"/>
      <c r="S133" s="1"/>
      <c r="T133" s="1"/>
      <c r="U133" s="1"/>
      <c r="V133" s="1"/>
      <c r="W133" s="1"/>
      <c r="X133" s="1"/>
      <c r="Y133" s="1"/>
    </row>
    <row r="134" spans="1:38" ht="12.75" customHeight="1">
      <c r="A134" s="109" t="s">
        <v>545</v>
      </c>
      <c r="B134" s="109"/>
      <c r="C134" s="109"/>
      <c r="D134" s="109"/>
      <c r="E134" s="41"/>
      <c r="F134" s="117" t="s">
        <v>547</v>
      </c>
      <c r="G134" s="54"/>
      <c r="H134" s="54"/>
      <c r="I134" s="54"/>
      <c r="J134" s="6"/>
      <c r="K134" s="134"/>
      <c r="L134" s="135"/>
      <c r="M134" s="6"/>
      <c r="N134" s="99"/>
      <c r="O134" s="153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16" t="s">
        <v>546</v>
      </c>
      <c r="B135" s="109"/>
      <c r="C135" s="109"/>
      <c r="D135" s="109"/>
      <c r="E135" s="6"/>
      <c r="F135" s="117" t="s">
        <v>549</v>
      </c>
      <c r="G135" s="6"/>
      <c r="H135" s="6" t="s">
        <v>765</v>
      </c>
      <c r="I135" s="6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16"/>
      <c r="B136" s="109"/>
      <c r="C136" s="109"/>
      <c r="D136" s="109"/>
      <c r="E136" s="6"/>
      <c r="F136" s="117"/>
      <c r="G136" s="6"/>
      <c r="H136" s="6"/>
      <c r="I136" s="6"/>
      <c r="J136" s="1"/>
      <c r="K136" s="6"/>
      <c r="L136" s="6"/>
      <c r="M136" s="6"/>
      <c r="N136" s="1"/>
      <c r="O136" s="1"/>
      <c r="Q136" s="1"/>
      <c r="R136" s="54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6"/>
      <c r="B137" s="109"/>
      <c r="C137" s="109"/>
      <c r="D137" s="109"/>
      <c r="E137" s="6"/>
      <c r="F137" s="117"/>
      <c r="G137" s="54"/>
      <c r="H137" s="41"/>
      <c r="I137" s="54"/>
      <c r="J137" s="6"/>
      <c r="K137" s="134"/>
      <c r="L137" s="135"/>
      <c r="M137" s="6"/>
      <c r="N137" s="99"/>
      <c r="O137" s="136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54"/>
      <c r="B138" s="98"/>
      <c r="C138" s="98"/>
      <c r="D138" s="41"/>
      <c r="E138" s="54"/>
      <c r="F138" s="54"/>
      <c r="G138" s="54"/>
      <c r="H138" s="41"/>
      <c r="I138" s="54"/>
      <c r="J138" s="6"/>
      <c r="K138" s="134"/>
      <c r="L138" s="135"/>
      <c r="M138" s="6"/>
      <c r="N138" s="99"/>
      <c r="O138" s="136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38.25" customHeight="1">
      <c r="A139" s="41"/>
      <c r="B139" s="154" t="s">
        <v>566</v>
      </c>
      <c r="C139" s="154"/>
      <c r="D139" s="154"/>
      <c r="E139" s="154"/>
      <c r="F139" s="6"/>
      <c r="G139" s="6"/>
      <c r="H139" s="127"/>
      <c r="I139" s="6"/>
      <c r="J139" s="127"/>
      <c r="K139" s="128"/>
      <c r="L139" s="6"/>
      <c r="M139" s="6"/>
      <c r="N139" s="1"/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93" t="s">
        <v>16</v>
      </c>
      <c r="B140" s="94" t="s">
        <v>518</v>
      </c>
      <c r="C140" s="94"/>
      <c r="D140" s="95" t="s">
        <v>529</v>
      </c>
      <c r="E140" s="94" t="s">
        <v>530</v>
      </c>
      <c r="F140" s="94" t="s">
        <v>531</v>
      </c>
      <c r="G140" s="94" t="s">
        <v>567</v>
      </c>
      <c r="H140" s="94" t="s">
        <v>568</v>
      </c>
      <c r="I140" s="94" t="s">
        <v>534</v>
      </c>
      <c r="J140" s="155" t="s">
        <v>535</v>
      </c>
      <c r="K140" s="94" t="s">
        <v>536</v>
      </c>
      <c r="L140" s="94" t="s">
        <v>569</v>
      </c>
      <c r="M140" s="94" t="s">
        <v>539</v>
      </c>
      <c r="N140" s="95" t="s">
        <v>540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56">
        <v>1</v>
      </c>
      <c r="B141" s="157">
        <v>41579</v>
      </c>
      <c r="C141" s="157"/>
      <c r="D141" s="158" t="s">
        <v>570</v>
      </c>
      <c r="E141" s="159" t="s">
        <v>571</v>
      </c>
      <c r="F141" s="160">
        <v>82</v>
      </c>
      <c r="G141" s="159" t="s">
        <v>572</v>
      </c>
      <c r="H141" s="159">
        <v>100</v>
      </c>
      <c r="I141" s="161">
        <v>100</v>
      </c>
      <c r="J141" s="162" t="s">
        <v>573</v>
      </c>
      <c r="K141" s="163">
        <f t="shared" ref="K141:K193" si="121">H141-F141</f>
        <v>18</v>
      </c>
      <c r="L141" s="164">
        <f t="shared" ref="L141:L193" si="122">K141/F141</f>
        <v>0.21951219512195122</v>
      </c>
      <c r="M141" s="159" t="s">
        <v>541</v>
      </c>
      <c r="N141" s="165">
        <v>42657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56">
        <v>2</v>
      </c>
      <c r="B142" s="157">
        <v>41794</v>
      </c>
      <c r="C142" s="157"/>
      <c r="D142" s="158" t="s">
        <v>574</v>
      </c>
      <c r="E142" s="159" t="s">
        <v>543</v>
      </c>
      <c r="F142" s="160">
        <v>257</v>
      </c>
      <c r="G142" s="159" t="s">
        <v>572</v>
      </c>
      <c r="H142" s="159">
        <v>300</v>
      </c>
      <c r="I142" s="161">
        <v>300</v>
      </c>
      <c r="J142" s="162" t="s">
        <v>573</v>
      </c>
      <c r="K142" s="163">
        <f t="shared" si="121"/>
        <v>43</v>
      </c>
      <c r="L142" s="164">
        <f t="shared" si="122"/>
        <v>0.16731517509727625</v>
      </c>
      <c r="M142" s="159" t="s">
        <v>541</v>
      </c>
      <c r="N142" s="165">
        <v>41822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56">
        <v>3</v>
      </c>
      <c r="B143" s="157">
        <v>41828</v>
      </c>
      <c r="C143" s="157"/>
      <c r="D143" s="158" t="s">
        <v>575</v>
      </c>
      <c r="E143" s="159" t="s">
        <v>543</v>
      </c>
      <c r="F143" s="160">
        <v>393</v>
      </c>
      <c r="G143" s="159" t="s">
        <v>572</v>
      </c>
      <c r="H143" s="159">
        <v>468</v>
      </c>
      <c r="I143" s="161">
        <v>468</v>
      </c>
      <c r="J143" s="162" t="s">
        <v>573</v>
      </c>
      <c r="K143" s="163">
        <f t="shared" si="121"/>
        <v>75</v>
      </c>
      <c r="L143" s="164">
        <f t="shared" si="122"/>
        <v>0.19083969465648856</v>
      </c>
      <c r="M143" s="159" t="s">
        <v>541</v>
      </c>
      <c r="N143" s="165">
        <v>41863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56">
        <v>4</v>
      </c>
      <c r="B144" s="157">
        <v>41857</v>
      </c>
      <c r="C144" s="157"/>
      <c r="D144" s="158" t="s">
        <v>576</v>
      </c>
      <c r="E144" s="159" t="s">
        <v>543</v>
      </c>
      <c r="F144" s="160">
        <v>205</v>
      </c>
      <c r="G144" s="159" t="s">
        <v>572</v>
      </c>
      <c r="H144" s="159">
        <v>275</v>
      </c>
      <c r="I144" s="161">
        <v>250</v>
      </c>
      <c r="J144" s="162" t="s">
        <v>573</v>
      </c>
      <c r="K144" s="163">
        <f t="shared" si="121"/>
        <v>70</v>
      </c>
      <c r="L144" s="164">
        <f t="shared" si="122"/>
        <v>0.34146341463414637</v>
      </c>
      <c r="M144" s="159" t="s">
        <v>541</v>
      </c>
      <c r="N144" s="165">
        <v>41962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5</v>
      </c>
      <c r="B145" s="157">
        <v>41886</v>
      </c>
      <c r="C145" s="157"/>
      <c r="D145" s="158" t="s">
        <v>577</v>
      </c>
      <c r="E145" s="159" t="s">
        <v>543</v>
      </c>
      <c r="F145" s="160">
        <v>162</v>
      </c>
      <c r="G145" s="159" t="s">
        <v>572</v>
      </c>
      <c r="H145" s="159">
        <v>190</v>
      </c>
      <c r="I145" s="161">
        <v>190</v>
      </c>
      <c r="J145" s="162" t="s">
        <v>573</v>
      </c>
      <c r="K145" s="163">
        <f t="shared" si="121"/>
        <v>28</v>
      </c>
      <c r="L145" s="164">
        <f t="shared" si="122"/>
        <v>0.1728395061728395</v>
      </c>
      <c r="M145" s="159" t="s">
        <v>541</v>
      </c>
      <c r="N145" s="165">
        <v>42006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6</v>
      </c>
      <c r="B146" s="157">
        <v>41886</v>
      </c>
      <c r="C146" s="157"/>
      <c r="D146" s="158" t="s">
        <v>578</v>
      </c>
      <c r="E146" s="159" t="s">
        <v>543</v>
      </c>
      <c r="F146" s="160">
        <v>75</v>
      </c>
      <c r="G146" s="159" t="s">
        <v>572</v>
      </c>
      <c r="H146" s="159">
        <v>91.5</v>
      </c>
      <c r="I146" s="161" t="s">
        <v>579</v>
      </c>
      <c r="J146" s="162" t="s">
        <v>580</v>
      </c>
      <c r="K146" s="163">
        <f t="shared" si="121"/>
        <v>16.5</v>
      </c>
      <c r="L146" s="164">
        <f t="shared" si="122"/>
        <v>0.22</v>
      </c>
      <c r="M146" s="159" t="s">
        <v>541</v>
      </c>
      <c r="N146" s="165">
        <v>41954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7</v>
      </c>
      <c r="B147" s="157">
        <v>41913</v>
      </c>
      <c r="C147" s="157"/>
      <c r="D147" s="158" t="s">
        <v>581</v>
      </c>
      <c r="E147" s="159" t="s">
        <v>543</v>
      </c>
      <c r="F147" s="160">
        <v>850</v>
      </c>
      <c r="G147" s="159" t="s">
        <v>572</v>
      </c>
      <c r="H147" s="159">
        <v>982.5</v>
      </c>
      <c r="I147" s="161">
        <v>1050</v>
      </c>
      <c r="J147" s="162" t="s">
        <v>582</v>
      </c>
      <c r="K147" s="163">
        <f t="shared" si="121"/>
        <v>132.5</v>
      </c>
      <c r="L147" s="164">
        <f t="shared" si="122"/>
        <v>0.15588235294117647</v>
      </c>
      <c r="M147" s="159" t="s">
        <v>541</v>
      </c>
      <c r="N147" s="165">
        <v>42039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8</v>
      </c>
      <c r="B148" s="157">
        <v>41913</v>
      </c>
      <c r="C148" s="157"/>
      <c r="D148" s="158" t="s">
        <v>583</v>
      </c>
      <c r="E148" s="159" t="s">
        <v>543</v>
      </c>
      <c r="F148" s="160">
        <v>475</v>
      </c>
      <c r="G148" s="159" t="s">
        <v>572</v>
      </c>
      <c r="H148" s="159">
        <v>515</v>
      </c>
      <c r="I148" s="161">
        <v>600</v>
      </c>
      <c r="J148" s="162" t="s">
        <v>584</v>
      </c>
      <c r="K148" s="163">
        <f t="shared" si="121"/>
        <v>40</v>
      </c>
      <c r="L148" s="164">
        <f t="shared" si="122"/>
        <v>8.4210526315789472E-2</v>
      </c>
      <c r="M148" s="159" t="s">
        <v>541</v>
      </c>
      <c r="N148" s="165">
        <v>41939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9</v>
      </c>
      <c r="B149" s="157">
        <v>41913</v>
      </c>
      <c r="C149" s="157"/>
      <c r="D149" s="158" t="s">
        <v>585</v>
      </c>
      <c r="E149" s="159" t="s">
        <v>543</v>
      </c>
      <c r="F149" s="160">
        <v>86</v>
      </c>
      <c r="G149" s="159" t="s">
        <v>572</v>
      </c>
      <c r="H149" s="159">
        <v>99</v>
      </c>
      <c r="I149" s="161">
        <v>140</v>
      </c>
      <c r="J149" s="162" t="s">
        <v>586</v>
      </c>
      <c r="K149" s="163">
        <f t="shared" si="121"/>
        <v>13</v>
      </c>
      <c r="L149" s="164">
        <f t="shared" si="122"/>
        <v>0.15116279069767441</v>
      </c>
      <c r="M149" s="159" t="s">
        <v>541</v>
      </c>
      <c r="N149" s="165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10</v>
      </c>
      <c r="B150" s="157">
        <v>41926</v>
      </c>
      <c r="C150" s="157"/>
      <c r="D150" s="158" t="s">
        <v>587</v>
      </c>
      <c r="E150" s="159" t="s">
        <v>543</v>
      </c>
      <c r="F150" s="160">
        <v>496.6</v>
      </c>
      <c r="G150" s="159" t="s">
        <v>572</v>
      </c>
      <c r="H150" s="159">
        <v>621</v>
      </c>
      <c r="I150" s="161">
        <v>580</v>
      </c>
      <c r="J150" s="162" t="s">
        <v>573</v>
      </c>
      <c r="K150" s="163">
        <f t="shared" si="121"/>
        <v>124.39999999999998</v>
      </c>
      <c r="L150" s="164">
        <f t="shared" si="122"/>
        <v>0.25050342327829234</v>
      </c>
      <c r="M150" s="159" t="s">
        <v>541</v>
      </c>
      <c r="N150" s="165">
        <v>42605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11</v>
      </c>
      <c r="B151" s="157">
        <v>41926</v>
      </c>
      <c r="C151" s="157"/>
      <c r="D151" s="158" t="s">
        <v>588</v>
      </c>
      <c r="E151" s="159" t="s">
        <v>543</v>
      </c>
      <c r="F151" s="160">
        <v>2481.9</v>
      </c>
      <c r="G151" s="159" t="s">
        <v>572</v>
      </c>
      <c r="H151" s="159">
        <v>2840</v>
      </c>
      <c r="I151" s="161">
        <v>2870</v>
      </c>
      <c r="J151" s="162" t="s">
        <v>589</v>
      </c>
      <c r="K151" s="163">
        <f t="shared" si="121"/>
        <v>358.09999999999991</v>
      </c>
      <c r="L151" s="164">
        <f t="shared" si="122"/>
        <v>0.14428462065353154</v>
      </c>
      <c r="M151" s="159" t="s">
        <v>541</v>
      </c>
      <c r="N151" s="165">
        <v>42017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12</v>
      </c>
      <c r="B152" s="157">
        <v>41928</v>
      </c>
      <c r="C152" s="157"/>
      <c r="D152" s="158" t="s">
        <v>590</v>
      </c>
      <c r="E152" s="159" t="s">
        <v>543</v>
      </c>
      <c r="F152" s="160">
        <v>84.5</v>
      </c>
      <c r="G152" s="159" t="s">
        <v>572</v>
      </c>
      <c r="H152" s="159">
        <v>93</v>
      </c>
      <c r="I152" s="161">
        <v>110</v>
      </c>
      <c r="J152" s="162" t="s">
        <v>591</v>
      </c>
      <c r="K152" s="163">
        <f t="shared" si="121"/>
        <v>8.5</v>
      </c>
      <c r="L152" s="164">
        <f t="shared" si="122"/>
        <v>0.10059171597633136</v>
      </c>
      <c r="M152" s="159" t="s">
        <v>541</v>
      </c>
      <c r="N152" s="165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13</v>
      </c>
      <c r="B153" s="157">
        <v>41928</v>
      </c>
      <c r="C153" s="157"/>
      <c r="D153" s="158" t="s">
        <v>592</v>
      </c>
      <c r="E153" s="159" t="s">
        <v>543</v>
      </c>
      <c r="F153" s="160">
        <v>401</v>
      </c>
      <c r="G153" s="159" t="s">
        <v>572</v>
      </c>
      <c r="H153" s="159">
        <v>428</v>
      </c>
      <c r="I153" s="161">
        <v>450</v>
      </c>
      <c r="J153" s="162" t="s">
        <v>593</v>
      </c>
      <c r="K153" s="163">
        <f t="shared" si="121"/>
        <v>27</v>
      </c>
      <c r="L153" s="164">
        <f t="shared" si="122"/>
        <v>6.7331670822942641E-2</v>
      </c>
      <c r="M153" s="159" t="s">
        <v>541</v>
      </c>
      <c r="N153" s="165">
        <v>42020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14</v>
      </c>
      <c r="B154" s="157">
        <v>41928</v>
      </c>
      <c r="C154" s="157"/>
      <c r="D154" s="158" t="s">
        <v>594</v>
      </c>
      <c r="E154" s="159" t="s">
        <v>543</v>
      </c>
      <c r="F154" s="160">
        <v>101</v>
      </c>
      <c r="G154" s="159" t="s">
        <v>572</v>
      </c>
      <c r="H154" s="159">
        <v>112</v>
      </c>
      <c r="I154" s="161">
        <v>120</v>
      </c>
      <c r="J154" s="162" t="s">
        <v>595</v>
      </c>
      <c r="K154" s="163">
        <f t="shared" si="121"/>
        <v>11</v>
      </c>
      <c r="L154" s="164">
        <f t="shared" si="122"/>
        <v>0.10891089108910891</v>
      </c>
      <c r="M154" s="159" t="s">
        <v>541</v>
      </c>
      <c r="N154" s="165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15</v>
      </c>
      <c r="B155" s="157">
        <v>41954</v>
      </c>
      <c r="C155" s="157"/>
      <c r="D155" s="158" t="s">
        <v>596</v>
      </c>
      <c r="E155" s="159" t="s">
        <v>543</v>
      </c>
      <c r="F155" s="160">
        <v>59</v>
      </c>
      <c r="G155" s="159" t="s">
        <v>572</v>
      </c>
      <c r="H155" s="159">
        <v>76</v>
      </c>
      <c r="I155" s="161">
        <v>76</v>
      </c>
      <c r="J155" s="162" t="s">
        <v>573</v>
      </c>
      <c r="K155" s="163">
        <f t="shared" si="121"/>
        <v>17</v>
      </c>
      <c r="L155" s="164">
        <f t="shared" si="122"/>
        <v>0.28813559322033899</v>
      </c>
      <c r="M155" s="159" t="s">
        <v>541</v>
      </c>
      <c r="N155" s="165">
        <v>43032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16</v>
      </c>
      <c r="B156" s="157">
        <v>41954</v>
      </c>
      <c r="C156" s="157"/>
      <c r="D156" s="158" t="s">
        <v>585</v>
      </c>
      <c r="E156" s="159" t="s">
        <v>543</v>
      </c>
      <c r="F156" s="160">
        <v>99</v>
      </c>
      <c r="G156" s="159" t="s">
        <v>572</v>
      </c>
      <c r="H156" s="159">
        <v>120</v>
      </c>
      <c r="I156" s="161">
        <v>120</v>
      </c>
      <c r="J156" s="162" t="s">
        <v>554</v>
      </c>
      <c r="K156" s="163">
        <f t="shared" si="121"/>
        <v>21</v>
      </c>
      <c r="L156" s="164">
        <f t="shared" si="122"/>
        <v>0.21212121212121213</v>
      </c>
      <c r="M156" s="159" t="s">
        <v>541</v>
      </c>
      <c r="N156" s="165">
        <v>41960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17</v>
      </c>
      <c r="B157" s="157">
        <v>41956</v>
      </c>
      <c r="C157" s="157"/>
      <c r="D157" s="158" t="s">
        <v>597</v>
      </c>
      <c r="E157" s="159" t="s">
        <v>543</v>
      </c>
      <c r="F157" s="160">
        <v>22</v>
      </c>
      <c r="G157" s="159" t="s">
        <v>572</v>
      </c>
      <c r="H157" s="159">
        <v>33.549999999999997</v>
      </c>
      <c r="I157" s="161">
        <v>32</v>
      </c>
      <c r="J157" s="162" t="s">
        <v>598</v>
      </c>
      <c r="K157" s="163">
        <f t="shared" si="121"/>
        <v>11.549999999999997</v>
      </c>
      <c r="L157" s="164">
        <f t="shared" si="122"/>
        <v>0.52499999999999991</v>
      </c>
      <c r="M157" s="159" t="s">
        <v>541</v>
      </c>
      <c r="N157" s="165">
        <v>42188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18</v>
      </c>
      <c r="B158" s="157">
        <v>41976</v>
      </c>
      <c r="C158" s="157"/>
      <c r="D158" s="158" t="s">
        <v>599</v>
      </c>
      <c r="E158" s="159" t="s">
        <v>543</v>
      </c>
      <c r="F158" s="160">
        <v>440</v>
      </c>
      <c r="G158" s="159" t="s">
        <v>572</v>
      </c>
      <c r="H158" s="159">
        <v>520</v>
      </c>
      <c r="I158" s="161">
        <v>520</v>
      </c>
      <c r="J158" s="162" t="s">
        <v>600</v>
      </c>
      <c r="K158" s="163">
        <f t="shared" si="121"/>
        <v>80</v>
      </c>
      <c r="L158" s="164">
        <f t="shared" si="122"/>
        <v>0.18181818181818182</v>
      </c>
      <c r="M158" s="159" t="s">
        <v>541</v>
      </c>
      <c r="N158" s="165">
        <v>42208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19</v>
      </c>
      <c r="B159" s="157">
        <v>41976</v>
      </c>
      <c r="C159" s="157"/>
      <c r="D159" s="158" t="s">
        <v>601</v>
      </c>
      <c r="E159" s="159" t="s">
        <v>543</v>
      </c>
      <c r="F159" s="160">
        <v>360</v>
      </c>
      <c r="G159" s="159" t="s">
        <v>572</v>
      </c>
      <c r="H159" s="159">
        <v>427</v>
      </c>
      <c r="I159" s="161">
        <v>425</v>
      </c>
      <c r="J159" s="162" t="s">
        <v>602</v>
      </c>
      <c r="K159" s="163">
        <f t="shared" si="121"/>
        <v>67</v>
      </c>
      <c r="L159" s="164">
        <f t="shared" si="122"/>
        <v>0.18611111111111112</v>
      </c>
      <c r="M159" s="159" t="s">
        <v>541</v>
      </c>
      <c r="N159" s="165">
        <v>42058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20</v>
      </c>
      <c r="B160" s="157">
        <v>42012</v>
      </c>
      <c r="C160" s="157"/>
      <c r="D160" s="158" t="s">
        <v>603</v>
      </c>
      <c r="E160" s="159" t="s">
        <v>543</v>
      </c>
      <c r="F160" s="160">
        <v>360</v>
      </c>
      <c r="G160" s="159" t="s">
        <v>572</v>
      </c>
      <c r="H160" s="159">
        <v>455</v>
      </c>
      <c r="I160" s="161">
        <v>420</v>
      </c>
      <c r="J160" s="162" t="s">
        <v>604</v>
      </c>
      <c r="K160" s="163">
        <f t="shared" si="121"/>
        <v>95</v>
      </c>
      <c r="L160" s="164">
        <f t="shared" si="122"/>
        <v>0.2638888888888889</v>
      </c>
      <c r="M160" s="159" t="s">
        <v>541</v>
      </c>
      <c r="N160" s="165">
        <v>42024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21</v>
      </c>
      <c r="B161" s="157">
        <v>42012</v>
      </c>
      <c r="C161" s="157"/>
      <c r="D161" s="158" t="s">
        <v>605</v>
      </c>
      <c r="E161" s="159" t="s">
        <v>543</v>
      </c>
      <c r="F161" s="160">
        <v>130</v>
      </c>
      <c r="G161" s="159"/>
      <c r="H161" s="159">
        <v>175.5</v>
      </c>
      <c r="I161" s="161">
        <v>165</v>
      </c>
      <c r="J161" s="162" t="s">
        <v>606</v>
      </c>
      <c r="K161" s="163">
        <f t="shared" si="121"/>
        <v>45.5</v>
      </c>
      <c r="L161" s="164">
        <f t="shared" si="122"/>
        <v>0.35</v>
      </c>
      <c r="M161" s="159" t="s">
        <v>541</v>
      </c>
      <c r="N161" s="165">
        <v>43088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22</v>
      </c>
      <c r="B162" s="157">
        <v>42040</v>
      </c>
      <c r="C162" s="157"/>
      <c r="D162" s="158" t="s">
        <v>368</v>
      </c>
      <c r="E162" s="159" t="s">
        <v>571</v>
      </c>
      <c r="F162" s="160">
        <v>98</v>
      </c>
      <c r="G162" s="159"/>
      <c r="H162" s="159">
        <v>120</v>
      </c>
      <c r="I162" s="161">
        <v>120</v>
      </c>
      <c r="J162" s="162" t="s">
        <v>573</v>
      </c>
      <c r="K162" s="163">
        <f t="shared" si="121"/>
        <v>22</v>
      </c>
      <c r="L162" s="164">
        <f t="shared" si="122"/>
        <v>0.22448979591836735</v>
      </c>
      <c r="M162" s="159" t="s">
        <v>541</v>
      </c>
      <c r="N162" s="165">
        <v>42753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23</v>
      </c>
      <c r="B163" s="157">
        <v>42040</v>
      </c>
      <c r="C163" s="157"/>
      <c r="D163" s="158" t="s">
        <v>607</v>
      </c>
      <c r="E163" s="159" t="s">
        <v>571</v>
      </c>
      <c r="F163" s="160">
        <v>196</v>
      </c>
      <c r="G163" s="159"/>
      <c r="H163" s="159">
        <v>262</v>
      </c>
      <c r="I163" s="161">
        <v>255</v>
      </c>
      <c r="J163" s="162" t="s">
        <v>573</v>
      </c>
      <c r="K163" s="163">
        <f t="shared" si="121"/>
        <v>66</v>
      </c>
      <c r="L163" s="164">
        <f t="shared" si="122"/>
        <v>0.33673469387755101</v>
      </c>
      <c r="M163" s="159" t="s">
        <v>541</v>
      </c>
      <c r="N163" s="165">
        <v>42599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6">
        <v>24</v>
      </c>
      <c r="B164" s="167">
        <v>42067</v>
      </c>
      <c r="C164" s="167"/>
      <c r="D164" s="168" t="s">
        <v>367</v>
      </c>
      <c r="E164" s="169" t="s">
        <v>571</v>
      </c>
      <c r="F164" s="170">
        <v>235</v>
      </c>
      <c r="G164" s="170"/>
      <c r="H164" s="171">
        <v>77</v>
      </c>
      <c r="I164" s="171" t="s">
        <v>608</v>
      </c>
      <c r="J164" s="172" t="s">
        <v>609</v>
      </c>
      <c r="K164" s="173">
        <f t="shared" si="121"/>
        <v>-158</v>
      </c>
      <c r="L164" s="174">
        <f t="shared" si="122"/>
        <v>-0.67234042553191486</v>
      </c>
      <c r="M164" s="170" t="s">
        <v>553</v>
      </c>
      <c r="N164" s="167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25</v>
      </c>
      <c r="B165" s="157">
        <v>42067</v>
      </c>
      <c r="C165" s="157"/>
      <c r="D165" s="158" t="s">
        <v>610</v>
      </c>
      <c r="E165" s="159" t="s">
        <v>571</v>
      </c>
      <c r="F165" s="160">
        <v>185</v>
      </c>
      <c r="G165" s="159"/>
      <c r="H165" s="159">
        <v>224</v>
      </c>
      <c r="I165" s="161" t="s">
        <v>611</v>
      </c>
      <c r="J165" s="162" t="s">
        <v>573</v>
      </c>
      <c r="K165" s="163">
        <f t="shared" si="121"/>
        <v>39</v>
      </c>
      <c r="L165" s="164">
        <f t="shared" si="122"/>
        <v>0.21081081081081082</v>
      </c>
      <c r="M165" s="159" t="s">
        <v>541</v>
      </c>
      <c r="N165" s="165">
        <v>42647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6">
        <v>26</v>
      </c>
      <c r="B166" s="167">
        <v>42090</v>
      </c>
      <c r="C166" s="167"/>
      <c r="D166" s="175" t="s">
        <v>612</v>
      </c>
      <c r="E166" s="170" t="s">
        <v>571</v>
      </c>
      <c r="F166" s="170">
        <v>49.5</v>
      </c>
      <c r="G166" s="171"/>
      <c r="H166" s="171">
        <v>15.85</v>
      </c>
      <c r="I166" s="171">
        <v>67</v>
      </c>
      <c r="J166" s="172" t="s">
        <v>613</v>
      </c>
      <c r="K166" s="171">
        <f t="shared" si="121"/>
        <v>-33.65</v>
      </c>
      <c r="L166" s="176">
        <f t="shared" si="122"/>
        <v>-0.67979797979797973</v>
      </c>
      <c r="M166" s="170" t="s">
        <v>553</v>
      </c>
      <c r="N166" s="177">
        <v>43627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27</v>
      </c>
      <c r="B167" s="157">
        <v>42093</v>
      </c>
      <c r="C167" s="157"/>
      <c r="D167" s="158" t="s">
        <v>614</v>
      </c>
      <c r="E167" s="159" t="s">
        <v>571</v>
      </c>
      <c r="F167" s="160">
        <v>183.5</v>
      </c>
      <c r="G167" s="159"/>
      <c r="H167" s="159">
        <v>219</v>
      </c>
      <c r="I167" s="161">
        <v>218</v>
      </c>
      <c r="J167" s="162" t="s">
        <v>615</v>
      </c>
      <c r="K167" s="163">
        <f t="shared" si="121"/>
        <v>35.5</v>
      </c>
      <c r="L167" s="164">
        <f t="shared" si="122"/>
        <v>0.19346049046321526</v>
      </c>
      <c r="M167" s="159" t="s">
        <v>541</v>
      </c>
      <c r="N167" s="165">
        <v>42103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28</v>
      </c>
      <c r="B168" s="157">
        <v>42114</v>
      </c>
      <c r="C168" s="157"/>
      <c r="D168" s="158" t="s">
        <v>616</v>
      </c>
      <c r="E168" s="159" t="s">
        <v>571</v>
      </c>
      <c r="F168" s="160">
        <f>(227+237)/2</f>
        <v>232</v>
      </c>
      <c r="G168" s="159"/>
      <c r="H168" s="159">
        <v>298</v>
      </c>
      <c r="I168" s="161">
        <v>298</v>
      </c>
      <c r="J168" s="162" t="s">
        <v>573</v>
      </c>
      <c r="K168" s="163">
        <f t="shared" si="121"/>
        <v>66</v>
      </c>
      <c r="L168" s="164">
        <f t="shared" si="122"/>
        <v>0.28448275862068967</v>
      </c>
      <c r="M168" s="159" t="s">
        <v>541</v>
      </c>
      <c r="N168" s="165">
        <v>42823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29</v>
      </c>
      <c r="B169" s="157">
        <v>42128</v>
      </c>
      <c r="C169" s="157"/>
      <c r="D169" s="158" t="s">
        <v>617</v>
      </c>
      <c r="E169" s="159" t="s">
        <v>543</v>
      </c>
      <c r="F169" s="160">
        <v>385</v>
      </c>
      <c r="G169" s="159"/>
      <c r="H169" s="159">
        <f>212.5+331</f>
        <v>543.5</v>
      </c>
      <c r="I169" s="161">
        <v>510</v>
      </c>
      <c r="J169" s="162" t="s">
        <v>618</v>
      </c>
      <c r="K169" s="163">
        <f t="shared" si="121"/>
        <v>158.5</v>
      </c>
      <c r="L169" s="164">
        <f t="shared" si="122"/>
        <v>0.41168831168831171</v>
      </c>
      <c r="M169" s="159" t="s">
        <v>541</v>
      </c>
      <c r="N169" s="165">
        <v>42235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30</v>
      </c>
      <c r="B170" s="157">
        <v>42128</v>
      </c>
      <c r="C170" s="157"/>
      <c r="D170" s="158" t="s">
        <v>619</v>
      </c>
      <c r="E170" s="159" t="s">
        <v>543</v>
      </c>
      <c r="F170" s="160">
        <v>115.5</v>
      </c>
      <c r="G170" s="159"/>
      <c r="H170" s="159">
        <v>146</v>
      </c>
      <c r="I170" s="161">
        <v>142</v>
      </c>
      <c r="J170" s="162" t="s">
        <v>620</v>
      </c>
      <c r="K170" s="163">
        <f t="shared" si="121"/>
        <v>30.5</v>
      </c>
      <c r="L170" s="164">
        <f t="shared" si="122"/>
        <v>0.26406926406926406</v>
      </c>
      <c r="M170" s="159" t="s">
        <v>541</v>
      </c>
      <c r="N170" s="165">
        <v>42202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31</v>
      </c>
      <c r="B171" s="157">
        <v>42151</v>
      </c>
      <c r="C171" s="157"/>
      <c r="D171" s="158" t="s">
        <v>621</v>
      </c>
      <c r="E171" s="159" t="s">
        <v>543</v>
      </c>
      <c r="F171" s="160">
        <v>237.5</v>
      </c>
      <c r="G171" s="159"/>
      <c r="H171" s="159">
        <v>279.5</v>
      </c>
      <c r="I171" s="161">
        <v>278</v>
      </c>
      <c r="J171" s="162" t="s">
        <v>573</v>
      </c>
      <c r="K171" s="163">
        <f t="shared" si="121"/>
        <v>42</v>
      </c>
      <c r="L171" s="164">
        <f t="shared" si="122"/>
        <v>0.17684210526315788</v>
      </c>
      <c r="M171" s="159" t="s">
        <v>541</v>
      </c>
      <c r="N171" s="165">
        <v>42222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32</v>
      </c>
      <c r="B172" s="157">
        <v>42174</v>
      </c>
      <c r="C172" s="157"/>
      <c r="D172" s="158" t="s">
        <v>592</v>
      </c>
      <c r="E172" s="159" t="s">
        <v>571</v>
      </c>
      <c r="F172" s="160">
        <v>340</v>
      </c>
      <c r="G172" s="159"/>
      <c r="H172" s="159">
        <v>448</v>
      </c>
      <c r="I172" s="161">
        <v>448</v>
      </c>
      <c r="J172" s="162" t="s">
        <v>573</v>
      </c>
      <c r="K172" s="163">
        <f t="shared" si="121"/>
        <v>108</v>
      </c>
      <c r="L172" s="164">
        <f t="shared" si="122"/>
        <v>0.31764705882352939</v>
      </c>
      <c r="M172" s="159" t="s">
        <v>541</v>
      </c>
      <c r="N172" s="165">
        <v>43018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33</v>
      </c>
      <c r="B173" s="157">
        <v>42191</v>
      </c>
      <c r="C173" s="157"/>
      <c r="D173" s="158" t="s">
        <v>622</v>
      </c>
      <c r="E173" s="159" t="s">
        <v>571</v>
      </c>
      <c r="F173" s="160">
        <v>390</v>
      </c>
      <c r="G173" s="159"/>
      <c r="H173" s="159">
        <v>460</v>
      </c>
      <c r="I173" s="161">
        <v>460</v>
      </c>
      <c r="J173" s="162" t="s">
        <v>573</v>
      </c>
      <c r="K173" s="163">
        <f t="shared" si="121"/>
        <v>70</v>
      </c>
      <c r="L173" s="164">
        <f t="shared" si="122"/>
        <v>0.17948717948717949</v>
      </c>
      <c r="M173" s="159" t="s">
        <v>541</v>
      </c>
      <c r="N173" s="165">
        <v>42478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6">
        <v>34</v>
      </c>
      <c r="B174" s="167">
        <v>42195</v>
      </c>
      <c r="C174" s="167"/>
      <c r="D174" s="168" t="s">
        <v>623</v>
      </c>
      <c r="E174" s="169" t="s">
        <v>571</v>
      </c>
      <c r="F174" s="170">
        <v>122.5</v>
      </c>
      <c r="G174" s="170"/>
      <c r="H174" s="171">
        <v>61</v>
      </c>
      <c r="I174" s="171">
        <v>172</v>
      </c>
      <c r="J174" s="172" t="s">
        <v>624</v>
      </c>
      <c r="K174" s="173">
        <f t="shared" si="121"/>
        <v>-61.5</v>
      </c>
      <c r="L174" s="174">
        <f t="shared" si="122"/>
        <v>-0.50204081632653064</v>
      </c>
      <c r="M174" s="170" t="s">
        <v>553</v>
      </c>
      <c r="N174" s="167">
        <v>43333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35</v>
      </c>
      <c r="B175" s="157">
        <v>42219</v>
      </c>
      <c r="C175" s="157"/>
      <c r="D175" s="158" t="s">
        <v>625</v>
      </c>
      <c r="E175" s="159" t="s">
        <v>571</v>
      </c>
      <c r="F175" s="160">
        <v>297.5</v>
      </c>
      <c r="G175" s="159"/>
      <c r="H175" s="159">
        <v>350</v>
      </c>
      <c r="I175" s="161">
        <v>360</v>
      </c>
      <c r="J175" s="162" t="s">
        <v>626</v>
      </c>
      <c r="K175" s="163">
        <f t="shared" si="121"/>
        <v>52.5</v>
      </c>
      <c r="L175" s="164">
        <f t="shared" si="122"/>
        <v>0.17647058823529413</v>
      </c>
      <c r="M175" s="159" t="s">
        <v>541</v>
      </c>
      <c r="N175" s="165">
        <v>42232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36</v>
      </c>
      <c r="B176" s="157">
        <v>42219</v>
      </c>
      <c r="C176" s="157"/>
      <c r="D176" s="158" t="s">
        <v>627</v>
      </c>
      <c r="E176" s="159" t="s">
        <v>571</v>
      </c>
      <c r="F176" s="160">
        <v>115.5</v>
      </c>
      <c r="G176" s="159"/>
      <c r="H176" s="159">
        <v>149</v>
      </c>
      <c r="I176" s="161">
        <v>140</v>
      </c>
      <c r="J176" s="162" t="s">
        <v>628</v>
      </c>
      <c r="K176" s="163">
        <f t="shared" si="121"/>
        <v>33.5</v>
      </c>
      <c r="L176" s="164">
        <f t="shared" si="122"/>
        <v>0.29004329004329005</v>
      </c>
      <c r="M176" s="159" t="s">
        <v>541</v>
      </c>
      <c r="N176" s="165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37</v>
      </c>
      <c r="B177" s="157">
        <v>42251</v>
      </c>
      <c r="C177" s="157"/>
      <c r="D177" s="158" t="s">
        <v>621</v>
      </c>
      <c r="E177" s="159" t="s">
        <v>571</v>
      </c>
      <c r="F177" s="160">
        <v>226</v>
      </c>
      <c r="G177" s="159"/>
      <c r="H177" s="159">
        <v>292</v>
      </c>
      <c r="I177" s="161">
        <v>292</v>
      </c>
      <c r="J177" s="162" t="s">
        <v>629</v>
      </c>
      <c r="K177" s="163">
        <f t="shared" si="121"/>
        <v>66</v>
      </c>
      <c r="L177" s="164">
        <f t="shared" si="122"/>
        <v>0.29203539823008851</v>
      </c>
      <c r="M177" s="159" t="s">
        <v>541</v>
      </c>
      <c r="N177" s="165">
        <v>42286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38</v>
      </c>
      <c r="B178" s="157">
        <v>42254</v>
      </c>
      <c r="C178" s="157"/>
      <c r="D178" s="158" t="s">
        <v>616</v>
      </c>
      <c r="E178" s="159" t="s">
        <v>571</v>
      </c>
      <c r="F178" s="160">
        <v>232.5</v>
      </c>
      <c r="G178" s="159"/>
      <c r="H178" s="159">
        <v>312.5</v>
      </c>
      <c r="I178" s="161">
        <v>310</v>
      </c>
      <c r="J178" s="162" t="s">
        <v>573</v>
      </c>
      <c r="K178" s="163">
        <f t="shared" si="121"/>
        <v>80</v>
      </c>
      <c r="L178" s="164">
        <f t="shared" si="122"/>
        <v>0.34408602150537637</v>
      </c>
      <c r="M178" s="159" t="s">
        <v>541</v>
      </c>
      <c r="N178" s="165">
        <v>42823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39</v>
      </c>
      <c r="B179" s="157">
        <v>42268</v>
      </c>
      <c r="C179" s="157"/>
      <c r="D179" s="158" t="s">
        <v>630</v>
      </c>
      <c r="E179" s="159" t="s">
        <v>571</v>
      </c>
      <c r="F179" s="160">
        <v>196.5</v>
      </c>
      <c r="G179" s="159"/>
      <c r="H179" s="159">
        <v>238</v>
      </c>
      <c r="I179" s="161">
        <v>238</v>
      </c>
      <c r="J179" s="162" t="s">
        <v>629</v>
      </c>
      <c r="K179" s="163">
        <f t="shared" si="121"/>
        <v>41.5</v>
      </c>
      <c r="L179" s="164">
        <f t="shared" si="122"/>
        <v>0.21119592875318066</v>
      </c>
      <c r="M179" s="159" t="s">
        <v>541</v>
      </c>
      <c r="N179" s="165">
        <v>42291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40</v>
      </c>
      <c r="B180" s="157">
        <v>42271</v>
      </c>
      <c r="C180" s="157"/>
      <c r="D180" s="158" t="s">
        <v>570</v>
      </c>
      <c r="E180" s="159" t="s">
        <v>571</v>
      </c>
      <c r="F180" s="160">
        <v>65</v>
      </c>
      <c r="G180" s="159"/>
      <c r="H180" s="159">
        <v>82</v>
      </c>
      <c r="I180" s="161">
        <v>82</v>
      </c>
      <c r="J180" s="162" t="s">
        <v>629</v>
      </c>
      <c r="K180" s="163">
        <f t="shared" si="121"/>
        <v>17</v>
      </c>
      <c r="L180" s="164">
        <f t="shared" si="122"/>
        <v>0.26153846153846155</v>
      </c>
      <c r="M180" s="159" t="s">
        <v>541</v>
      </c>
      <c r="N180" s="165">
        <v>42578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41</v>
      </c>
      <c r="B181" s="157">
        <v>42291</v>
      </c>
      <c r="C181" s="157"/>
      <c r="D181" s="158" t="s">
        <v>631</v>
      </c>
      <c r="E181" s="159" t="s">
        <v>571</v>
      </c>
      <c r="F181" s="160">
        <v>144</v>
      </c>
      <c r="G181" s="159"/>
      <c r="H181" s="159">
        <v>182.5</v>
      </c>
      <c r="I181" s="161">
        <v>181</v>
      </c>
      <c r="J181" s="162" t="s">
        <v>629</v>
      </c>
      <c r="K181" s="163">
        <f t="shared" si="121"/>
        <v>38.5</v>
      </c>
      <c r="L181" s="164">
        <f t="shared" si="122"/>
        <v>0.2673611111111111</v>
      </c>
      <c r="M181" s="159" t="s">
        <v>541</v>
      </c>
      <c r="N181" s="165">
        <v>42817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42</v>
      </c>
      <c r="B182" s="157">
        <v>42291</v>
      </c>
      <c r="C182" s="157"/>
      <c r="D182" s="158" t="s">
        <v>632</v>
      </c>
      <c r="E182" s="159" t="s">
        <v>571</v>
      </c>
      <c r="F182" s="160">
        <v>264</v>
      </c>
      <c r="G182" s="159"/>
      <c r="H182" s="159">
        <v>311</v>
      </c>
      <c r="I182" s="161">
        <v>311</v>
      </c>
      <c r="J182" s="162" t="s">
        <v>629</v>
      </c>
      <c r="K182" s="163">
        <f t="shared" si="121"/>
        <v>47</v>
      </c>
      <c r="L182" s="164">
        <f t="shared" si="122"/>
        <v>0.17803030303030304</v>
      </c>
      <c r="M182" s="159" t="s">
        <v>541</v>
      </c>
      <c r="N182" s="165">
        <v>42604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43</v>
      </c>
      <c r="B183" s="157">
        <v>42318</v>
      </c>
      <c r="C183" s="157"/>
      <c r="D183" s="158" t="s">
        <v>633</v>
      </c>
      <c r="E183" s="159" t="s">
        <v>543</v>
      </c>
      <c r="F183" s="160">
        <v>549.5</v>
      </c>
      <c r="G183" s="159"/>
      <c r="H183" s="159">
        <v>630</v>
      </c>
      <c r="I183" s="161">
        <v>630</v>
      </c>
      <c r="J183" s="162" t="s">
        <v>629</v>
      </c>
      <c r="K183" s="163">
        <f t="shared" si="121"/>
        <v>80.5</v>
      </c>
      <c r="L183" s="164">
        <f t="shared" si="122"/>
        <v>0.1464968152866242</v>
      </c>
      <c r="M183" s="159" t="s">
        <v>541</v>
      </c>
      <c r="N183" s="165">
        <v>42419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44</v>
      </c>
      <c r="B184" s="157">
        <v>42342</v>
      </c>
      <c r="C184" s="157"/>
      <c r="D184" s="158" t="s">
        <v>634</v>
      </c>
      <c r="E184" s="159" t="s">
        <v>571</v>
      </c>
      <c r="F184" s="160">
        <v>1027.5</v>
      </c>
      <c r="G184" s="159"/>
      <c r="H184" s="159">
        <v>1315</v>
      </c>
      <c r="I184" s="161">
        <v>1250</v>
      </c>
      <c r="J184" s="162" t="s">
        <v>629</v>
      </c>
      <c r="K184" s="163">
        <f t="shared" si="121"/>
        <v>287.5</v>
      </c>
      <c r="L184" s="164">
        <f t="shared" si="122"/>
        <v>0.27980535279805352</v>
      </c>
      <c r="M184" s="159" t="s">
        <v>541</v>
      </c>
      <c r="N184" s="165">
        <v>43244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45</v>
      </c>
      <c r="B185" s="157">
        <v>42367</v>
      </c>
      <c r="C185" s="157"/>
      <c r="D185" s="158" t="s">
        <v>635</v>
      </c>
      <c r="E185" s="159" t="s">
        <v>571</v>
      </c>
      <c r="F185" s="160">
        <v>465</v>
      </c>
      <c r="G185" s="159"/>
      <c r="H185" s="159">
        <v>540</v>
      </c>
      <c r="I185" s="161">
        <v>540</v>
      </c>
      <c r="J185" s="162" t="s">
        <v>629</v>
      </c>
      <c r="K185" s="163">
        <f t="shared" si="121"/>
        <v>75</v>
      </c>
      <c r="L185" s="164">
        <f t="shared" si="122"/>
        <v>0.16129032258064516</v>
      </c>
      <c r="M185" s="159" t="s">
        <v>541</v>
      </c>
      <c r="N185" s="165">
        <v>42530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46</v>
      </c>
      <c r="B186" s="157">
        <v>42380</v>
      </c>
      <c r="C186" s="157"/>
      <c r="D186" s="158" t="s">
        <v>368</v>
      </c>
      <c r="E186" s="159" t="s">
        <v>543</v>
      </c>
      <c r="F186" s="160">
        <v>81</v>
      </c>
      <c r="G186" s="159"/>
      <c r="H186" s="159">
        <v>110</v>
      </c>
      <c r="I186" s="161">
        <v>110</v>
      </c>
      <c r="J186" s="162" t="s">
        <v>629</v>
      </c>
      <c r="K186" s="163">
        <f t="shared" si="121"/>
        <v>29</v>
      </c>
      <c r="L186" s="164">
        <f t="shared" si="122"/>
        <v>0.35802469135802467</v>
      </c>
      <c r="M186" s="159" t="s">
        <v>541</v>
      </c>
      <c r="N186" s="165">
        <v>42745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47</v>
      </c>
      <c r="B187" s="157">
        <v>42382</v>
      </c>
      <c r="C187" s="157"/>
      <c r="D187" s="158" t="s">
        <v>636</v>
      </c>
      <c r="E187" s="159" t="s">
        <v>543</v>
      </c>
      <c r="F187" s="160">
        <v>417.5</v>
      </c>
      <c r="G187" s="159"/>
      <c r="H187" s="159">
        <v>547</v>
      </c>
      <c r="I187" s="161">
        <v>535</v>
      </c>
      <c r="J187" s="162" t="s">
        <v>629</v>
      </c>
      <c r="K187" s="163">
        <f t="shared" si="121"/>
        <v>129.5</v>
      </c>
      <c r="L187" s="164">
        <f t="shared" si="122"/>
        <v>0.31017964071856285</v>
      </c>
      <c r="M187" s="159" t="s">
        <v>541</v>
      </c>
      <c r="N187" s="165">
        <v>42578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48</v>
      </c>
      <c r="B188" s="157">
        <v>42408</v>
      </c>
      <c r="C188" s="157"/>
      <c r="D188" s="158" t="s">
        <v>637</v>
      </c>
      <c r="E188" s="159" t="s">
        <v>571</v>
      </c>
      <c r="F188" s="160">
        <v>650</v>
      </c>
      <c r="G188" s="159"/>
      <c r="H188" s="159">
        <v>800</v>
      </c>
      <c r="I188" s="161">
        <v>800</v>
      </c>
      <c r="J188" s="162" t="s">
        <v>629</v>
      </c>
      <c r="K188" s="163">
        <f t="shared" si="121"/>
        <v>150</v>
      </c>
      <c r="L188" s="164">
        <f t="shared" si="122"/>
        <v>0.23076923076923078</v>
      </c>
      <c r="M188" s="159" t="s">
        <v>541</v>
      </c>
      <c r="N188" s="165">
        <v>43154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49</v>
      </c>
      <c r="B189" s="157">
        <v>42433</v>
      </c>
      <c r="C189" s="157"/>
      <c r="D189" s="158" t="s">
        <v>209</v>
      </c>
      <c r="E189" s="159" t="s">
        <v>571</v>
      </c>
      <c r="F189" s="160">
        <v>437.5</v>
      </c>
      <c r="G189" s="159"/>
      <c r="H189" s="159">
        <v>504.5</v>
      </c>
      <c r="I189" s="161">
        <v>522</v>
      </c>
      <c r="J189" s="162" t="s">
        <v>638</v>
      </c>
      <c r="K189" s="163">
        <f t="shared" si="121"/>
        <v>67</v>
      </c>
      <c r="L189" s="164">
        <f t="shared" si="122"/>
        <v>0.15314285714285714</v>
      </c>
      <c r="M189" s="159" t="s">
        <v>541</v>
      </c>
      <c r="N189" s="165">
        <v>42480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50</v>
      </c>
      <c r="B190" s="157">
        <v>42438</v>
      </c>
      <c r="C190" s="157"/>
      <c r="D190" s="158" t="s">
        <v>639</v>
      </c>
      <c r="E190" s="159" t="s">
        <v>571</v>
      </c>
      <c r="F190" s="160">
        <v>189.5</v>
      </c>
      <c r="G190" s="159"/>
      <c r="H190" s="159">
        <v>218</v>
      </c>
      <c r="I190" s="161">
        <v>218</v>
      </c>
      <c r="J190" s="162" t="s">
        <v>629</v>
      </c>
      <c r="K190" s="163">
        <f t="shared" si="121"/>
        <v>28.5</v>
      </c>
      <c r="L190" s="164">
        <f t="shared" si="122"/>
        <v>0.15039577836411611</v>
      </c>
      <c r="M190" s="159" t="s">
        <v>541</v>
      </c>
      <c r="N190" s="165">
        <v>43034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6">
        <v>51</v>
      </c>
      <c r="B191" s="167">
        <v>42471</v>
      </c>
      <c r="C191" s="167"/>
      <c r="D191" s="175" t="s">
        <v>640</v>
      </c>
      <c r="E191" s="170" t="s">
        <v>571</v>
      </c>
      <c r="F191" s="170">
        <v>36.5</v>
      </c>
      <c r="G191" s="171"/>
      <c r="H191" s="171">
        <v>15.85</v>
      </c>
      <c r="I191" s="171">
        <v>60</v>
      </c>
      <c r="J191" s="172" t="s">
        <v>641</v>
      </c>
      <c r="K191" s="173">
        <f t="shared" si="121"/>
        <v>-20.65</v>
      </c>
      <c r="L191" s="174">
        <f t="shared" si="122"/>
        <v>-0.5657534246575342</v>
      </c>
      <c r="M191" s="170" t="s">
        <v>553</v>
      </c>
      <c r="N191" s="178">
        <v>43627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52</v>
      </c>
      <c r="B192" s="157">
        <v>42472</v>
      </c>
      <c r="C192" s="157"/>
      <c r="D192" s="158" t="s">
        <v>642</v>
      </c>
      <c r="E192" s="159" t="s">
        <v>571</v>
      </c>
      <c r="F192" s="160">
        <v>93</v>
      </c>
      <c r="G192" s="159"/>
      <c r="H192" s="159">
        <v>149</v>
      </c>
      <c r="I192" s="161">
        <v>140</v>
      </c>
      <c r="J192" s="162" t="s">
        <v>643</v>
      </c>
      <c r="K192" s="163">
        <f t="shared" si="121"/>
        <v>56</v>
      </c>
      <c r="L192" s="164">
        <f t="shared" si="122"/>
        <v>0.60215053763440862</v>
      </c>
      <c r="M192" s="159" t="s">
        <v>541</v>
      </c>
      <c r="N192" s="165">
        <v>42740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53</v>
      </c>
      <c r="B193" s="157">
        <v>42472</v>
      </c>
      <c r="C193" s="157"/>
      <c r="D193" s="158" t="s">
        <v>644</v>
      </c>
      <c r="E193" s="159" t="s">
        <v>571</v>
      </c>
      <c r="F193" s="160">
        <v>130</v>
      </c>
      <c r="G193" s="159"/>
      <c r="H193" s="159">
        <v>150</v>
      </c>
      <c r="I193" s="161" t="s">
        <v>645</v>
      </c>
      <c r="J193" s="162" t="s">
        <v>629</v>
      </c>
      <c r="K193" s="163">
        <f t="shared" si="121"/>
        <v>20</v>
      </c>
      <c r="L193" s="164">
        <f t="shared" si="122"/>
        <v>0.15384615384615385</v>
      </c>
      <c r="M193" s="159" t="s">
        <v>541</v>
      </c>
      <c r="N193" s="165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54</v>
      </c>
      <c r="B194" s="157">
        <v>42473</v>
      </c>
      <c r="C194" s="157"/>
      <c r="D194" s="158" t="s">
        <v>646</v>
      </c>
      <c r="E194" s="159" t="s">
        <v>571</v>
      </c>
      <c r="F194" s="160">
        <v>196</v>
      </c>
      <c r="G194" s="159"/>
      <c r="H194" s="159">
        <v>299</v>
      </c>
      <c r="I194" s="161">
        <v>299</v>
      </c>
      <c r="J194" s="162" t="s">
        <v>629</v>
      </c>
      <c r="K194" s="163">
        <v>103</v>
      </c>
      <c r="L194" s="164">
        <v>0.52551020408163296</v>
      </c>
      <c r="M194" s="159" t="s">
        <v>541</v>
      </c>
      <c r="N194" s="165">
        <v>42620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55</v>
      </c>
      <c r="B195" s="157">
        <v>42473</v>
      </c>
      <c r="C195" s="157"/>
      <c r="D195" s="158" t="s">
        <v>647</v>
      </c>
      <c r="E195" s="159" t="s">
        <v>571</v>
      </c>
      <c r="F195" s="160">
        <v>88</v>
      </c>
      <c r="G195" s="159"/>
      <c r="H195" s="159">
        <v>103</v>
      </c>
      <c r="I195" s="161">
        <v>103</v>
      </c>
      <c r="J195" s="162" t="s">
        <v>629</v>
      </c>
      <c r="K195" s="163">
        <v>15</v>
      </c>
      <c r="L195" s="164">
        <v>0.170454545454545</v>
      </c>
      <c r="M195" s="159" t="s">
        <v>541</v>
      </c>
      <c r="N195" s="165">
        <v>42530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56</v>
      </c>
      <c r="B196" s="157">
        <v>42492</v>
      </c>
      <c r="C196" s="157"/>
      <c r="D196" s="158" t="s">
        <v>648</v>
      </c>
      <c r="E196" s="159" t="s">
        <v>571</v>
      </c>
      <c r="F196" s="160">
        <v>127.5</v>
      </c>
      <c r="G196" s="159"/>
      <c r="H196" s="159">
        <v>148</v>
      </c>
      <c r="I196" s="161" t="s">
        <v>649</v>
      </c>
      <c r="J196" s="162" t="s">
        <v>629</v>
      </c>
      <c r="K196" s="163">
        <f>H196-F196</f>
        <v>20.5</v>
      </c>
      <c r="L196" s="164">
        <f>K196/F196</f>
        <v>0.16078431372549021</v>
      </c>
      <c r="M196" s="159" t="s">
        <v>541</v>
      </c>
      <c r="N196" s="165">
        <v>42564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57</v>
      </c>
      <c r="B197" s="157">
        <v>42493</v>
      </c>
      <c r="C197" s="157"/>
      <c r="D197" s="158" t="s">
        <v>650</v>
      </c>
      <c r="E197" s="159" t="s">
        <v>571</v>
      </c>
      <c r="F197" s="160">
        <v>675</v>
      </c>
      <c r="G197" s="159"/>
      <c r="H197" s="159">
        <v>815</v>
      </c>
      <c r="I197" s="161" t="s">
        <v>651</v>
      </c>
      <c r="J197" s="162" t="s">
        <v>629</v>
      </c>
      <c r="K197" s="163">
        <f>H197-F197</f>
        <v>140</v>
      </c>
      <c r="L197" s="164">
        <f>K197/F197</f>
        <v>0.2074074074074074</v>
      </c>
      <c r="M197" s="159" t="s">
        <v>541</v>
      </c>
      <c r="N197" s="165">
        <v>43154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6">
        <v>58</v>
      </c>
      <c r="B198" s="167">
        <v>42522</v>
      </c>
      <c r="C198" s="167"/>
      <c r="D198" s="168" t="s">
        <v>652</v>
      </c>
      <c r="E198" s="169" t="s">
        <v>571</v>
      </c>
      <c r="F198" s="170">
        <v>500</v>
      </c>
      <c r="G198" s="170"/>
      <c r="H198" s="171">
        <v>232.5</v>
      </c>
      <c r="I198" s="171" t="s">
        <v>653</v>
      </c>
      <c r="J198" s="172" t="s">
        <v>654</v>
      </c>
      <c r="K198" s="173">
        <f>H198-F198</f>
        <v>-267.5</v>
      </c>
      <c r="L198" s="174">
        <f>K198/F198</f>
        <v>-0.53500000000000003</v>
      </c>
      <c r="M198" s="170" t="s">
        <v>553</v>
      </c>
      <c r="N198" s="167">
        <v>43735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59</v>
      </c>
      <c r="B199" s="157">
        <v>42527</v>
      </c>
      <c r="C199" s="157"/>
      <c r="D199" s="158" t="s">
        <v>499</v>
      </c>
      <c r="E199" s="159" t="s">
        <v>571</v>
      </c>
      <c r="F199" s="160">
        <v>110</v>
      </c>
      <c r="G199" s="159"/>
      <c r="H199" s="159">
        <v>126.5</v>
      </c>
      <c r="I199" s="161">
        <v>125</v>
      </c>
      <c r="J199" s="162" t="s">
        <v>580</v>
      </c>
      <c r="K199" s="163">
        <f>H199-F199</f>
        <v>16.5</v>
      </c>
      <c r="L199" s="164">
        <f>K199/F199</f>
        <v>0.15</v>
      </c>
      <c r="M199" s="159" t="s">
        <v>541</v>
      </c>
      <c r="N199" s="165">
        <v>42552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60</v>
      </c>
      <c r="B200" s="157">
        <v>42538</v>
      </c>
      <c r="C200" s="157"/>
      <c r="D200" s="158" t="s">
        <v>655</v>
      </c>
      <c r="E200" s="159" t="s">
        <v>571</v>
      </c>
      <c r="F200" s="160">
        <v>44</v>
      </c>
      <c r="G200" s="159"/>
      <c r="H200" s="159">
        <v>69.5</v>
      </c>
      <c r="I200" s="161">
        <v>69.5</v>
      </c>
      <c r="J200" s="162" t="s">
        <v>656</v>
      </c>
      <c r="K200" s="163">
        <f>H200-F200</f>
        <v>25.5</v>
      </c>
      <c r="L200" s="164">
        <f>K200/F200</f>
        <v>0.57954545454545459</v>
      </c>
      <c r="M200" s="159" t="s">
        <v>541</v>
      </c>
      <c r="N200" s="165">
        <v>42977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61</v>
      </c>
      <c r="B201" s="157">
        <v>42549</v>
      </c>
      <c r="C201" s="157"/>
      <c r="D201" s="158" t="s">
        <v>657</v>
      </c>
      <c r="E201" s="159" t="s">
        <v>571</v>
      </c>
      <c r="F201" s="160">
        <v>262.5</v>
      </c>
      <c r="G201" s="159"/>
      <c r="H201" s="159">
        <v>340</v>
      </c>
      <c r="I201" s="161">
        <v>333</v>
      </c>
      <c r="J201" s="162" t="s">
        <v>658</v>
      </c>
      <c r="K201" s="163">
        <v>77.5</v>
      </c>
      <c r="L201" s="164">
        <v>0.29523809523809502</v>
      </c>
      <c r="M201" s="159" t="s">
        <v>541</v>
      </c>
      <c r="N201" s="165">
        <v>43017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62</v>
      </c>
      <c r="B202" s="157">
        <v>42549</v>
      </c>
      <c r="C202" s="157"/>
      <c r="D202" s="158" t="s">
        <v>659</v>
      </c>
      <c r="E202" s="159" t="s">
        <v>571</v>
      </c>
      <c r="F202" s="160">
        <v>840</v>
      </c>
      <c r="G202" s="159"/>
      <c r="H202" s="159">
        <v>1230</v>
      </c>
      <c r="I202" s="161">
        <v>1230</v>
      </c>
      <c r="J202" s="162" t="s">
        <v>629</v>
      </c>
      <c r="K202" s="163">
        <v>390</v>
      </c>
      <c r="L202" s="164">
        <v>0.46428571428571402</v>
      </c>
      <c r="M202" s="159" t="s">
        <v>541</v>
      </c>
      <c r="N202" s="165">
        <v>42649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9">
        <v>63</v>
      </c>
      <c r="B203" s="180">
        <v>42556</v>
      </c>
      <c r="C203" s="180"/>
      <c r="D203" s="181" t="s">
        <v>660</v>
      </c>
      <c r="E203" s="182" t="s">
        <v>571</v>
      </c>
      <c r="F203" s="182">
        <v>395</v>
      </c>
      <c r="G203" s="183"/>
      <c r="H203" s="183">
        <f>(468.5+342.5)/2</f>
        <v>405.5</v>
      </c>
      <c r="I203" s="183">
        <v>510</v>
      </c>
      <c r="J203" s="184" t="s">
        <v>661</v>
      </c>
      <c r="K203" s="185">
        <f t="shared" ref="K203:K209" si="123">H203-F203</f>
        <v>10.5</v>
      </c>
      <c r="L203" s="186">
        <f t="shared" ref="L203:L209" si="124">K203/F203</f>
        <v>2.6582278481012658E-2</v>
      </c>
      <c r="M203" s="182" t="s">
        <v>662</v>
      </c>
      <c r="N203" s="180">
        <v>43606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6">
        <v>64</v>
      </c>
      <c r="B204" s="167">
        <v>42584</v>
      </c>
      <c r="C204" s="167"/>
      <c r="D204" s="168" t="s">
        <v>663</v>
      </c>
      <c r="E204" s="169" t="s">
        <v>543</v>
      </c>
      <c r="F204" s="170">
        <f>169.5-12.8</f>
        <v>156.69999999999999</v>
      </c>
      <c r="G204" s="170"/>
      <c r="H204" s="171">
        <v>77</v>
      </c>
      <c r="I204" s="171" t="s">
        <v>664</v>
      </c>
      <c r="J204" s="172" t="s">
        <v>665</v>
      </c>
      <c r="K204" s="173">
        <f t="shared" si="123"/>
        <v>-79.699999999999989</v>
      </c>
      <c r="L204" s="174">
        <f t="shared" si="124"/>
        <v>-0.50861518825781749</v>
      </c>
      <c r="M204" s="170" t="s">
        <v>553</v>
      </c>
      <c r="N204" s="167">
        <v>43522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6">
        <v>65</v>
      </c>
      <c r="B205" s="167">
        <v>42586</v>
      </c>
      <c r="C205" s="167"/>
      <c r="D205" s="168" t="s">
        <v>666</v>
      </c>
      <c r="E205" s="169" t="s">
        <v>571</v>
      </c>
      <c r="F205" s="170">
        <v>400</v>
      </c>
      <c r="G205" s="170"/>
      <c r="H205" s="171">
        <v>305</v>
      </c>
      <c r="I205" s="171">
        <v>475</v>
      </c>
      <c r="J205" s="172" t="s">
        <v>667</v>
      </c>
      <c r="K205" s="173">
        <f t="shared" si="123"/>
        <v>-95</v>
      </c>
      <c r="L205" s="174">
        <f t="shared" si="124"/>
        <v>-0.23749999999999999</v>
      </c>
      <c r="M205" s="170" t="s">
        <v>553</v>
      </c>
      <c r="N205" s="167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66</v>
      </c>
      <c r="B206" s="157">
        <v>42593</v>
      </c>
      <c r="C206" s="157"/>
      <c r="D206" s="158" t="s">
        <v>668</v>
      </c>
      <c r="E206" s="159" t="s">
        <v>571</v>
      </c>
      <c r="F206" s="160">
        <v>86.5</v>
      </c>
      <c r="G206" s="159"/>
      <c r="H206" s="159">
        <v>130</v>
      </c>
      <c r="I206" s="161">
        <v>130</v>
      </c>
      <c r="J206" s="162" t="s">
        <v>669</v>
      </c>
      <c r="K206" s="163">
        <f t="shared" si="123"/>
        <v>43.5</v>
      </c>
      <c r="L206" s="164">
        <f t="shared" si="124"/>
        <v>0.50289017341040465</v>
      </c>
      <c r="M206" s="159" t="s">
        <v>541</v>
      </c>
      <c r="N206" s="165">
        <v>43091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6">
        <v>67</v>
      </c>
      <c r="B207" s="167">
        <v>42600</v>
      </c>
      <c r="C207" s="167"/>
      <c r="D207" s="168" t="s">
        <v>109</v>
      </c>
      <c r="E207" s="169" t="s">
        <v>571</v>
      </c>
      <c r="F207" s="170">
        <v>133.5</v>
      </c>
      <c r="G207" s="170"/>
      <c r="H207" s="171">
        <v>126.5</v>
      </c>
      <c r="I207" s="171">
        <v>178</v>
      </c>
      <c r="J207" s="172" t="s">
        <v>670</v>
      </c>
      <c r="K207" s="173">
        <f t="shared" si="123"/>
        <v>-7</v>
      </c>
      <c r="L207" s="174">
        <f t="shared" si="124"/>
        <v>-5.2434456928838954E-2</v>
      </c>
      <c r="M207" s="170" t="s">
        <v>553</v>
      </c>
      <c r="N207" s="167">
        <v>42615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68</v>
      </c>
      <c r="B208" s="157">
        <v>42613</v>
      </c>
      <c r="C208" s="157"/>
      <c r="D208" s="158" t="s">
        <v>671</v>
      </c>
      <c r="E208" s="159" t="s">
        <v>571</v>
      </c>
      <c r="F208" s="160">
        <v>560</v>
      </c>
      <c r="G208" s="159"/>
      <c r="H208" s="159">
        <v>725</v>
      </c>
      <c r="I208" s="161">
        <v>725</v>
      </c>
      <c r="J208" s="162" t="s">
        <v>573</v>
      </c>
      <c r="K208" s="163">
        <f t="shared" si="123"/>
        <v>165</v>
      </c>
      <c r="L208" s="164">
        <f t="shared" si="124"/>
        <v>0.29464285714285715</v>
      </c>
      <c r="M208" s="159" t="s">
        <v>541</v>
      </c>
      <c r="N208" s="165">
        <v>42456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69</v>
      </c>
      <c r="B209" s="157">
        <v>42614</v>
      </c>
      <c r="C209" s="157"/>
      <c r="D209" s="158" t="s">
        <v>672</v>
      </c>
      <c r="E209" s="159" t="s">
        <v>571</v>
      </c>
      <c r="F209" s="160">
        <v>160.5</v>
      </c>
      <c r="G209" s="159"/>
      <c r="H209" s="159">
        <v>210</v>
      </c>
      <c r="I209" s="161">
        <v>210</v>
      </c>
      <c r="J209" s="162" t="s">
        <v>573</v>
      </c>
      <c r="K209" s="163">
        <f t="shared" si="123"/>
        <v>49.5</v>
      </c>
      <c r="L209" s="164">
        <f t="shared" si="124"/>
        <v>0.30841121495327101</v>
      </c>
      <c r="M209" s="159" t="s">
        <v>541</v>
      </c>
      <c r="N209" s="165">
        <v>42871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70</v>
      </c>
      <c r="B210" s="157">
        <v>42646</v>
      </c>
      <c r="C210" s="157"/>
      <c r="D210" s="158" t="s">
        <v>381</v>
      </c>
      <c r="E210" s="159" t="s">
        <v>571</v>
      </c>
      <c r="F210" s="160">
        <v>430</v>
      </c>
      <c r="G210" s="159"/>
      <c r="H210" s="159">
        <v>596</v>
      </c>
      <c r="I210" s="161">
        <v>575</v>
      </c>
      <c r="J210" s="162" t="s">
        <v>673</v>
      </c>
      <c r="K210" s="163">
        <v>166</v>
      </c>
      <c r="L210" s="164">
        <v>0.38604651162790699</v>
      </c>
      <c r="M210" s="159" t="s">
        <v>541</v>
      </c>
      <c r="N210" s="165">
        <v>42769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71</v>
      </c>
      <c r="B211" s="157">
        <v>42657</v>
      </c>
      <c r="C211" s="157"/>
      <c r="D211" s="158" t="s">
        <v>674</v>
      </c>
      <c r="E211" s="159" t="s">
        <v>571</v>
      </c>
      <c r="F211" s="160">
        <v>280</v>
      </c>
      <c r="G211" s="159"/>
      <c r="H211" s="159">
        <v>345</v>
      </c>
      <c r="I211" s="161">
        <v>345</v>
      </c>
      <c r="J211" s="162" t="s">
        <v>573</v>
      </c>
      <c r="K211" s="163">
        <f t="shared" ref="K211:K216" si="125">H211-F211</f>
        <v>65</v>
      </c>
      <c r="L211" s="164">
        <f>K211/F211</f>
        <v>0.23214285714285715</v>
      </c>
      <c r="M211" s="159" t="s">
        <v>541</v>
      </c>
      <c r="N211" s="165">
        <v>42814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72</v>
      </c>
      <c r="B212" s="157">
        <v>42657</v>
      </c>
      <c r="C212" s="157"/>
      <c r="D212" s="158" t="s">
        <v>675</v>
      </c>
      <c r="E212" s="159" t="s">
        <v>571</v>
      </c>
      <c r="F212" s="160">
        <v>245</v>
      </c>
      <c r="G212" s="159"/>
      <c r="H212" s="159">
        <v>325.5</v>
      </c>
      <c r="I212" s="161">
        <v>330</v>
      </c>
      <c r="J212" s="162" t="s">
        <v>676</v>
      </c>
      <c r="K212" s="163">
        <f t="shared" si="125"/>
        <v>80.5</v>
      </c>
      <c r="L212" s="164">
        <f>K212/F212</f>
        <v>0.32857142857142857</v>
      </c>
      <c r="M212" s="159" t="s">
        <v>541</v>
      </c>
      <c r="N212" s="165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73</v>
      </c>
      <c r="B213" s="157">
        <v>42660</v>
      </c>
      <c r="C213" s="157"/>
      <c r="D213" s="158" t="s">
        <v>337</v>
      </c>
      <c r="E213" s="159" t="s">
        <v>571</v>
      </c>
      <c r="F213" s="160">
        <v>125</v>
      </c>
      <c r="G213" s="159"/>
      <c r="H213" s="159">
        <v>160</v>
      </c>
      <c r="I213" s="161">
        <v>160</v>
      </c>
      <c r="J213" s="162" t="s">
        <v>629</v>
      </c>
      <c r="K213" s="163">
        <f t="shared" si="125"/>
        <v>35</v>
      </c>
      <c r="L213" s="164">
        <v>0.28000000000000003</v>
      </c>
      <c r="M213" s="159" t="s">
        <v>541</v>
      </c>
      <c r="N213" s="165">
        <v>42803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74</v>
      </c>
      <c r="B214" s="157">
        <v>42660</v>
      </c>
      <c r="C214" s="157"/>
      <c r="D214" s="158" t="s">
        <v>438</v>
      </c>
      <c r="E214" s="159" t="s">
        <v>571</v>
      </c>
      <c r="F214" s="160">
        <v>114</v>
      </c>
      <c r="G214" s="159"/>
      <c r="H214" s="159">
        <v>145</v>
      </c>
      <c r="I214" s="161">
        <v>145</v>
      </c>
      <c r="J214" s="162" t="s">
        <v>629</v>
      </c>
      <c r="K214" s="163">
        <f t="shared" si="125"/>
        <v>31</v>
      </c>
      <c r="L214" s="164">
        <f>K214/F214</f>
        <v>0.27192982456140352</v>
      </c>
      <c r="M214" s="159" t="s">
        <v>541</v>
      </c>
      <c r="N214" s="165">
        <v>42859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75</v>
      </c>
      <c r="B215" s="157">
        <v>42660</v>
      </c>
      <c r="C215" s="157"/>
      <c r="D215" s="158" t="s">
        <v>677</v>
      </c>
      <c r="E215" s="159" t="s">
        <v>571</v>
      </c>
      <c r="F215" s="160">
        <v>212</v>
      </c>
      <c r="G215" s="159"/>
      <c r="H215" s="159">
        <v>280</v>
      </c>
      <c r="I215" s="161">
        <v>276</v>
      </c>
      <c r="J215" s="162" t="s">
        <v>678</v>
      </c>
      <c r="K215" s="163">
        <f t="shared" si="125"/>
        <v>68</v>
      </c>
      <c r="L215" s="164">
        <f>K215/F215</f>
        <v>0.32075471698113206</v>
      </c>
      <c r="M215" s="159" t="s">
        <v>541</v>
      </c>
      <c r="N215" s="165">
        <v>42858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76</v>
      </c>
      <c r="B216" s="157">
        <v>42678</v>
      </c>
      <c r="C216" s="157"/>
      <c r="D216" s="158" t="s">
        <v>429</v>
      </c>
      <c r="E216" s="159" t="s">
        <v>571</v>
      </c>
      <c r="F216" s="160">
        <v>155</v>
      </c>
      <c r="G216" s="159"/>
      <c r="H216" s="159">
        <v>210</v>
      </c>
      <c r="I216" s="161">
        <v>210</v>
      </c>
      <c r="J216" s="162" t="s">
        <v>679</v>
      </c>
      <c r="K216" s="163">
        <f t="shared" si="125"/>
        <v>55</v>
      </c>
      <c r="L216" s="164">
        <f>K216/F216</f>
        <v>0.35483870967741937</v>
      </c>
      <c r="M216" s="159" t="s">
        <v>541</v>
      </c>
      <c r="N216" s="165">
        <v>42944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6">
        <v>77</v>
      </c>
      <c r="B217" s="167">
        <v>42710</v>
      </c>
      <c r="C217" s="167"/>
      <c r="D217" s="168" t="s">
        <v>680</v>
      </c>
      <c r="E217" s="169" t="s">
        <v>571</v>
      </c>
      <c r="F217" s="170">
        <v>150.5</v>
      </c>
      <c r="G217" s="170"/>
      <c r="H217" s="171">
        <v>72.5</v>
      </c>
      <c r="I217" s="171">
        <v>174</v>
      </c>
      <c r="J217" s="172" t="s">
        <v>681</v>
      </c>
      <c r="K217" s="173">
        <v>-78</v>
      </c>
      <c r="L217" s="174">
        <v>-0.51827242524916906</v>
      </c>
      <c r="M217" s="170" t="s">
        <v>553</v>
      </c>
      <c r="N217" s="167">
        <v>43333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78</v>
      </c>
      <c r="B218" s="157">
        <v>42712</v>
      </c>
      <c r="C218" s="157"/>
      <c r="D218" s="158" t="s">
        <v>682</v>
      </c>
      <c r="E218" s="159" t="s">
        <v>571</v>
      </c>
      <c r="F218" s="160">
        <v>380</v>
      </c>
      <c r="G218" s="159"/>
      <c r="H218" s="159">
        <v>478</v>
      </c>
      <c r="I218" s="161">
        <v>468</v>
      </c>
      <c r="J218" s="162" t="s">
        <v>629</v>
      </c>
      <c r="K218" s="163">
        <f>H218-F218</f>
        <v>98</v>
      </c>
      <c r="L218" s="164">
        <f>K218/F218</f>
        <v>0.25789473684210529</v>
      </c>
      <c r="M218" s="159" t="s">
        <v>541</v>
      </c>
      <c r="N218" s="165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79</v>
      </c>
      <c r="B219" s="157">
        <v>42734</v>
      </c>
      <c r="C219" s="157"/>
      <c r="D219" s="158" t="s">
        <v>108</v>
      </c>
      <c r="E219" s="159" t="s">
        <v>571</v>
      </c>
      <c r="F219" s="160">
        <v>305</v>
      </c>
      <c r="G219" s="159"/>
      <c r="H219" s="159">
        <v>375</v>
      </c>
      <c r="I219" s="161">
        <v>375</v>
      </c>
      <c r="J219" s="162" t="s">
        <v>629</v>
      </c>
      <c r="K219" s="163">
        <f>H219-F219</f>
        <v>70</v>
      </c>
      <c r="L219" s="164">
        <f>K219/F219</f>
        <v>0.22950819672131148</v>
      </c>
      <c r="M219" s="159" t="s">
        <v>541</v>
      </c>
      <c r="N219" s="165">
        <v>42768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80</v>
      </c>
      <c r="B220" s="157">
        <v>42739</v>
      </c>
      <c r="C220" s="157"/>
      <c r="D220" s="158" t="s">
        <v>94</v>
      </c>
      <c r="E220" s="159" t="s">
        <v>571</v>
      </c>
      <c r="F220" s="160">
        <v>99.5</v>
      </c>
      <c r="G220" s="159"/>
      <c r="H220" s="159">
        <v>158</v>
      </c>
      <c r="I220" s="161">
        <v>158</v>
      </c>
      <c r="J220" s="162" t="s">
        <v>629</v>
      </c>
      <c r="K220" s="163">
        <f>H220-F220</f>
        <v>58.5</v>
      </c>
      <c r="L220" s="164">
        <f>K220/F220</f>
        <v>0.5879396984924623</v>
      </c>
      <c r="M220" s="159" t="s">
        <v>541</v>
      </c>
      <c r="N220" s="165">
        <v>42898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81</v>
      </c>
      <c r="B221" s="157">
        <v>42739</v>
      </c>
      <c r="C221" s="157"/>
      <c r="D221" s="158" t="s">
        <v>94</v>
      </c>
      <c r="E221" s="159" t="s">
        <v>571</v>
      </c>
      <c r="F221" s="160">
        <v>99.5</v>
      </c>
      <c r="G221" s="159"/>
      <c r="H221" s="159">
        <v>158</v>
      </c>
      <c r="I221" s="161">
        <v>158</v>
      </c>
      <c r="J221" s="162" t="s">
        <v>629</v>
      </c>
      <c r="K221" s="163">
        <v>58.5</v>
      </c>
      <c r="L221" s="164">
        <v>0.58793969849246197</v>
      </c>
      <c r="M221" s="159" t="s">
        <v>541</v>
      </c>
      <c r="N221" s="165">
        <v>42898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82</v>
      </c>
      <c r="B222" s="157">
        <v>42786</v>
      </c>
      <c r="C222" s="157"/>
      <c r="D222" s="158" t="s">
        <v>184</v>
      </c>
      <c r="E222" s="159" t="s">
        <v>571</v>
      </c>
      <c r="F222" s="160">
        <v>140.5</v>
      </c>
      <c r="G222" s="159"/>
      <c r="H222" s="159">
        <v>220</v>
      </c>
      <c r="I222" s="161">
        <v>220</v>
      </c>
      <c r="J222" s="162" t="s">
        <v>629</v>
      </c>
      <c r="K222" s="163">
        <f>H222-F222</f>
        <v>79.5</v>
      </c>
      <c r="L222" s="164">
        <f>K222/F222</f>
        <v>0.5658362989323843</v>
      </c>
      <c r="M222" s="159" t="s">
        <v>541</v>
      </c>
      <c r="N222" s="165">
        <v>42864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83</v>
      </c>
      <c r="B223" s="157">
        <v>42786</v>
      </c>
      <c r="C223" s="157"/>
      <c r="D223" s="158" t="s">
        <v>683</v>
      </c>
      <c r="E223" s="159" t="s">
        <v>571</v>
      </c>
      <c r="F223" s="160">
        <v>202.5</v>
      </c>
      <c r="G223" s="159"/>
      <c r="H223" s="159">
        <v>234</v>
      </c>
      <c r="I223" s="161">
        <v>234</v>
      </c>
      <c r="J223" s="162" t="s">
        <v>629</v>
      </c>
      <c r="K223" s="163">
        <v>31.5</v>
      </c>
      <c r="L223" s="164">
        <v>0.155555555555556</v>
      </c>
      <c r="M223" s="159" t="s">
        <v>541</v>
      </c>
      <c r="N223" s="165">
        <v>42836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84</v>
      </c>
      <c r="B224" s="157">
        <v>42818</v>
      </c>
      <c r="C224" s="157"/>
      <c r="D224" s="158" t="s">
        <v>684</v>
      </c>
      <c r="E224" s="159" t="s">
        <v>571</v>
      </c>
      <c r="F224" s="160">
        <v>300.5</v>
      </c>
      <c r="G224" s="159"/>
      <c r="H224" s="159">
        <v>417.5</v>
      </c>
      <c r="I224" s="161">
        <v>420</v>
      </c>
      <c r="J224" s="162" t="s">
        <v>685</v>
      </c>
      <c r="K224" s="163">
        <f>H224-F224</f>
        <v>117</v>
      </c>
      <c r="L224" s="164">
        <f>K224/F224</f>
        <v>0.38935108153078202</v>
      </c>
      <c r="M224" s="159" t="s">
        <v>541</v>
      </c>
      <c r="N224" s="165">
        <v>43070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85</v>
      </c>
      <c r="B225" s="157">
        <v>42818</v>
      </c>
      <c r="C225" s="157"/>
      <c r="D225" s="158" t="s">
        <v>659</v>
      </c>
      <c r="E225" s="159" t="s">
        <v>571</v>
      </c>
      <c r="F225" s="160">
        <v>850</v>
      </c>
      <c r="G225" s="159"/>
      <c r="H225" s="159">
        <v>1042.5</v>
      </c>
      <c r="I225" s="161">
        <v>1023</v>
      </c>
      <c r="J225" s="162" t="s">
        <v>686</v>
      </c>
      <c r="K225" s="163">
        <v>192.5</v>
      </c>
      <c r="L225" s="164">
        <v>0.22647058823529401</v>
      </c>
      <c r="M225" s="159" t="s">
        <v>541</v>
      </c>
      <c r="N225" s="165">
        <v>42830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86</v>
      </c>
      <c r="B226" s="157">
        <v>42830</v>
      </c>
      <c r="C226" s="157"/>
      <c r="D226" s="158" t="s">
        <v>457</v>
      </c>
      <c r="E226" s="159" t="s">
        <v>571</v>
      </c>
      <c r="F226" s="160">
        <v>785</v>
      </c>
      <c r="G226" s="159"/>
      <c r="H226" s="159">
        <v>930</v>
      </c>
      <c r="I226" s="161">
        <v>920</v>
      </c>
      <c r="J226" s="162" t="s">
        <v>687</v>
      </c>
      <c r="K226" s="163">
        <f>H226-F226</f>
        <v>145</v>
      </c>
      <c r="L226" s="164">
        <f>K226/F226</f>
        <v>0.18471337579617833</v>
      </c>
      <c r="M226" s="159" t="s">
        <v>541</v>
      </c>
      <c r="N226" s="165">
        <v>42976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6">
        <v>87</v>
      </c>
      <c r="B227" s="167">
        <v>42831</v>
      </c>
      <c r="C227" s="167"/>
      <c r="D227" s="168" t="s">
        <v>688</v>
      </c>
      <c r="E227" s="169" t="s">
        <v>571</v>
      </c>
      <c r="F227" s="170">
        <v>40</v>
      </c>
      <c r="G227" s="170"/>
      <c r="H227" s="171">
        <v>13.1</v>
      </c>
      <c r="I227" s="171">
        <v>60</v>
      </c>
      <c r="J227" s="172" t="s">
        <v>689</v>
      </c>
      <c r="K227" s="173">
        <v>-26.9</v>
      </c>
      <c r="L227" s="174">
        <v>-0.67249999999999999</v>
      </c>
      <c r="M227" s="170" t="s">
        <v>553</v>
      </c>
      <c r="N227" s="167">
        <v>43138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88</v>
      </c>
      <c r="B228" s="157">
        <v>42837</v>
      </c>
      <c r="C228" s="157"/>
      <c r="D228" s="158" t="s">
        <v>93</v>
      </c>
      <c r="E228" s="159" t="s">
        <v>571</v>
      </c>
      <c r="F228" s="160">
        <v>289.5</v>
      </c>
      <c r="G228" s="159"/>
      <c r="H228" s="159">
        <v>354</v>
      </c>
      <c r="I228" s="161">
        <v>360</v>
      </c>
      <c r="J228" s="162" t="s">
        <v>690</v>
      </c>
      <c r="K228" s="163">
        <f t="shared" ref="K228:K236" si="126">H228-F228</f>
        <v>64.5</v>
      </c>
      <c r="L228" s="164">
        <f t="shared" ref="L228:L236" si="127">K228/F228</f>
        <v>0.22279792746113988</v>
      </c>
      <c r="M228" s="159" t="s">
        <v>541</v>
      </c>
      <c r="N228" s="165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89</v>
      </c>
      <c r="B229" s="157">
        <v>42845</v>
      </c>
      <c r="C229" s="157"/>
      <c r="D229" s="158" t="s">
        <v>405</v>
      </c>
      <c r="E229" s="159" t="s">
        <v>571</v>
      </c>
      <c r="F229" s="160">
        <v>700</v>
      </c>
      <c r="G229" s="159"/>
      <c r="H229" s="159">
        <v>840</v>
      </c>
      <c r="I229" s="161">
        <v>840</v>
      </c>
      <c r="J229" s="162" t="s">
        <v>691</v>
      </c>
      <c r="K229" s="163">
        <f t="shared" si="126"/>
        <v>140</v>
      </c>
      <c r="L229" s="164">
        <f t="shared" si="127"/>
        <v>0.2</v>
      </c>
      <c r="M229" s="159" t="s">
        <v>541</v>
      </c>
      <c r="N229" s="165">
        <v>42893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90</v>
      </c>
      <c r="B230" s="157">
        <v>42887</v>
      </c>
      <c r="C230" s="157"/>
      <c r="D230" s="158" t="s">
        <v>692</v>
      </c>
      <c r="E230" s="159" t="s">
        <v>571</v>
      </c>
      <c r="F230" s="160">
        <v>130</v>
      </c>
      <c r="G230" s="159"/>
      <c r="H230" s="159">
        <v>144.25</v>
      </c>
      <c r="I230" s="161">
        <v>170</v>
      </c>
      <c r="J230" s="162" t="s">
        <v>693</v>
      </c>
      <c r="K230" s="163">
        <f t="shared" si="126"/>
        <v>14.25</v>
      </c>
      <c r="L230" s="164">
        <f t="shared" si="127"/>
        <v>0.10961538461538461</v>
      </c>
      <c r="M230" s="159" t="s">
        <v>541</v>
      </c>
      <c r="N230" s="165">
        <v>43675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91</v>
      </c>
      <c r="B231" s="157">
        <v>42901</v>
      </c>
      <c r="C231" s="157"/>
      <c r="D231" s="158" t="s">
        <v>694</v>
      </c>
      <c r="E231" s="159" t="s">
        <v>571</v>
      </c>
      <c r="F231" s="160">
        <v>214.5</v>
      </c>
      <c r="G231" s="159"/>
      <c r="H231" s="159">
        <v>262</v>
      </c>
      <c r="I231" s="161">
        <v>262</v>
      </c>
      <c r="J231" s="162" t="s">
        <v>695</v>
      </c>
      <c r="K231" s="163">
        <f t="shared" si="126"/>
        <v>47.5</v>
      </c>
      <c r="L231" s="164">
        <f t="shared" si="127"/>
        <v>0.22144522144522144</v>
      </c>
      <c r="M231" s="159" t="s">
        <v>541</v>
      </c>
      <c r="N231" s="165">
        <v>42977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92</v>
      </c>
      <c r="B232" s="188">
        <v>42933</v>
      </c>
      <c r="C232" s="188"/>
      <c r="D232" s="189" t="s">
        <v>696</v>
      </c>
      <c r="E232" s="190" t="s">
        <v>571</v>
      </c>
      <c r="F232" s="191">
        <v>370</v>
      </c>
      <c r="G232" s="190"/>
      <c r="H232" s="190">
        <v>447.5</v>
      </c>
      <c r="I232" s="192">
        <v>450</v>
      </c>
      <c r="J232" s="193" t="s">
        <v>629</v>
      </c>
      <c r="K232" s="163">
        <f t="shared" si="126"/>
        <v>77.5</v>
      </c>
      <c r="L232" s="194">
        <f t="shared" si="127"/>
        <v>0.20945945945945946</v>
      </c>
      <c r="M232" s="190" t="s">
        <v>541</v>
      </c>
      <c r="N232" s="195">
        <v>43035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93</v>
      </c>
      <c r="B233" s="188">
        <v>42943</v>
      </c>
      <c r="C233" s="188"/>
      <c r="D233" s="189" t="s">
        <v>182</v>
      </c>
      <c r="E233" s="190" t="s">
        <v>571</v>
      </c>
      <c r="F233" s="191">
        <v>657.5</v>
      </c>
      <c r="G233" s="190"/>
      <c r="H233" s="190">
        <v>825</v>
      </c>
      <c r="I233" s="192">
        <v>820</v>
      </c>
      <c r="J233" s="193" t="s">
        <v>629</v>
      </c>
      <c r="K233" s="163">
        <f t="shared" si="126"/>
        <v>167.5</v>
      </c>
      <c r="L233" s="194">
        <f t="shared" si="127"/>
        <v>0.25475285171102663</v>
      </c>
      <c r="M233" s="190" t="s">
        <v>541</v>
      </c>
      <c r="N233" s="195">
        <v>43090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94</v>
      </c>
      <c r="B234" s="157">
        <v>42964</v>
      </c>
      <c r="C234" s="157"/>
      <c r="D234" s="158" t="s">
        <v>350</v>
      </c>
      <c r="E234" s="159" t="s">
        <v>571</v>
      </c>
      <c r="F234" s="160">
        <v>605</v>
      </c>
      <c r="G234" s="159"/>
      <c r="H234" s="159">
        <v>750</v>
      </c>
      <c r="I234" s="161">
        <v>750</v>
      </c>
      <c r="J234" s="162" t="s">
        <v>687</v>
      </c>
      <c r="K234" s="163">
        <f t="shared" si="126"/>
        <v>145</v>
      </c>
      <c r="L234" s="164">
        <f t="shared" si="127"/>
        <v>0.23966942148760331</v>
      </c>
      <c r="M234" s="159" t="s">
        <v>541</v>
      </c>
      <c r="N234" s="165">
        <v>43027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6">
        <v>95</v>
      </c>
      <c r="B235" s="167">
        <v>42979</v>
      </c>
      <c r="C235" s="167"/>
      <c r="D235" s="175" t="s">
        <v>697</v>
      </c>
      <c r="E235" s="170" t="s">
        <v>571</v>
      </c>
      <c r="F235" s="170">
        <v>255</v>
      </c>
      <c r="G235" s="171"/>
      <c r="H235" s="171">
        <v>217.25</v>
      </c>
      <c r="I235" s="171">
        <v>320</v>
      </c>
      <c r="J235" s="172" t="s">
        <v>698</v>
      </c>
      <c r="K235" s="173">
        <f t="shared" si="126"/>
        <v>-37.75</v>
      </c>
      <c r="L235" s="176">
        <f t="shared" si="127"/>
        <v>-0.14803921568627451</v>
      </c>
      <c r="M235" s="170" t="s">
        <v>553</v>
      </c>
      <c r="N235" s="167">
        <v>43661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96</v>
      </c>
      <c r="B236" s="157">
        <v>42997</v>
      </c>
      <c r="C236" s="157"/>
      <c r="D236" s="158" t="s">
        <v>699</v>
      </c>
      <c r="E236" s="159" t="s">
        <v>571</v>
      </c>
      <c r="F236" s="160">
        <v>215</v>
      </c>
      <c r="G236" s="159"/>
      <c r="H236" s="159">
        <v>258</v>
      </c>
      <c r="I236" s="161">
        <v>258</v>
      </c>
      <c r="J236" s="162" t="s">
        <v>629</v>
      </c>
      <c r="K236" s="163">
        <f t="shared" si="126"/>
        <v>43</v>
      </c>
      <c r="L236" s="164">
        <f t="shared" si="127"/>
        <v>0.2</v>
      </c>
      <c r="M236" s="159" t="s">
        <v>541</v>
      </c>
      <c r="N236" s="165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97</v>
      </c>
      <c r="B237" s="157">
        <v>42997</v>
      </c>
      <c r="C237" s="157"/>
      <c r="D237" s="158" t="s">
        <v>699</v>
      </c>
      <c r="E237" s="159" t="s">
        <v>571</v>
      </c>
      <c r="F237" s="160">
        <v>215</v>
      </c>
      <c r="G237" s="159"/>
      <c r="H237" s="159">
        <v>258</v>
      </c>
      <c r="I237" s="161">
        <v>258</v>
      </c>
      <c r="J237" s="193" t="s">
        <v>629</v>
      </c>
      <c r="K237" s="163">
        <v>43</v>
      </c>
      <c r="L237" s="164">
        <v>0.2</v>
      </c>
      <c r="M237" s="159" t="s">
        <v>541</v>
      </c>
      <c r="N237" s="165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98</v>
      </c>
      <c r="B238" s="188">
        <v>42998</v>
      </c>
      <c r="C238" s="188"/>
      <c r="D238" s="189" t="s">
        <v>700</v>
      </c>
      <c r="E238" s="190" t="s">
        <v>571</v>
      </c>
      <c r="F238" s="160">
        <v>75</v>
      </c>
      <c r="G238" s="190"/>
      <c r="H238" s="190">
        <v>90</v>
      </c>
      <c r="I238" s="192">
        <v>90</v>
      </c>
      <c r="J238" s="162" t="s">
        <v>701</v>
      </c>
      <c r="K238" s="163">
        <f t="shared" ref="K238:K243" si="128">H238-F238</f>
        <v>15</v>
      </c>
      <c r="L238" s="164">
        <f t="shared" ref="L238:L243" si="129">K238/F238</f>
        <v>0.2</v>
      </c>
      <c r="M238" s="159" t="s">
        <v>541</v>
      </c>
      <c r="N238" s="165">
        <v>43019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99</v>
      </c>
      <c r="B239" s="188">
        <v>43011</v>
      </c>
      <c r="C239" s="188"/>
      <c r="D239" s="189" t="s">
        <v>555</v>
      </c>
      <c r="E239" s="190" t="s">
        <v>571</v>
      </c>
      <c r="F239" s="191">
        <v>315</v>
      </c>
      <c r="G239" s="190"/>
      <c r="H239" s="190">
        <v>392</v>
      </c>
      <c r="I239" s="192">
        <v>384</v>
      </c>
      <c r="J239" s="193" t="s">
        <v>702</v>
      </c>
      <c r="K239" s="163">
        <f t="shared" si="128"/>
        <v>77</v>
      </c>
      <c r="L239" s="194">
        <f t="shared" si="129"/>
        <v>0.24444444444444444</v>
      </c>
      <c r="M239" s="190" t="s">
        <v>541</v>
      </c>
      <c r="N239" s="195">
        <v>43017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100</v>
      </c>
      <c r="B240" s="188">
        <v>43013</v>
      </c>
      <c r="C240" s="188"/>
      <c r="D240" s="189" t="s">
        <v>433</v>
      </c>
      <c r="E240" s="190" t="s">
        <v>571</v>
      </c>
      <c r="F240" s="191">
        <v>145</v>
      </c>
      <c r="G240" s="190"/>
      <c r="H240" s="190">
        <v>179</v>
      </c>
      <c r="I240" s="192">
        <v>180</v>
      </c>
      <c r="J240" s="193" t="s">
        <v>703</v>
      </c>
      <c r="K240" s="163">
        <f t="shared" si="128"/>
        <v>34</v>
      </c>
      <c r="L240" s="194">
        <f t="shared" si="129"/>
        <v>0.23448275862068965</v>
      </c>
      <c r="M240" s="190" t="s">
        <v>541</v>
      </c>
      <c r="N240" s="195">
        <v>43025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101</v>
      </c>
      <c r="B241" s="188">
        <v>43014</v>
      </c>
      <c r="C241" s="188"/>
      <c r="D241" s="189" t="s">
        <v>327</v>
      </c>
      <c r="E241" s="190" t="s">
        <v>571</v>
      </c>
      <c r="F241" s="191">
        <v>256</v>
      </c>
      <c r="G241" s="190"/>
      <c r="H241" s="190">
        <v>323</v>
      </c>
      <c r="I241" s="192">
        <v>320</v>
      </c>
      <c r="J241" s="193" t="s">
        <v>629</v>
      </c>
      <c r="K241" s="163">
        <f t="shared" si="128"/>
        <v>67</v>
      </c>
      <c r="L241" s="194">
        <f t="shared" si="129"/>
        <v>0.26171875</v>
      </c>
      <c r="M241" s="190" t="s">
        <v>541</v>
      </c>
      <c r="N241" s="195">
        <v>43067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102</v>
      </c>
      <c r="B242" s="188">
        <v>43017</v>
      </c>
      <c r="C242" s="188"/>
      <c r="D242" s="189" t="s">
        <v>342</v>
      </c>
      <c r="E242" s="190" t="s">
        <v>571</v>
      </c>
      <c r="F242" s="191">
        <v>137.5</v>
      </c>
      <c r="G242" s="190"/>
      <c r="H242" s="190">
        <v>184</v>
      </c>
      <c r="I242" s="192">
        <v>183</v>
      </c>
      <c r="J242" s="193" t="s">
        <v>704</v>
      </c>
      <c r="K242" s="163">
        <f t="shared" si="128"/>
        <v>46.5</v>
      </c>
      <c r="L242" s="194">
        <f t="shared" si="129"/>
        <v>0.33818181818181819</v>
      </c>
      <c r="M242" s="190" t="s">
        <v>541</v>
      </c>
      <c r="N242" s="195">
        <v>43108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103</v>
      </c>
      <c r="B243" s="188">
        <v>43018</v>
      </c>
      <c r="C243" s="188"/>
      <c r="D243" s="189" t="s">
        <v>705</v>
      </c>
      <c r="E243" s="190" t="s">
        <v>571</v>
      </c>
      <c r="F243" s="191">
        <v>125.5</v>
      </c>
      <c r="G243" s="190"/>
      <c r="H243" s="190">
        <v>158</v>
      </c>
      <c r="I243" s="192">
        <v>155</v>
      </c>
      <c r="J243" s="193" t="s">
        <v>706</v>
      </c>
      <c r="K243" s="163">
        <f t="shared" si="128"/>
        <v>32.5</v>
      </c>
      <c r="L243" s="194">
        <f t="shared" si="129"/>
        <v>0.25896414342629481</v>
      </c>
      <c r="M243" s="190" t="s">
        <v>541</v>
      </c>
      <c r="N243" s="195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104</v>
      </c>
      <c r="B244" s="188">
        <v>43018</v>
      </c>
      <c r="C244" s="188"/>
      <c r="D244" s="189" t="s">
        <v>707</v>
      </c>
      <c r="E244" s="190" t="s">
        <v>571</v>
      </c>
      <c r="F244" s="191">
        <v>895</v>
      </c>
      <c r="G244" s="190"/>
      <c r="H244" s="190">
        <v>1122.5</v>
      </c>
      <c r="I244" s="192">
        <v>1078</v>
      </c>
      <c r="J244" s="193" t="s">
        <v>708</v>
      </c>
      <c r="K244" s="163">
        <v>227.5</v>
      </c>
      <c r="L244" s="194">
        <v>0.25418994413407803</v>
      </c>
      <c r="M244" s="190" t="s">
        <v>541</v>
      </c>
      <c r="N244" s="195">
        <v>43117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105</v>
      </c>
      <c r="B245" s="188">
        <v>43020</v>
      </c>
      <c r="C245" s="188"/>
      <c r="D245" s="189" t="s">
        <v>336</v>
      </c>
      <c r="E245" s="190" t="s">
        <v>571</v>
      </c>
      <c r="F245" s="191">
        <v>525</v>
      </c>
      <c r="G245" s="190"/>
      <c r="H245" s="190">
        <v>629</v>
      </c>
      <c r="I245" s="192">
        <v>629</v>
      </c>
      <c r="J245" s="193" t="s">
        <v>629</v>
      </c>
      <c r="K245" s="163">
        <v>104</v>
      </c>
      <c r="L245" s="194">
        <v>0.19809523809523799</v>
      </c>
      <c r="M245" s="190" t="s">
        <v>541</v>
      </c>
      <c r="N245" s="195">
        <v>43119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106</v>
      </c>
      <c r="B246" s="188">
        <v>43046</v>
      </c>
      <c r="C246" s="188"/>
      <c r="D246" s="189" t="s">
        <v>373</v>
      </c>
      <c r="E246" s="190" t="s">
        <v>571</v>
      </c>
      <c r="F246" s="191">
        <v>740</v>
      </c>
      <c r="G246" s="190"/>
      <c r="H246" s="190">
        <v>892.5</v>
      </c>
      <c r="I246" s="192">
        <v>900</v>
      </c>
      <c r="J246" s="193" t="s">
        <v>709</v>
      </c>
      <c r="K246" s="163">
        <f>H246-F246</f>
        <v>152.5</v>
      </c>
      <c r="L246" s="194">
        <f>K246/F246</f>
        <v>0.20608108108108109</v>
      </c>
      <c r="M246" s="190" t="s">
        <v>541</v>
      </c>
      <c r="N246" s="195">
        <v>43052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6">
        <v>107</v>
      </c>
      <c r="B247" s="157">
        <v>43073</v>
      </c>
      <c r="C247" s="157"/>
      <c r="D247" s="158" t="s">
        <v>710</v>
      </c>
      <c r="E247" s="159" t="s">
        <v>571</v>
      </c>
      <c r="F247" s="160">
        <v>118.5</v>
      </c>
      <c r="G247" s="159"/>
      <c r="H247" s="159">
        <v>143.5</v>
      </c>
      <c r="I247" s="161">
        <v>145</v>
      </c>
      <c r="J247" s="162" t="s">
        <v>562</v>
      </c>
      <c r="K247" s="163">
        <f>H247-F247</f>
        <v>25</v>
      </c>
      <c r="L247" s="164">
        <f>K247/F247</f>
        <v>0.2109704641350211</v>
      </c>
      <c r="M247" s="159" t="s">
        <v>541</v>
      </c>
      <c r="N247" s="165">
        <v>43097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66">
        <v>108</v>
      </c>
      <c r="B248" s="167">
        <v>43090</v>
      </c>
      <c r="C248" s="167"/>
      <c r="D248" s="168" t="s">
        <v>410</v>
      </c>
      <c r="E248" s="169" t="s">
        <v>571</v>
      </c>
      <c r="F248" s="170">
        <v>715</v>
      </c>
      <c r="G248" s="170"/>
      <c r="H248" s="171">
        <v>500</v>
      </c>
      <c r="I248" s="171">
        <v>872</v>
      </c>
      <c r="J248" s="172" t="s">
        <v>711</v>
      </c>
      <c r="K248" s="173">
        <f>H248-F248</f>
        <v>-215</v>
      </c>
      <c r="L248" s="174">
        <f>K248/F248</f>
        <v>-0.30069930069930068</v>
      </c>
      <c r="M248" s="170" t="s">
        <v>553</v>
      </c>
      <c r="N248" s="167">
        <v>43670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6">
        <v>109</v>
      </c>
      <c r="B249" s="157">
        <v>43098</v>
      </c>
      <c r="C249" s="157"/>
      <c r="D249" s="158" t="s">
        <v>555</v>
      </c>
      <c r="E249" s="159" t="s">
        <v>571</v>
      </c>
      <c r="F249" s="160">
        <v>435</v>
      </c>
      <c r="G249" s="159"/>
      <c r="H249" s="159">
        <v>542.5</v>
      </c>
      <c r="I249" s="161">
        <v>539</v>
      </c>
      <c r="J249" s="162" t="s">
        <v>629</v>
      </c>
      <c r="K249" s="163">
        <v>107.5</v>
      </c>
      <c r="L249" s="164">
        <v>0.247126436781609</v>
      </c>
      <c r="M249" s="159" t="s">
        <v>541</v>
      </c>
      <c r="N249" s="165">
        <v>43206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6">
        <v>110</v>
      </c>
      <c r="B250" s="157">
        <v>43098</v>
      </c>
      <c r="C250" s="157"/>
      <c r="D250" s="158" t="s">
        <v>513</v>
      </c>
      <c r="E250" s="159" t="s">
        <v>571</v>
      </c>
      <c r="F250" s="160">
        <v>885</v>
      </c>
      <c r="G250" s="159"/>
      <c r="H250" s="159">
        <v>1090</v>
      </c>
      <c r="I250" s="161">
        <v>1084</v>
      </c>
      <c r="J250" s="162" t="s">
        <v>629</v>
      </c>
      <c r="K250" s="163">
        <v>205</v>
      </c>
      <c r="L250" s="164">
        <v>0.23163841807909599</v>
      </c>
      <c r="M250" s="159" t="s">
        <v>541</v>
      </c>
      <c r="N250" s="165">
        <v>43213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6">
        <v>111</v>
      </c>
      <c r="B251" s="197">
        <v>43192</v>
      </c>
      <c r="C251" s="197"/>
      <c r="D251" s="175" t="s">
        <v>712</v>
      </c>
      <c r="E251" s="170" t="s">
        <v>571</v>
      </c>
      <c r="F251" s="198">
        <v>478.5</v>
      </c>
      <c r="G251" s="170"/>
      <c r="H251" s="170">
        <v>442</v>
      </c>
      <c r="I251" s="171">
        <v>613</v>
      </c>
      <c r="J251" s="172" t="s">
        <v>713</v>
      </c>
      <c r="K251" s="173">
        <f>H251-F251</f>
        <v>-36.5</v>
      </c>
      <c r="L251" s="174">
        <f>K251/F251</f>
        <v>-7.6280041797283177E-2</v>
      </c>
      <c r="M251" s="170" t="s">
        <v>553</v>
      </c>
      <c r="N251" s="167">
        <v>43762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66">
        <v>112</v>
      </c>
      <c r="B252" s="167">
        <v>43194</v>
      </c>
      <c r="C252" s="167"/>
      <c r="D252" s="168" t="s">
        <v>714</v>
      </c>
      <c r="E252" s="169" t="s">
        <v>571</v>
      </c>
      <c r="F252" s="170">
        <f>141.5-7.3</f>
        <v>134.19999999999999</v>
      </c>
      <c r="G252" s="170"/>
      <c r="H252" s="171">
        <v>77</v>
      </c>
      <c r="I252" s="171">
        <v>180</v>
      </c>
      <c r="J252" s="172" t="s">
        <v>715</v>
      </c>
      <c r="K252" s="173">
        <f>H252-F252</f>
        <v>-57.199999999999989</v>
      </c>
      <c r="L252" s="174">
        <f>K252/F252</f>
        <v>-0.42622950819672129</v>
      </c>
      <c r="M252" s="170" t="s">
        <v>553</v>
      </c>
      <c r="N252" s="167">
        <v>43522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66">
        <v>113</v>
      </c>
      <c r="B253" s="167">
        <v>43209</v>
      </c>
      <c r="C253" s="167"/>
      <c r="D253" s="168" t="s">
        <v>716</v>
      </c>
      <c r="E253" s="169" t="s">
        <v>571</v>
      </c>
      <c r="F253" s="170">
        <v>430</v>
      </c>
      <c r="G253" s="170"/>
      <c r="H253" s="171">
        <v>220</v>
      </c>
      <c r="I253" s="171">
        <v>537</v>
      </c>
      <c r="J253" s="172" t="s">
        <v>717</v>
      </c>
      <c r="K253" s="173">
        <f>H253-F253</f>
        <v>-210</v>
      </c>
      <c r="L253" s="174">
        <f>K253/F253</f>
        <v>-0.48837209302325579</v>
      </c>
      <c r="M253" s="170" t="s">
        <v>553</v>
      </c>
      <c r="N253" s="167">
        <v>43252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114</v>
      </c>
      <c r="B254" s="188">
        <v>43220</v>
      </c>
      <c r="C254" s="188"/>
      <c r="D254" s="189" t="s">
        <v>374</v>
      </c>
      <c r="E254" s="190" t="s">
        <v>571</v>
      </c>
      <c r="F254" s="190">
        <v>153.5</v>
      </c>
      <c r="G254" s="190"/>
      <c r="H254" s="190">
        <v>196</v>
      </c>
      <c r="I254" s="192">
        <v>196</v>
      </c>
      <c r="J254" s="162" t="s">
        <v>718</v>
      </c>
      <c r="K254" s="163">
        <f>H254-F254</f>
        <v>42.5</v>
      </c>
      <c r="L254" s="164">
        <f>K254/F254</f>
        <v>0.27687296416938112</v>
      </c>
      <c r="M254" s="159" t="s">
        <v>541</v>
      </c>
      <c r="N254" s="165">
        <v>43605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66">
        <v>115</v>
      </c>
      <c r="B255" s="167">
        <v>43306</v>
      </c>
      <c r="C255" s="167"/>
      <c r="D255" s="168" t="s">
        <v>688</v>
      </c>
      <c r="E255" s="169" t="s">
        <v>571</v>
      </c>
      <c r="F255" s="170">
        <v>27.5</v>
      </c>
      <c r="G255" s="170"/>
      <c r="H255" s="171">
        <v>13.1</v>
      </c>
      <c r="I255" s="171">
        <v>60</v>
      </c>
      <c r="J255" s="172" t="s">
        <v>719</v>
      </c>
      <c r="K255" s="173">
        <v>-14.4</v>
      </c>
      <c r="L255" s="174">
        <v>-0.52363636363636401</v>
      </c>
      <c r="M255" s="170" t="s">
        <v>553</v>
      </c>
      <c r="N255" s="167">
        <v>43138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6">
        <v>116</v>
      </c>
      <c r="B256" s="197">
        <v>43318</v>
      </c>
      <c r="C256" s="197"/>
      <c r="D256" s="175" t="s">
        <v>720</v>
      </c>
      <c r="E256" s="170" t="s">
        <v>571</v>
      </c>
      <c r="F256" s="170">
        <v>148.5</v>
      </c>
      <c r="G256" s="170"/>
      <c r="H256" s="170">
        <v>102</v>
      </c>
      <c r="I256" s="171">
        <v>182</v>
      </c>
      <c r="J256" s="172" t="s">
        <v>721</v>
      </c>
      <c r="K256" s="173">
        <f>H256-F256</f>
        <v>-46.5</v>
      </c>
      <c r="L256" s="174">
        <f>K256/F256</f>
        <v>-0.31313131313131315</v>
      </c>
      <c r="M256" s="170" t="s">
        <v>553</v>
      </c>
      <c r="N256" s="167">
        <v>43661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6">
        <v>117</v>
      </c>
      <c r="B257" s="157">
        <v>43335</v>
      </c>
      <c r="C257" s="157"/>
      <c r="D257" s="158" t="s">
        <v>722</v>
      </c>
      <c r="E257" s="159" t="s">
        <v>571</v>
      </c>
      <c r="F257" s="190">
        <v>285</v>
      </c>
      <c r="G257" s="159"/>
      <c r="H257" s="159">
        <v>355</v>
      </c>
      <c r="I257" s="161">
        <v>364</v>
      </c>
      <c r="J257" s="162" t="s">
        <v>723</v>
      </c>
      <c r="K257" s="163">
        <v>70</v>
      </c>
      <c r="L257" s="164">
        <v>0.24561403508771901</v>
      </c>
      <c r="M257" s="159" t="s">
        <v>541</v>
      </c>
      <c r="N257" s="165">
        <v>43455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6">
        <v>118</v>
      </c>
      <c r="B258" s="157">
        <v>43341</v>
      </c>
      <c r="C258" s="157"/>
      <c r="D258" s="158" t="s">
        <v>362</v>
      </c>
      <c r="E258" s="159" t="s">
        <v>571</v>
      </c>
      <c r="F258" s="190">
        <v>525</v>
      </c>
      <c r="G258" s="159"/>
      <c r="H258" s="159">
        <v>585</v>
      </c>
      <c r="I258" s="161">
        <v>635</v>
      </c>
      <c r="J258" s="162" t="s">
        <v>724</v>
      </c>
      <c r="K258" s="163">
        <f t="shared" ref="K258:K275" si="130">H258-F258</f>
        <v>60</v>
      </c>
      <c r="L258" s="164">
        <f t="shared" ref="L258:L275" si="131">K258/F258</f>
        <v>0.11428571428571428</v>
      </c>
      <c r="M258" s="159" t="s">
        <v>541</v>
      </c>
      <c r="N258" s="165">
        <v>43662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6">
        <v>119</v>
      </c>
      <c r="B259" s="157">
        <v>43395</v>
      </c>
      <c r="C259" s="157"/>
      <c r="D259" s="158" t="s">
        <v>350</v>
      </c>
      <c r="E259" s="159" t="s">
        <v>571</v>
      </c>
      <c r="F259" s="190">
        <v>475</v>
      </c>
      <c r="G259" s="159"/>
      <c r="H259" s="159">
        <v>574</v>
      </c>
      <c r="I259" s="161">
        <v>570</v>
      </c>
      <c r="J259" s="162" t="s">
        <v>629</v>
      </c>
      <c r="K259" s="163">
        <f t="shared" si="130"/>
        <v>99</v>
      </c>
      <c r="L259" s="164">
        <f t="shared" si="131"/>
        <v>0.20842105263157895</v>
      </c>
      <c r="M259" s="159" t="s">
        <v>541</v>
      </c>
      <c r="N259" s="165">
        <v>43403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120</v>
      </c>
      <c r="B260" s="188">
        <v>43397</v>
      </c>
      <c r="C260" s="188"/>
      <c r="D260" s="189" t="s">
        <v>369</v>
      </c>
      <c r="E260" s="190" t="s">
        <v>571</v>
      </c>
      <c r="F260" s="190">
        <v>707.5</v>
      </c>
      <c r="G260" s="190"/>
      <c r="H260" s="190">
        <v>872</v>
      </c>
      <c r="I260" s="192">
        <v>872</v>
      </c>
      <c r="J260" s="193" t="s">
        <v>629</v>
      </c>
      <c r="K260" s="163">
        <f t="shared" si="130"/>
        <v>164.5</v>
      </c>
      <c r="L260" s="194">
        <f t="shared" si="131"/>
        <v>0.23250883392226149</v>
      </c>
      <c r="M260" s="190" t="s">
        <v>541</v>
      </c>
      <c r="N260" s="195">
        <v>43482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121</v>
      </c>
      <c r="B261" s="188">
        <v>43398</v>
      </c>
      <c r="C261" s="188"/>
      <c r="D261" s="189" t="s">
        <v>725</v>
      </c>
      <c r="E261" s="190" t="s">
        <v>571</v>
      </c>
      <c r="F261" s="190">
        <v>162</v>
      </c>
      <c r="G261" s="190"/>
      <c r="H261" s="190">
        <v>204</v>
      </c>
      <c r="I261" s="192">
        <v>209</v>
      </c>
      <c r="J261" s="193" t="s">
        <v>726</v>
      </c>
      <c r="K261" s="163">
        <f t="shared" si="130"/>
        <v>42</v>
      </c>
      <c r="L261" s="194">
        <f t="shared" si="131"/>
        <v>0.25925925925925924</v>
      </c>
      <c r="M261" s="190" t="s">
        <v>541</v>
      </c>
      <c r="N261" s="195">
        <v>43539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122</v>
      </c>
      <c r="B262" s="188">
        <v>43399</v>
      </c>
      <c r="C262" s="188"/>
      <c r="D262" s="189" t="s">
        <v>450</v>
      </c>
      <c r="E262" s="190" t="s">
        <v>571</v>
      </c>
      <c r="F262" s="190">
        <v>240</v>
      </c>
      <c r="G262" s="190"/>
      <c r="H262" s="190">
        <v>297</v>
      </c>
      <c r="I262" s="192">
        <v>297</v>
      </c>
      <c r="J262" s="193" t="s">
        <v>629</v>
      </c>
      <c r="K262" s="199">
        <f t="shared" si="130"/>
        <v>57</v>
      </c>
      <c r="L262" s="194">
        <f t="shared" si="131"/>
        <v>0.23749999999999999</v>
      </c>
      <c r="M262" s="190" t="s">
        <v>541</v>
      </c>
      <c r="N262" s="195">
        <v>43417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6">
        <v>123</v>
      </c>
      <c r="B263" s="157">
        <v>43439</v>
      </c>
      <c r="C263" s="157"/>
      <c r="D263" s="158" t="s">
        <v>727</v>
      </c>
      <c r="E263" s="159" t="s">
        <v>571</v>
      </c>
      <c r="F263" s="159">
        <v>202.5</v>
      </c>
      <c r="G263" s="159"/>
      <c r="H263" s="159">
        <v>255</v>
      </c>
      <c r="I263" s="161">
        <v>252</v>
      </c>
      <c r="J263" s="162" t="s">
        <v>629</v>
      </c>
      <c r="K263" s="163">
        <f t="shared" si="130"/>
        <v>52.5</v>
      </c>
      <c r="L263" s="164">
        <f t="shared" si="131"/>
        <v>0.25925925925925924</v>
      </c>
      <c r="M263" s="159" t="s">
        <v>541</v>
      </c>
      <c r="N263" s="165">
        <v>43542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124</v>
      </c>
      <c r="B264" s="188">
        <v>43465</v>
      </c>
      <c r="C264" s="157"/>
      <c r="D264" s="189" t="s">
        <v>397</v>
      </c>
      <c r="E264" s="190" t="s">
        <v>571</v>
      </c>
      <c r="F264" s="190">
        <v>710</v>
      </c>
      <c r="G264" s="190"/>
      <c r="H264" s="190">
        <v>866</v>
      </c>
      <c r="I264" s="192">
        <v>866</v>
      </c>
      <c r="J264" s="193" t="s">
        <v>629</v>
      </c>
      <c r="K264" s="163">
        <f t="shared" si="130"/>
        <v>156</v>
      </c>
      <c r="L264" s="164">
        <f t="shared" si="131"/>
        <v>0.21971830985915494</v>
      </c>
      <c r="M264" s="159" t="s">
        <v>541</v>
      </c>
      <c r="N264" s="165">
        <v>43553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125</v>
      </c>
      <c r="B265" s="188">
        <v>43522</v>
      </c>
      <c r="C265" s="188"/>
      <c r="D265" s="189" t="s">
        <v>152</v>
      </c>
      <c r="E265" s="190" t="s">
        <v>571</v>
      </c>
      <c r="F265" s="190">
        <v>337.25</v>
      </c>
      <c r="G265" s="190"/>
      <c r="H265" s="190">
        <v>398.5</v>
      </c>
      <c r="I265" s="192">
        <v>411</v>
      </c>
      <c r="J265" s="162" t="s">
        <v>729</v>
      </c>
      <c r="K265" s="163">
        <f t="shared" si="130"/>
        <v>61.25</v>
      </c>
      <c r="L265" s="164">
        <f t="shared" si="131"/>
        <v>0.1816160118606375</v>
      </c>
      <c r="M265" s="159" t="s">
        <v>541</v>
      </c>
      <c r="N265" s="165">
        <v>43760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0">
        <v>126</v>
      </c>
      <c r="B266" s="201">
        <v>43559</v>
      </c>
      <c r="C266" s="201"/>
      <c r="D266" s="202" t="s">
        <v>730</v>
      </c>
      <c r="E266" s="203" t="s">
        <v>571</v>
      </c>
      <c r="F266" s="203">
        <v>130</v>
      </c>
      <c r="G266" s="203"/>
      <c r="H266" s="203">
        <v>65</v>
      </c>
      <c r="I266" s="204">
        <v>158</v>
      </c>
      <c r="J266" s="172" t="s">
        <v>731</v>
      </c>
      <c r="K266" s="173">
        <f t="shared" si="130"/>
        <v>-65</v>
      </c>
      <c r="L266" s="174">
        <f t="shared" si="131"/>
        <v>-0.5</v>
      </c>
      <c r="M266" s="170" t="s">
        <v>553</v>
      </c>
      <c r="N266" s="167">
        <v>43726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127</v>
      </c>
      <c r="B267" s="188">
        <v>43017</v>
      </c>
      <c r="C267" s="188"/>
      <c r="D267" s="189" t="s">
        <v>184</v>
      </c>
      <c r="E267" s="190" t="s">
        <v>571</v>
      </c>
      <c r="F267" s="190">
        <v>141.5</v>
      </c>
      <c r="G267" s="190"/>
      <c r="H267" s="190">
        <v>183.5</v>
      </c>
      <c r="I267" s="192">
        <v>210</v>
      </c>
      <c r="J267" s="162" t="s">
        <v>726</v>
      </c>
      <c r="K267" s="163">
        <f t="shared" si="130"/>
        <v>42</v>
      </c>
      <c r="L267" s="164">
        <f t="shared" si="131"/>
        <v>0.29681978798586572</v>
      </c>
      <c r="M267" s="159" t="s">
        <v>541</v>
      </c>
      <c r="N267" s="165">
        <v>43042</v>
      </c>
      <c r="O267" s="1"/>
      <c r="P267" s="1"/>
      <c r="Q267" s="1"/>
      <c r="R267" s="6" t="s">
        <v>732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0">
        <v>128</v>
      </c>
      <c r="B268" s="201">
        <v>43074</v>
      </c>
      <c r="C268" s="201"/>
      <c r="D268" s="202" t="s">
        <v>733</v>
      </c>
      <c r="E268" s="203" t="s">
        <v>571</v>
      </c>
      <c r="F268" s="198">
        <v>172</v>
      </c>
      <c r="G268" s="203"/>
      <c r="H268" s="203">
        <v>155.25</v>
      </c>
      <c r="I268" s="204">
        <v>230</v>
      </c>
      <c r="J268" s="172" t="s">
        <v>734</v>
      </c>
      <c r="K268" s="173">
        <f t="shared" si="130"/>
        <v>-16.75</v>
      </c>
      <c r="L268" s="174">
        <f t="shared" si="131"/>
        <v>-9.7383720930232565E-2</v>
      </c>
      <c r="M268" s="170" t="s">
        <v>553</v>
      </c>
      <c r="N268" s="167">
        <v>43787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129</v>
      </c>
      <c r="B269" s="188">
        <v>43398</v>
      </c>
      <c r="C269" s="188"/>
      <c r="D269" s="189" t="s">
        <v>107</v>
      </c>
      <c r="E269" s="190" t="s">
        <v>571</v>
      </c>
      <c r="F269" s="190">
        <v>698.5</v>
      </c>
      <c r="G269" s="190"/>
      <c r="H269" s="190">
        <v>890</v>
      </c>
      <c r="I269" s="192">
        <v>890</v>
      </c>
      <c r="J269" s="162" t="s">
        <v>795</v>
      </c>
      <c r="K269" s="163">
        <f t="shared" si="130"/>
        <v>191.5</v>
      </c>
      <c r="L269" s="164">
        <f t="shared" si="131"/>
        <v>0.27415891195418757</v>
      </c>
      <c r="M269" s="159" t="s">
        <v>541</v>
      </c>
      <c r="N269" s="165">
        <v>44328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130</v>
      </c>
      <c r="B270" s="188">
        <v>42877</v>
      </c>
      <c r="C270" s="188"/>
      <c r="D270" s="189" t="s">
        <v>361</v>
      </c>
      <c r="E270" s="190" t="s">
        <v>571</v>
      </c>
      <c r="F270" s="190">
        <v>127.6</v>
      </c>
      <c r="G270" s="190"/>
      <c r="H270" s="190">
        <v>138</v>
      </c>
      <c r="I270" s="192">
        <v>190</v>
      </c>
      <c r="J270" s="162" t="s">
        <v>735</v>
      </c>
      <c r="K270" s="163">
        <f t="shared" si="130"/>
        <v>10.400000000000006</v>
      </c>
      <c r="L270" s="164">
        <f t="shared" si="131"/>
        <v>8.1504702194357417E-2</v>
      </c>
      <c r="M270" s="159" t="s">
        <v>541</v>
      </c>
      <c r="N270" s="165">
        <v>43774</v>
      </c>
      <c r="O270" s="1"/>
      <c r="P270" s="1"/>
      <c r="Q270" s="1"/>
      <c r="R270" s="6" t="s">
        <v>732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131</v>
      </c>
      <c r="B271" s="188">
        <v>43158</v>
      </c>
      <c r="C271" s="188"/>
      <c r="D271" s="189" t="s">
        <v>736</v>
      </c>
      <c r="E271" s="190" t="s">
        <v>571</v>
      </c>
      <c r="F271" s="190">
        <v>317</v>
      </c>
      <c r="G271" s="190"/>
      <c r="H271" s="190">
        <v>382.5</v>
      </c>
      <c r="I271" s="192">
        <v>398</v>
      </c>
      <c r="J271" s="162" t="s">
        <v>737</v>
      </c>
      <c r="K271" s="163">
        <f t="shared" si="130"/>
        <v>65.5</v>
      </c>
      <c r="L271" s="164">
        <f t="shared" si="131"/>
        <v>0.20662460567823343</v>
      </c>
      <c r="M271" s="159" t="s">
        <v>541</v>
      </c>
      <c r="N271" s="165">
        <v>44238</v>
      </c>
      <c r="O271" s="1"/>
      <c r="P271" s="1"/>
      <c r="Q271" s="1"/>
      <c r="R271" s="6" t="s">
        <v>732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0">
        <v>132</v>
      </c>
      <c r="B272" s="201">
        <v>43164</v>
      </c>
      <c r="C272" s="201"/>
      <c r="D272" s="202" t="s">
        <v>144</v>
      </c>
      <c r="E272" s="203" t="s">
        <v>571</v>
      </c>
      <c r="F272" s="198">
        <f>510-14.4</f>
        <v>495.6</v>
      </c>
      <c r="G272" s="203"/>
      <c r="H272" s="203">
        <v>350</v>
      </c>
      <c r="I272" s="204">
        <v>672</v>
      </c>
      <c r="J272" s="172" t="s">
        <v>738</v>
      </c>
      <c r="K272" s="173">
        <f t="shared" si="130"/>
        <v>-145.60000000000002</v>
      </c>
      <c r="L272" s="174">
        <f t="shared" si="131"/>
        <v>-0.29378531073446329</v>
      </c>
      <c r="M272" s="170" t="s">
        <v>553</v>
      </c>
      <c r="N272" s="167">
        <v>43887</v>
      </c>
      <c r="O272" s="1"/>
      <c r="P272" s="1"/>
      <c r="Q272" s="1"/>
      <c r="R272" s="6" t="s">
        <v>728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0">
        <v>133</v>
      </c>
      <c r="B273" s="201">
        <v>43237</v>
      </c>
      <c r="C273" s="201"/>
      <c r="D273" s="202" t="s">
        <v>442</v>
      </c>
      <c r="E273" s="203" t="s">
        <v>571</v>
      </c>
      <c r="F273" s="198">
        <v>230.3</v>
      </c>
      <c r="G273" s="203"/>
      <c r="H273" s="203">
        <v>102.5</v>
      </c>
      <c r="I273" s="204">
        <v>348</v>
      </c>
      <c r="J273" s="172" t="s">
        <v>739</v>
      </c>
      <c r="K273" s="173">
        <f t="shared" si="130"/>
        <v>-127.80000000000001</v>
      </c>
      <c r="L273" s="174">
        <f t="shared" si="131"/>
        <v>-0.55492835432045162</v>
      </c>
      <c r="M273" s="170" t="s">
        <v>553</v>
      </c>
      <c r="N273" s="167">
        <v>43896</v>
      </c>
      <c r="O273" s="1"/>
      <c r="P273" s="1"/>
      <c r="Q273" s="1"/>
      <c r="R273" s="6" t="s">
        <v>728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134</v>
      </c>
      <c r="B274" s="188">
        <v>43258</v>
      </c>
      <c r="C274" s="188"/>
      <c r="D274" s="189" t="s">
        <v>414</v>
      </c>
      <c r="E274" s="190" t="s">
        <v>571</v>
      </c>
      <c r="F274" s="190">
        <f>342.5-5.1</f>
        <v>337.4</v>
      </c>
      <c r="G274" s="190"/>
      <c r="H274" s="190">
        <v>412.5</v>
      </c>
      <c r="I274" s="192">
        <v>439</v>
      </c>
      <c r="J274" s="162" t="s">
        <v>740</v>
      </c>
      <c r="K274" s="163">
        <f t="shared" si="130"/>
        <v>75.100000000000023</v>
      </c>
      <c r="L274" s="164">
        <f t="shared" si="131"/>
        <v>0.22258446947243635</v>
      </c>
      <c r="M274" s="159" t="s">
        <v>541</v>
      </c>
      <c r="N274" s="165">
        <v>44230</v>
      </c>
      <c r="O274" s="1"/>
      <c r="P274" s="1"/>
      <c r="Q274" s="1"/>
      <c r="R274" s="6" t="s">
        <v>732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1">
        <v>135</v>
      </c>
      <c r="B275" s="180">
        <v>43285</v>
      </c>
      <c r="C275" s="180"/>
      <c r="D275" s="181" t="s">
        <v>55</v>
      </c>
      <c r="E275" s="182" t="s">
        <v>571</v>
      </c>
      <c r="F275" s="182">
        <f>127.5-5.53</f>
        <v>121.97</v>
      </c>
      <c r="G275" s="183"/>
      <c r="H275" s="183">
        <v>122.5</v>
      </c>
      <c r="I275" s="183">
        <v>170</v>
      </c>
      <c r="J275" s="184" t="s">
        <v>767</v>
      </c>
      <c r="K275" s="185">
        <f t="shared" si="130"/>
        <v>0.53000000000000114</v>
      </c>
      <c r="L275" s="186">
        <f t="shared" si="131"/>
        <v>4.3453308190538747E-3</v>
      </c>
      <c r="M275" s="182" t="s">
        <v>662</v>
      </c>
      <c r="N275" s="180">
        <v>44431</v>
      </c>
      <c r="O275" s="1"/>
      <c r="P275" s="1"/>
      <c r="Q275" s="1"/>
      <c r="R275" s="6" t="s">
        <v>728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0">
        <v>136</v>
      </c>
      <c r="B276" s="201">
        <v>43294</v>
      </c>
      <c r="C276" s="201"/>
      <c r="D276" s="202" t="s">
        <v>352</v>
      </c>
      <c r="E276" s="203" t="s">
        <v>571</v>
      </c>
      <c r="F276" s="198">
        <v>46.5</v>
      </c>
      <c r="G276" s="203"/>
      <c r="H276" s="203">
        <v>17</v>
      </c>
      <c r="I276" s="204">
        <v>59</v>
      </c>
      <c r="J276" s="172" t="s">
        <v>741</v>
      </c>
      <c r="K276" s="173">
        <f t="shared" ref="K276:K284" si="132">H276-F276</f>
        <v>-29.5</v>
      </c>
      <c r="L276" s="174">
        <f t="shared" ref="L276:L284" si="133">K276/F276</f>
        <v>-0.63440860215053763</v>
      </c>
      <c r="M276" s="170" t="s">
        <v>553</v>
      </c>
      <c r="N276" s="167">
        <v>43887</v>
      </c>
      <c r="O276" s="1"/>
      <c r="P276" s="1"/>
      <c r="Q276" s="1"/>
      <c r="R276" s="6" t="s">
        <v>728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137</v>
      </c>
      <c r="B277" s="188">
        <v>43396</v>
      </c>
      <c r="C277" s="188"/>
      <c r="D277" s="189" t="s">
        <v>399</v>
      </c>
      <c r="E277" s="190" t="s">
        <v>571</v>
      </c>
      <c r="F277" s="190">
        <v>156.5</v>
      </c>
      <c r="G277" s="190"/>
      <c r="H277" s="190">
        <v>207.5</v>
      </c>
      <c r="I277" s="192">
        <v>191</v>
      </c>
      <c r="J277" s="162" t="s">
        <v>629</v>
      </c>
      <c r="K277" s="163">
        <f t="shared" si="132"/>
        <v>51</v>
      </c>
      <c r="L277" s="164">
        <f t="shared" si="133"/>
        <v>0.32587859424920129</v>
      </c>
      <c r="M277" s="159" t="s">
        <v>541</v>
      </c>
      <c r="N277" s="165">
        <v>44369</v>
      </c>
      <c r="O277" s="1"/>
      <c r="P277" s="1"/>
      <c r="Q277" s="1"/>
      <c r="R277" s="6" t="s">
        <v>728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138</v>
      </c>
      <c r="B278" s="188">
        <v>43439</v>
      </c>
      <c r="C278" s="188"/>
      <c r="D278" s="189" t="s">
        <v>317</v>
      </c>
      <c r="E278" s="190" t="s">
        <v>571</v>
      </c>
      <c r="F278" s="190">
        <v>259.5</v>
      </c>
      <c r="G278" s="190"/>
      <c r="H278" s="190">
        <v>320</v>
      </c>
      <c r="I278" s="192">
        <v>320</v>
      </c>
      <c r="J278" s="162" t="s">
        <v>629</v>
      </c>
      <c r="K278" s="163">
        <f t="shared" si="132"/>
        <v>60.5</v>
      </c>
      <c r="L278" s="164">
        <f t="shared" si="133"/>
        <v>0.23314065510597304</v>
      </c>
      <c r="M278" s="159" t="s">
        <v>541</v>
      </c>
      <c r="N278" s="165">
        <v>44323</v>
      </c>
      <c r="O278" s="1"/>
      <c r="P278" s="1"/>
      <c r="Q278" s="1"/>
      <c r="R278" s="6" t="s">
        <v>728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0">
        <v>139</v>
      </c>
      <c r="B279" s="201">
        <v>43439</v>
      </c>
      <c r="C279" s="201"/>
      <c r="D279" s="202" t="s">
        <v>742</v>
      </c>
      <c r="E279" s="203" t="s">
        <v>571</v>
      </c>
      <c r="F279" s="203">
        <v>715</v>
      </c>
      <c r="G279" s="203"/>
      <c r="H279" s="203">
        <v>445</v>
      </c>
      <c r="I279" s="204">
        <v>840</v>
      </c>
      <c r="J279" s="172" t="s">
        <v>743</v>
      </c>
      <c r="K279" s="173">
        <f t="shared" si="132"/>
        <v>-270</v>
      </c>
      <c r="L279" s="174">
        <f t="shared" si="133"/>
        <v>-0.3776223776223776</v>
      </c>
      <c r="M279" s="170" t="s">
        <v>553</v>
      </c>
      <c r="N279" s="167">
        <v>43800</v>
      </c>
      <c r="O279" s="1"/>
      <c r="P279" s="1"/>
      <c r="Q279" s="1"/>
      <c r="R279" s="6" t="s">
        <v>728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140</v>
      </c>
      <c r="B280" s="188">
        <v>43469</v>
      </c>
      <c r="C280" s="188"/>
      <c r="D280" s="189" t="s">
        <v>157</v>
      </c>
      <c r="E280" s="190" t="s">
        <v>571</v>
      </c>
      <c r="F280" s="190">
        <v>875</v>
      </c>
      <c r="G280" s="190"/>
      <c r="H280" s="190">
        <v>1165</v>
      </c>
      <c r="I280" s="192">
        <v>1185</v>
      </c>
      <c r="J280" s="162" t="s">
        <v>744</v>
      </c>
      <c r="K280" s="163">
        <f t="shared" si="132"/>
        <v>290</v>
      </c>
      <c r="L280" s="164">
        <f t="shared" si="133"/>
        <v>0.33142857142857141</v>
      </c>
      <c r="M280" s="159" t="s">
        <v>541</v>
      </c>
      <c r="N280" s="165">
        <v>43847</v>
      </c>
      <c r="O280" s="1"/>
      <c r="P280" s="1"/>
      <c r="Q280" s="1"/>
      <c r="R280" s="6" t="s">
        <v>728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141</v>
      </c>
      <c r="B281" s="188">
        <v>43559</v>
      </c>
      <c r="C281" s="188"/>
      <c r="D281" s="189" t="s">
        <v>333</v>
      </c>
      <c r="E281" s="190" t="s">
        <v>571</v>
      </c>
      <c r="F281" s="190">
        <f>387-14.63</f>
        <v>372.37</v>
      </c>
      <c r="G281" s="190"/>
      <c r="H281" s="190">
        <v>490</v>
      </c>
      <c r="I281" s="192">
        <v>490</v>
      </c>
      <c r="J281" s="162" t="s">
        <v>629</v>
      </c>
      <c r="K281" s="163">
        <f t="shared" si="132"/>
        <v>117.63</v>
      </c>
      <c r="L281" s="164">
        <f t="shared" si="133"/>
        <v>0.31589548030185027</v>
      </c>
      <c r="M281" s="159" t="s">
        <v>541</v>
      </c>
      <c r="N281" s="165">
        <v>43850</v>
      </c>
      <c r="O281" s="1"/>
      <c r="P281" s="1"/>
      <c r="Q281" s="1"/>
      <c r="R281" s="6" t="s">
        <v>728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0">
        <v>142</v>
      </c>
      <c r="B282" s="201">
        <v>43578</v>
      </c>
      <c r="C282" s="201"/>
      <c r="D282" s="202" t="s">
        <v>745</v>
      </c>
      <c r="E282" s="203" t="s">
        <v>543</v>
      </c>
      <c r="F282" s="203">
        <v>220</v>
      </c>
      <c r="G282" s="203"/>
      <c r="H282" s="203">
        <v>127.5</v>
      </c>
      <c r="I282" s="204">
        <v>284</v>
      </c>
      <c r="J282" s="172" t="s">
        <v>746</v>
      </c>
      <c r="K282" s="173">
        <f t="shared" si="132"/>
        <v>-92.5</v>
      </c>
      <c r="L282" s="174">
        <f t="shared" si="133"/>
        <v>-0.42045454545454547</v>
      </c>
      <c r="M282" s="170" t="s">
        <v>553</v>
      </c>
      <c r="N282" s="167">
        <v>43896</v>
      </c>
      <c r="O282" s="1"/>
      <c r="P282" s="1"/>
      <c r="Q282" s="1"/>
      <c r="R282" s="6" t="s">
        <v>728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143</v>
      </c>
      <c r="B283" s="188">
        <v>43622</v>
      </c>
      <c r="C283" s="188"/>
      <c r="D283" s="189" t="s">
        <v>451</v>
      </c>
      <c r="E283" s="190" t="s">
        <v>543</v>
      </c>
      <c r="F283" s="190">
        <v>332.8</v>
      </c>
      <c r="G283" s="190"/>
      <c r="H283" s="190">
        <v>405</v>
      </c>
      <c r="I283" s="192">
        <v>419</v>
      </c>
      <c r="J283" s="162" t="s">
        <v>747</v>
      </c>
      <c r="K283" s="163">
        <f t="shared" si="132"/>
        <v>72.199999999999989</v>
      </c>
      <c r="L283" s="164">
        <f t="shared" si="133"/>
        <v>0.21694711538461534</v>
      </c>
      <c r="M283" s="159" t="s">
        <v>541</v>
      </c>
      <c r="N283" s="165">
        <v>43860</v>
      </c>
      <c r="O283" s="1"/>
      <c r="P283" s="1"/>
      <c r="Q283" s="1"/>
      <c r="R283" s="6" t="s">
        <v>732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1">
        <v>144</v>
      </c>
      <c r="B284" s="180">
        <v>43641</v>
      </c>
      <c r="C284" s="180"/>
      <c r="D284" s="181" t="s">
        <v>150</v>
      </c>
      <c r="E284" s="182" t="s">
        <v>571</v>
      </c>
      <c r="F284" s="182">
        <v>386</v>
      </c>
      <c r="G284" s="183"/>
      <c r="H284" s="183">
        <v>395</v>
      </c>
      <c r="I284" s="183">
        <v>452</v>
      </c>
      <c r="J284" s="184" t="s">
        <v>748</v>
      </c>
      <c r="K284" s="185">
        <f t="shared" si="132"/>
        <v>9</v>
      </c>
      <c r="L284" s="186">
        <f t="shared" si="133"/>
        <v>2.3316062176165803E-2</v>
      </c>
      <c r="M284" s="182" t="s">
        <v>662</v>
      </c>
      <c r="N284" s="180">
        <v>43868</v>
      </c>
      <c r="O284" s="1"/>
      <c r="P284" s="1"/>
      <c r="Q284" s="1"/>
      <c r="R284" s="6" t="s">
        <v>732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1">
        <v>145</v>
      </c>
      <c r="B285" s="180">
        <v>43707</v>
      </c>
      <c r="C285" s="180"/>
      <c r="D285" s="181" t="s">
        <v>130</v>
      </c>
      <c r="E285" s="182" t="s">
        <v>571</v>
      </c>
      <c r="F285" s="182">
        <v>137.5</v>
      </c>
      <c r="G285" s="183"/>
      <c r="H285" s="183">
        <v>138.5</v>
      </c>
      <c r="I285" s="183">
        <v>190</v>
      </c>
      <c r="J285" s="184" t="s">
        <v>766</v>
      </c>
      <c r="K285" s="185">
        <f>H285-F285</f>
        <v>1</v>
      </c>
      <c r="L285" s="186">
        <f>K285/F285</f>
        <v>7.2727272727272727E-3</v>
      </c>
      <c r="M285" s="182" t="s">
        <v>662</v>
      </c>
      <c r="N285" s="180">
        <v>44432</v>
      </c>
      <c r="O285" s="1"/>
      <c r="P285" s="1"/>
      <c r="Q285" s="1"/>
      <c r="R285" s="6" t="s">
        <v>728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146</v>
      </c>
      <c r="B286" s="188">
        <v>43731</v>
      </c>
      <c r="C286" s="188"/>
      <c r="D286" s="189" t="s">
        <v>407</v>
      </c>
      <c r="E286" s="190" t="s">
        <v>571</v>
      </c>
      <c r="F286" s="190">
        <v>235</v>
      </c>
      <c r="G286" s="190"/>
      <c r="H286" s="190">
        <v>295</v>
      </c>
      <c r="I286" s="192">
        <v>296</v>
      </c>
      <c r="J286" s="162" t="s">
        <v>749</v>
      </c>
      <c r="K286" s="163">
        <f t="shared" ref="K286:K292" si="134">H286-F286</f>
        <v>60</v>
      </c>
      <c r="L286" s="164">
        <f t="shared" ref="L286:L292" si="135">K286/F286</f>
        <v>0.25531914893617019</v>
      </c>
      <c r="M286" s="159" t="s">
        <v>541</v>
      </c>
      <c r="N286" s="165">
        <v>43844</v>
      </c>
      <c r="O286" s="1"/>
      <c r="P286" s="1"/>
      <c r="Q286" s="1"/>
      <c r="R286" s="6" t="s">
        <v>732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147</v>
      </c>
      <c r="B287" s="188">
        <v>43752</v>
      </c>
      <c r="C287" s="188"/>
      <c r="D287" s="189" t="s">
        <v>750</v>
      </c>
      <c r="E287" s="190" t="s">
        <v>571</v>
      </c>
      <c r="F287" s="190">
        <v>277.5</v>
      </c>
      <c r="G287" s="190"/>
      <c r="H287" s="190">
        <v>333</v>
      </c>
      <c r="I287" s="192">
        <v>333</v>
      </c>
      <c r="J287" s="162" t="s">
        <v>751</v>
      </c>
      <c r="K287" s="163">
        <f t="shared" si="134"/>
        <v>55.5</v>
      </c>
      <c r="L287" s="164">
        <f t="shared" si="135"/>
        <v>0.2</v>
      </c>
      <c r="M287" s="159" t="s">
        <v>541</v>
      </c>
      <c r="N287" s="165">
        <v>43846</v>
      </c>
      <c r="O287" s="1"/>
      <c r="P287" s="1"/>
      <c r="Q287" s="1"/>
      <c r="R287" s="6" t="s">
        <v>728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148</v>
      </c>
      <c r="B288" s="188">
        <v>43752</v>
      </c>
      <c r="C288" s="188"/>
      <c r="D288" s="189" t="s">
        <v>752</v>
      </c>
      <c r="E288" s="190" t="s">
        <v>571</v>
      </c>
      <c r="F288" s="190">
        <v>930</v>
      </c>
      <c r="G288" s="190"/>
      <c r="H288" s="190">
        <v>1165</v>
      </c>
      <c r="I288" s="192">
        <v>1200</v>
      </c>
      <c r="J288" s="162" t="s">
        <v>753</v>
      </c>
      <c r="K288" s="163">
        <f t="shared" si="134"/>
        <v>235</v>
      </c>
      <c r="L288" s="164">
        <f t="shared" si="135"/>
        <v>0.25268817204301075</v>
      </c>
      <c r="M288" s="159" t="s">
        <v>541</v>
      </c>
      <c r="N288" s="165">
        <v>43847</v>
      </c>
      <c r="O288" s="1"/>
      <c r="P288" s="1"/>
      <c r="Q288" s="1"/>
      <c r="R288" s="6" t="s">
        <v>732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149</v>
      </c>
      <c r="B289" s="188">
        <v>43753</v>
      </c>
      <c r="C289" s="188"/>
      <c r="D289" s="189" t="s">
        <v>754</v>
      </c>
      <c r="E289" s="190" t="s">
        <v>571</v>
      </c>
      <c r="F289" s="160">
        <v>111</v>
      </c>
      <c r="G289" s="190"/>
      <c r="H289" s="190">
        <v>141</v>
      </c>
      <c r="I289" s="192">
        <v>141</v>
      </c>
      <c r="J289" s="162" t="s">
        <v>556</v>
      </c>
      <c r="K289" s="163">
        <f t="shared" si="134"/>
        <v>30</v>
      </c>
      <c r="L289" s="164">
        <f t="shared" si="135"/>
        <v>0.27027027027027029</v>
      </c>
      <c r="M289" s="159" t="s">
        <v>541</v>
      </c>
      <c r="N289" s="165">
        <v>44328</v>
      </c>
      <c r="O289" s="1"/>
      <c r="P289" s="1"/>
      <c r="Q289" s="1"/>
      <c r="R289" s="6" t="s">
        <v>732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150</v>
      </c>
      <c r="B290" s="188">
        <v>43753</v>
      </c>
      <c r="C290" s="188"/>
      <c r="D290" s="189" t="s">
        <v>755</v>
      </c>
      <c r="E290" s="190" t="s">
        <v>571</v>
      </c>
      <c r="F290" s="160">
        <v>296</v>
      </c>
      <c r="G290" s="190"/>
      <c r="H290" s="190">
        <v>370</v>
      </c>
      <c r="I290" s="192">
        <v>370</v>
      </c>
      <c r="J290" s="162" t="s">
        <v>629</v>
      </c>
      <c r="K290" s="163">
        <f t="shared" si="134"/>
        <v>74</v>
      </c>
      <c r="L290" s="164">
        <f t="shared" si="135"/>
        <v>0.25</v>
      </c>
      <c r="M290" s="159" t="s">
        <v>541</v>
      </c>
      <c r="N290" s="165">
        <v>43853</v>
      </c>
      <c r="O290" s="1"/>
      <c r="P290" s="1"/>
      <c r="Q290" s="1"/>
      <c r="R290" s="6" t="s">
        <v>732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151</v>
      </c>
      <c r="B291" s="188">
        <v>43754</v>
      </c>
      <c r="C291" s="188"/>
      <c r="D291" s="189" t="s">
        <v>756</v>
      </c>
      <c r="E291" s="190" t="s">
        <v>571</v>
      </c>
      <c r="F291" s="160">
        <v>300</v>
      </c>
      <c r="G291" s="190"/>
      <c r="H291" s="190">
        <v>382.5</v>
      </c>
      <c r="I291" s="192">
        <v>344</v>
      </c>
      <c r="J291" s="162" t="s">
        <v>799</v>
      </c>
      <c r="K291" s="163">
        <f t="shared" si="134"/>
        <v>82.5</v>
      </c>
      <c r="L291" s="164">
        <f t="shared" si="135"/>
        <v>0.27500000000000002</v>
      </c>
      <c r="M291" s="159" t="s">
        <v>541</v>
      </c>
      <c r="N291" s="165">
        <v>44238</v>
      </c>
      <c r="O291" s="1"/>
      <c r="P291" s="1"/>
      <c r="Q291" s="1"/>
      <c r="R291" s="6" t="s">
        <v>732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152</v>
      </c>
      <c r="B292" s="188">
        <v>43832</v>
      </c>
      <c r="C292" s="188"/>
      <c r="D292" s="189" t="s">
        <v>757</v>
      </c>
      <c r="E292" s="190" t="s">
        <v>571</v>
      </c>
      <c r="F292" s="160">
        <v>495</v>
      </c>
      <c r="G292" s="190"/>
      <c r="H292" s="190">
        <v>595</v>
      </c>
      <c r="I292" s="192">
        <v>590</v>
      </c>
      <c r="J292" s="162" t="s">
        <v>798</v>
      </c>
      <c r="K292" s="163">
        <f t="shared" si="134"/>
        <v>100</v>
      </c>
      <c r="L292" s="164">
        <f t="shared" si="135"/>
        <v>0.20202020202020202</v>
      </c>
      <c r="M292" s="159" t="s">
        <v>541</v>
      </c>
      <c r="N292" s="165">
        <v>44589</v>
      </c>
      <c r="O292" s="1"/>
      <c r="P292" s="1"/>
      <c r="Q292" s="1"/>
      <c r="R292" s="6" t="s">
        <v>732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153</v>
      </c>
      <c r="B293" s="188">
        <v>43966</v>
      </c>
      <c r="C293" s="188"/>
      <c r="D293" s="189" t="s">
        <v>71</v>
      </c>
      <c r="E293" s="190" t="s">
        <v>571</v>
      </c>
      <c r="F293" s="160">
        <v>67.5</v>
      </c>
      <c r="G293" s="190"/>
      <c r="H293" s="190">
        <v>86</v>
      </c>
      <c r="I293" s="192">
        <v>86</v>
      </c>
      <c r="J293" s="162" t="s">
        <v>758</v>
      </c>
      <c r="K293" s="163">
        <f t="shared" ref="K293:K301" si="136">H293-F293</f>
        <v>18.5</v>
      </c>
      <c r="L293" s="164">
        <f t="shared" ref="L293:L301" si="137">K293/F293</f>
        <v>0.27407407407407408</v>
      </c>
      <c r="M293" s="159" t="s">
        <v>541</v>
      </c>
      <c r="N293" s="165">
        <v>44008</v>
      </c>
      <c r="O293" s="1"/>
      <c r="P293" s="1"/>
      <c r="Q293" s="1"/>
      <c r="R293" s="6" t="s">
        <v>732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154</v>
      </c>
      <c r="B294" s="188">
        <v>44035</v>
      </c>
      <c r="C294" s="188"/>
      <c r="D294" s="189" t="s">
        <v>450</v>
      </c>
      <c r="E294" s="190" t="s">
        <v>571</v>
      </c>
      <c r="F294" s="160">
        <v>231</v>
      </c>
      <c r="G294" s="190"/>
      <c r="H294" s="190">
        <v>281</v>
      </c>
      <c r="I294" s="192">
        <v>281</v>
      </c>
      <c r="J294" s="162" t="s">
        <v>629</v>
      </c>
      <c r="K294" s="163">
        <f t="shared" si="136"/>
        <v>50</v>
      </c>
      <c r="L294" s="164">
        <f t="shared" si="137"/>
        <v>0.21645021645021645</v>
      </c>
      <c r="M294" s="159" t="s">
        <v>541</v>
      </c>
      <c r="N294" s="165">
        <v>44358</v>
      </c>
      <c r="O294" s="1"/>
      <c r="P294" s="1"/>
      <c r="Q294" s="1"/>
      <c r="R294" s="6" t="s">
        <v>732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7">
        <v>155</v>
      </c>
      <c r="B295" s="188">
        <v>44092</v>
      </c>
      <c r="C295" s="188"/>
      <c r="D295" s="189" t="s">
        <v>390</v>
      </c>
      <c r="E295" s="190" t="s">
        <v>571</v>
      </c>
      <c r="F295" s="190">
        <v>206</v>
      </c>
      <c r="G295" s="190"/>
      <c r="H295" s="190">
        <v>248</v>
      </c>
      <c r="I295" s="192">
        <v>248</v>
      </c>
      <c r="J295" s="162" t="s">
        <v>629</v>
      </c>
      <c r="K295" s="163">
        <f t="shared" si="136"/>
        <v>42</v>
      </c>
      <c r="L295" s="164">
        <f t="shared" si="137"/>
        <v>0.20388349514563106</v>
      </c>
      <c r="M295" s="159" t="s">
        <v>541</v>
      </c>
      <c r="N295" s="165">
        <v>44214</v>
      </c>
      <c r="O295" s="1"/>
      <c r="P295" s="1"/>
      <c r="Q295" s="1"/>
      <c r="R295" s="6" t="s">
        <v>732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7">
        <v>156</v>
      </c>
      <c r="B296" s="188">
        <v>44140</v>
      </c>
      <c r="C296" s="188"/>
      <c r="D296" s="189" t="s">
        <v>390</v>
      </c>
      <c r="E296" s="190" t="s">
        <v>571</v>
      </c>
      <c r="F296" s="190">
        <v>182.5</v>
      </c>
      <c r="G296" s="190"/>
      <c r="H296" s="190">
        <v>248</v>
      </c>
      <c r="I296" s="192">
        <v>248</v>
      </c>
      <c r="J296" s="162" t="s">
        <v>629</v>
      </c>
      <c r="K296" s="163">
        <f t="shared" si="136"/>
        <v>65.5</v>
      </c>
      <c r="L296" s="164">
        <f t="shared" si="137"/>
        <v>0.35890410958904112</v>
      </c>
      <c r="M296" s="159" t="s">
        <v>541</v>
      </c>
      <c r="N296" s="165">
        <v>44214</v>
      </c>
      <c r="O296" s="1"/>
      <c r="P296" s="1"/>
      <c r="Q296" s="1"/>
      <c r="R296" s="6" t="s">
        <v>732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7">
        <v>157</v>
      </c>
      <c r="B297" s="188">
        <v>44140</v>
      </c>
      <c r="C297" s="188"/>
      <c r="D297" s="189" t="s">
        <v>317</v>
      </c>
      <c r="E297" s="190" t="s">
        <v>571</v>
      </c>
      <c r="F297" s="190">
        <v>247.5</v>
      </c>
      <c r="G297" s="190"/>
      <c r="H297" s="190">
        <v>320</v>
      </c>
      <c r="I297" s="192">
        <v>320</v>
      </c>
      <c r="J297" s="162" t="s">
        <v>629</v>
      </c>
      <c r="K297" s="163">
        <f t="shared" si="136"/>
        <v>72.5</v>
      </c>
      <c r="L297" s="164">
        <f t="shared" si="137"/>
        <v>0.29292929292929293</v>
      </c>
      <c r="M297" s="159" t="s">
        <v>541</v>
      </c>
      <c r="N297" s="165">
        <v>44323</v>
      </c>
      <c r="O297" s="1"/>
      <c r="P297" s="1"/>
      <c r="Q297" s="1"/>
      <c r="R297" s="6" t="s">
        <v>732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7">
        <v>158</v>
      </c>
      <c r="B298" s="188">
        <v>44140</v>
      </c>
      <c r="C298" s="188"/>
      <c r="D298" s="189" t="s">
        <v>270</v>
      </c>
      <c r="E298" s="190" t="s">
        <v>571</v>
      </c>
      <c r="F298" s="160">
        <v>925</v>
      </c>
      <c r="G298" s="190"/>
      <c r="H298" s="190">
        <v>1095</v>
      </c>
      <c r="I298" s="192">
        <v>1093</v>
      </c>
      <c r="J298" s="162" t="s">
        <v>759</v>
      </c>
      <c r="K298" s="163">
        <f t="shared" si="136"/>
        <v>170</v>
      </c>
      <c r="L298" s="164">
        <f t="shared" si="137"/>
        <v>0.18378378378378379</v>
      </c>
      <c r="M298" s="159" t="s">
        <v>541</v>
      </c>
      <c r="N298" s="165">
        <v>44201</v>
      </c>
      <c r="O298" s="1"/>
      <c r="P298" s="1"/>
      <c r="Q298" s="1"/>
      <c r="R298" s="6" t="s">
        <v>732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7">
        <v>159</v>
      </c>
      <c r="B299" s="188">
        <v>44140</v>
      </c>
      <c r="C299" s="188"/>
      <c r="D299" s="189" t="s">
        <v>333</v>
      </c>
      <c r="E299" s="190" t="s">
        <v>571</v>
      </c>
      <c r="F299" s="160">
        <v>332.5</v>
      </c>
      <c r="G299" s="190"/>
      <c r="H299" s="190">
        <v>393</v>
      </c>
      <c r="I299" s="192">
        <v>406</v>
      </c>
      <c r="J299" s="162" t="s">
        <v>760</v>
      </c>
      <c r="K299" s="163">
        <f t="shared" si="136"/>
        <v>60.5</v>
      </c>
      <c r="L299" s="164">
        <f t="shared" si="137"/>
        <v>0.18195488721804512</v>
      </c>
      <c r="M299" s="159" t="s">
        <v>541</v>
      </c>
      <c r="N299" s="165">
        <v>44256</v>
      </c>
      <c r="O299" s="1"/>
      <c r="P299" s="1"/>
      <c r="Q299" s="1"/>
      <c r="R299" s="6" t="s">
        <v>732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7">
        <v>160</v>
      </c>
      <c r="B300" s="188">
        <v>44141</v>
      </c>
      <c r="C300" s="188"/>
      <c r="D300" s="189" t="s">
        <v>450</v>
      </c>
      <c r="E300" s="190" t="s">
        <v>571</v>
      </c>
      <c r="F300" s="160">
        <v>231</v>
      </c>
      <c r="G300" s="190"/>
      <c r="H300" s="190">
        <v>281</v>
      </c>
      <c r="I300" s="192">
        <v>281</v>
      </c>
      <c r="J300" s="162" t="s">
        <v>629</v>
      </c>
      <c r="K300" s="163">
        <f t="shared" si="136"/>
        <v>50</v>
      </c>
      <c r="L300" s="164">
        <f t="shared" si="137"/>
        <v>0.21645021645021645</v>
      </c>
      <c r="M300" s="159" t="s">
        <v>541</v>
      </c>
      <c r="N300" s="165">
        <v>44358</v>
      </c>
      <c r="O300" s="1"/>
      <c r="P300" s="1"/>
      <c r="Q300" s="1"/>
      <c r="R300" s="6" t="s">
        <v>732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7">
        <v>161</v>
      </c>
      <c r="B301" s="188">
        <v>44187</v>
      </c>
      <c r="C301" s="188"/>
      <c r="D301" s="189" t="s">
        <v>426</v>
      </c>
      <c r="E301" s="190" t="s">
        <v>571</v>
      </c>
      <c r="F301" s="160">
        <v>190</v>
      </c>
      <c r="G301" s="190"/>
      <c r="H301" s="190">
        <v>239</v>
      </c>
      <c r="I301" s="192">
        <v>239</v>
      </c>
      <c r="J301" s="162" t="s">
        <v>859</v>
      </c>
      <c r="K301" s="163">
        <f t="shared" si="136"/>
        <v>49</v>
      </c>
      <c r="L301" s="164">
        <f t="shared" si="137"/>
        <v>0.25789473684210529</v>
      </c>
      <c r="M301" s="159" t="s">
        <v>541</v>
      </c>
      <c r="N301" s="165">
        <v>44844</v>
      </c>
      <c r="O301" s="1"/>
      <c r="P301" s="1"/>
      <c r="Q301" s="1"/>
      <c r="R301" s="6" t="s">
        <v>732</v>
      </c>
    </row>
    <row r="302" spans="1:26" ht="12.75" customHeight="1">
      <c r="A302" s="187">
        <v>162</v>
      </c>
      <c r="B302" s="188">
        <v>44258</v>
      </c>
      <c r="C302" s="188"/>
      <c r="D302" s="189" t="s">
        <v>757</v>
      </c>
      <c r="E302" s="190" t="s">
        <v>571</v>
      </c>
      <c r="F302" s="160">
        <v>495</v>
      </c>
      <c r="G302" s="190"/>
      <c r="H302" s="190">
        <v>595</v>
      </c>
      <c r="I302" s="192">
        <v>590</v>
      </c>
      <c r="J302" s="162" t="s">
        <v>798</v>
      </c>
      <c r="K302" s="163">
        <f t="shared" ref="K302:K309" si="138">H302-F302</f>
        <v>100</v>
      </c>
      <c r="L302" s="164">
        <f t="shared" ref="L302:L309" si="139">K302/F302</f>
        <v>0.20202020202020202</v>
      </c>
      <c r="M302" s="159" t="s">
        <v>541</v>
      </c>
      <c r="N302" s="165">
        <v>44589</v>
      </c>
      <c r="O302" s="1"/>
      <c r="P302" s="1"/>
      <c r="R302" s="6" t="s">
        <v>732</v>
      </c>
    </row>
    <row r="303" spans="1:26" ht="12.75" customHeight="1">
      <c r="A303" s="187">
        <v>163</v>
      </c>
      <c r="B303" s="188">
        <v>44274</v>
      </c>
      <c r="C303" s="188"/>
      <c r="D303" s="189" t="s">
        <v>333</v>
      </c>
      <c r="E303" s="190" t="s">
        <v>571</v>
      </c>
      <c r="F303" s="160">
        <v>355</v>
      </c>
      <c r="G303" s="190"/>
      <c r="H303" s="190">
        <v>422.5</v>
      </c>
      <c r="I303" s="192">
        <v>420</v>
      </c>
      <c r="J303" s="162" t="s">
        <v>761</v>
      </c>
      <c r="K303" s="163">
        <f t="shared" si="138"/>
        <v>67.5</v>
      </c>
      <c r="L303" s="164">
        <f t="shared" si="139"/>
        <v>0.19014084507042253</v>
      </c>
      <c r="M303" s="159" t="s">
        <v>541</v>
      </c>
      <c r="N303" s="165">
        <v>44361</v>
      </c>
      <c r="O303" s="1"/>
      <c r="R303" s="205" t="s">
        <v>732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7">
        <v>164</v>
      </c>
      <c r="B304" s="188">
        <v>44295</v>
      </c>
      <c r="C304" s="188"/>
      <c r="D304" s="189" t="s">
        <v>762</v>
      </c>
      <c r="E304" s="190" t="s">
        <v>571</v>
      </c>
      <c r="F304" s="160">
        <v>555</v>
      </c>
      <c r="G304" s="190"/>
      <c r="H304" s="190">
        <v>663</v>
      </c>
      <c r="I304" s="192">
        <v>663</v>
      </c>
      <c r="J304" s="162" t="s">
        <v>763</v>
      </c>
      <c r="K304" s="163">
        <f t="shared" si="138"/>
        <v>108</v>
      </c>
      <c r="L304" s="164">
        <f t="shared" si="139"/>
        <v>0.19459459459459461</v>
      </c>
      <c r="M304" s="159" t="s">
        <v>541</v>
      </c>
      <c r="N304" s="165">
        <v>44321</v>
      </c>
      <c r="O304" s="1"/>
      <c r="P304" s="1"/>
      <c r="Q304" s="1"/>
      <c r="R304" s="205" t="s">
        <v>732</v>
      </c>
    </row>
    <row r="305" spans="1:18" ht="12.75" customHeight="1">
      <c r="A305" s="187">
        <v>165</v>
      </c>
      <c r="B305" s="188">
        <v>44308</v>
      </c>
      <c r="C305" s="188"/>
      <c r="D305" s="189" t="s">
        <v>361</v>
      </c>
      <c r="E305" s="190" t="s">
        <v>571</v>
      </c>
      <c r="F305" s="160">
        <v>126.5</v>
      </c>
      <c r="G305" s="190"/>
      <c r="H305" s="190">
        <v>155</v>
      </c>
      <c r="I305" s="192">
        <v>155</v>
      </c>
      <c r="J305" s="162" t="s">
        <v>629</v>
      </c>
      <c r="K305" s="163">
        <f t="shared" si="138"/>
        <v>28.5</v>
      </c>
      <c r="L305" s="164">
        <f t="shared" si="139"/>
        <v>0.22529644268774704</v>
      </c>
      <c r="M305" s="159" t="s">
        <v>541</v>
      </c>
      <c r="N305" s="165">
        <v>44362</v>
      </c>
      <c r="O305" s="1"/>
      <c r="R305" s="205" t="s">
        <v>732</v>
      </c>
    </row>
    <row r="306" spans="1:18" ht="12.75" customHeight="1">
      <c r="A306" s="234">
        <v>166</v>
      </c>
      <c r="B306" s="235">
        <v>44368</v>
      </c>
      <c r="C306" s="235"/>
      <c r="D306" s="236" t="s">
        <v>378</v>
      </c>
      <c r="E306" s="237" t="s">
        <v>571</v>
      </c>
      <c r="F306" s="238">
        <v>287.5</v>
      </c>
      <c r="G306" s="237"/>
      <c r="H306" s="237">
        <v>245</v>
      </c>
      <c r="I306" s="239">
        <v>344</v>
      </c>
      <c r="J306" s="172" t="s">
        <v>793</v>
      </c>
      <c r="K306" s="173">
        <f t="shared" si="138"/>
        <v>-42.5</v>
      </c>
      <c r="L306" s="174">
        <f t="shared" si="139"/>
        <v>-0.14782608695652175</v>
      </c>
      <c r="M306" s="170" t="s">
        <v>553</v>
      </c>
      <c r="N306" s="167">
        <v>44508</v>
      </c>
      <c r="O306" s="1"/>
      <c r="R306" s="205" t="s">
        <v>732</v>
      </c>
    </row>
    <row r="307" spans="1:18" ht="12.75" customHeight="1">
      <c r="A307" s="187">
        <v>167</v>
      </c>
      <c r="B307" s="188">
        <v>44368</v>
      </c>
      <c r="C307" s="188"/>
      <c r="D307" s="189" t="s">
        <v>450</v>
      </c>
      <c r="E307" s="190" t="s">
        <v>571</v>
      </c>
      <c r="F307" s="160">
        <v>241</v>
      </c>
      <c r="G307" s="190"/>
      <c r="H307" s="190">
        <v>298</v>
      </c>
      <c r="I307" s="192">
        <v>320</v>
      </c>
      <c r="J307" s="162" t="s">
        <v>629</v>
      </c>
      <c r="K307" s="163">
        <f t="shared" si="138"/>
        <v>57</v>
      </c>
      <c r="L307" s="164">
        <f t="shared" si="139"/>
        <v>0.23651452282157676</v>
      </c>
      <c r="M307" s="159" t="s">
        <v>541</v>
      </c>
      <c r="N307" s="165">
        <v>44802</v>
      </c>
      <c r="O307" s="41"/>
      <c r="R307" s="205" t="s">
        <v>732</v>
      </c>
    </row>
    <row r="308" spans="1:18" ht="12.75" customHeight="1">
      <c r="A308" s="187">
        <v>168</v>
      </c>
      <c r="B308" s="188">
        <v>44406</v>
      </c>
      <c r="C308" s="188"/>
      <c r="D308" s="189" t="s">
        <v>361</v>
      </c>
      <c r="E308" s="190" t="s">
        <v>571</v>
      </c>
      <c r="F308" s="160">
        <v>162.5</v>
      </c>
      <c r="G308" s="190"/>
      <c r="H308" s="190">
        <v>200</v>
      </c>
      <c r="I308" s="192">
        <v>200</v>
      </c>
      <c r="J308" s="162" t="s">
        <v>629</v>
      </c>
      <c r="K308" s="163">
        <f t="shared" si="138"/>
        <v>37.5</v>
      </c>
      <c r="L308" s="164">
        <f t="shared" si="139"/>
        <v>0.23076923076923078</v>
      </c>
      <c r="M308" s="159" t="s">
        <v>541</v>
      </c>
      <c r="N308" s="165">
        <v>44802</v>
      </c>
      <c r="O308" s="1"/>
      <c r="R308" s="205" t="s">
        <v>732</v>
      </c>
    </row>
    <row r="309" spans="1:18" ht="12.75" customHeight="1">
      <c r="A309" s="187">
        <v>169</v>
      </c>
      <c r="B309" s="188">
        <v>44462</v>
      </c>
      <c r="C309" s="188"/>
      <c r="D309" s="189" t="s">
        <v>768</v>
      </c>
      <c r="E309" s="190" t="s">
        <v>571</v>
      </c>
      <c r="F309" s="160">
        <v>1235</v>
      </c>
      <c r="G309" s="190"/>
      <c r="H309" s="190">
        <v>1505</v>
      </c>
      <c r="I309" s="192">
        <v>1500</v>
      </c>
      <c r="J309" s="162" t="s">
        <v>629</v>
      </c>
      <c r="K309" s="163">
        <f t="shared" si="138"/>
        <v>270</v>
      </c>
      <c r="L309" s="164">
        <f t="shared" si="139"/>
        <v>0.21862348178137653</v>
      </c>
      <c r="M309" s="159" t="s">
        <v>541</v>
      </c>
      <c r="N309" s="165">
        <v>44564</v>
      </c>
      <c r="O309" s="1"/>
      <c r="R309" s="205" t="s">
        <v>732</v>
      </c>
    </row>
    <row r="310" spans="1:18" ht="12.75" customHeight="1">
      <c r="A310" s="218">
        <v>170</v>
      </c>
      <c r="B310" s="219">
        <v>44480</v>
      </c>
      <c r="C310" s="219"/>
      <c r="D310" s="220" t="s">
        <v>770</v>
      </c>
      <c r="E310" s="221" t="s">
        <v>571</v>
      </c>
      <c r="F310" s="222" t="s">
        <v>773</v>
      </c>
      <c r="G310" s="221"/>
      <c r="H310" s="221"/>
      <c r="I310" s="221">
        <v>145</v>
      </c>
      <c r="J310" s="223" t="s">
        <v>544</v>
      </c>
      <c r="K310" s="218"/>
      <c r="L310" s="219"/>
      <c r="M310" s="219"/>
      <c r="N310" s="220"/>
      <c r="O310" s="41"/>
      <c r="R310" s="205" t="s">
        <v>732</v>
      </c>
    </row>
    <row r="311" spans="1:18" ht="12.75" customHeight="1">
      <c r="A311" s="224">
        <v>171</v>
      </c>
      <c r="B311" s="225">
        <v>44481</v>
      </c>
      <c r="C311" s="225"/>
      <c r="D311" s="226" t="s">
        <v>259</v>
      </c>
      <c r="E311" s="227" t="s">
        <v>571</v>
      </c>
      <c r="F311" s="228" t="s">
        <v>772</v>
      </c>
      <c r="G311" s="227"/>
      <c r="H311" s="227"/>
      <c r="I311" s="227">
        <v>380</v>
      </c>
      <c r="J311" s="229" t="s">
        <v>544</v>
      </c>
      <c r="K311" s="224"/>
      <c r="L311" s="225"/>
      <c r="M311" s="225"/>
      <c r="N311" s="226"/>
      <c r="O311" s="41"/>
      <c r="R311" s="205" t="s">
        <v>732</v>
      </c>
    </row>
    <row r="312" spans="1:18" ht="12.75" customHeight="1">
      <c r="A312" s="187">
        <v>172</v>
      </c>
      <c r="B312" s="188">
        <v>44481</v>
      </c>
      <c r="C312" s="188"/>
      <c r="D312" s="189" t="s">
        <v>385</v>
      </c>
      <c r="E312" s="190" t="s">
        <v>571</v>
      </c>
      <c r="F312" s="160">
        <v>45.5</v>
      </c>
      <c r="G312" s="190"/>
      <c r="H312" s="190">
        <v>56.5</v>
      </c>
      <c r="I312" s="192">
        <v>56</v>
      </c>
      <c r="J312" s="162" t="s">
        <v>992</v>
      </c>
      <c r="K312" s="163">
        <f>H312-F312</f>
        <v>11</v>
      </c>
      <c r="L312" s="164">
        <f>K312/F312</f>
        <v>0.24175824175824176</v>
      </c>
      <c r="M312" s="159" t="s">
        <v>541</v>
      </c>
      <c r="N312" s="165">
        <v>44881</v>
      </c>
      <c r="O312" s="41"/>
      <c r="R312" s="205"/>
    </row>
    <row r="313" spans="1:18" ht="12.75" customHeight="1">
      <c r="A313" s="187">
        <v>173</v>
      </c>
      <c r="B313" s="188">
        <v>44551</v>
      </c>
      <c r="C313" s="188"/>
      <c r="D313" s="189" t="s">
        <v>118</v>
      </c>
      <c r="E313" s="190" t="s">
        <v>571</v>
      </c>
      <c r="F313" s="160">
        <v>2300</v>
      </c>
      <c r="G313" s="190"/>
      <c r="H313" s="190">
        <f>(2820+2200)/2</f>
        <v>2510</v>
      </c>
      <c r="I313" s="192">
        <v>3000</v>
      </c>
      <c r="J313" s="162" t="s">
        <v>806</v>
      </c>
      <c r="K313" s="163">
        <f>H313-F313</f>
        <v>210</v>
      </c>
      <c r="L313" s="164">
        <f>K313/F313</f>
        <v>9.1304347826086957E-2</v>
      </c>
      <c r="M313" s="159" t="s">
        <v>541</v>
      </c>
      <c r="N313" s="165">
        <v>44649</v>
      </c>
      <c r="O313" s="1"/>
      <c r="R313" s="205"/>
    </row>
    <row r="314" spans="1:18" ht="12.75" customHeight="1">
      <c r="A314" s="230">
        <v>174</v>
      </c>
      <c r="B314" s="225">
        <v>44606</v>
      </c>
      <c r="C314" s="230"/>
      <c r="D314" s="230" t="s">
        <v>405</v>
      </c>
      <c r="E314" s="227" t="s">
        <v>571</v>
      </c>
      <c r="F314" s="227" t="s">
        <v>801</v>
      </c>
      <c r="G314" s="227"/>
      <c r="H314" s="227"/>
      <c r="I314" s="227">
        <v>764</v>
      </c>
      <c r="J314" s="227" t="s">
        <v>544</v>
      </c>
      <c r="K314" s="227"/>
      <c r="L314" s="227"/>
      <c r="M314" s="227"/>
      <c r="N314" s="230"/>
      <c r="O314" s="41"/>
      <c r="R314" s="205"/>
    </row>
    <row r="315" spans="1:18" ht="12.75" customHeight="1">
      <c r="A315" s="187">
        <v>175</v>
      </c>
      <c r="B315" s="188">
        <v>44613</v>
      </c>
      <c r="C315" s="188"/>
      <c r="D315" s="189" t="s">
        <v>768</v>
      </c>
      <c r="E315" s="190" t="s">
        <v>571</v>
      </c>
      <c r="F315" s="160">
        <v>1255</v>
      </c>
      <c r="G315" s="190"/>
      <c r="H315" s="190">
        <v>1515</v>
      </c>
      <c r="I315" s="192">
        <v>1510</v>
      </c>
      <c r="J315" s="162" t="s">
        <v>629</v>
      </c>
      <c r="K315" s="163">
        <f>H315-F315</f>
        <v>260</v>
      </c>
      <c r="L315" s="164">
        <f>K315/F315</f>
        <v>0.20717131474103587</v>
      </c>
      <c r="M315" s="159" t="s">
        <v>541</v>
      </c>
      <c r="N315" s="165">
        <v>44834</v>
      </c>
      <c r="O315" s="41"/>
      <c r="R315" s="205"/>
    </row>
    <row r="316" spans="1:18" ht="12.75" customHeight="1">
      <c r="A316">
        <v>176</v>
      </c>
      <c r="B316" s="225">
        <v>44670</v>
      </c>
      <c r="C316" s="225"/>
      <c r="D316" s="230" t="s">
        <v>506</v>
      </c>
      <c r="E316" s="276" t="s">
        <v>571</v>
      </c>
      <c r="F316" s="227" t="s">
        <v>808</v>
      </c>
      <c r="G316" s="227"/>
      <c r="H316" s="227"/>
      <c r="I316" s="227">
        <v>553</v>
      </c>
      <c r="J316" s="227" t="s">
        <v>544</v>
      </c>
      <c r="K316" s="227"/>
      <c r="L316" s="227"/>
      <c r="M316" s="227"/>
      <c r="N316" s="227"/>
      <c r="O316" s="41"/>
      <c r="R316" s="205"/>
    </row>
    <row r="317" spans="1:18" ht="12.75" customHeight="1">
      <c r="A317" s="187">
        <v>177</v>
      </c>
      <c r="B317" s="188">
        <v>44746</v>
      </c>
      <c r="C317" s="188"/>
      <c r="D317" s="189" t="s">
        <v>842</v>
      </c>
      <c r="E317" s="190" t="s">
        <v>571</v>
      </c>
      <c r="F317" s="160">
        <v>207.5</v>
      </c>
      <c r="G317" s="190"/>
      <c r="H317" s="190">
        <v>254</v>
      </c>
      <c r="I317" s="192">
        <v>254</v>
      </c>
      <c r="J317" s="162" t="s">
        <v>629</v>
      </c>
      <c r="K317" s="163">
        <f>H317-F317</f>
        <v>46.5</v>
      </c>
      <c r="L317" s="164">
        <f>K317/F317</f>
        <v>0.22409638554216868</v>
      </c>
      <c r="M317" s="159" t="s">
        <v>541</v>
      </c>
      <c r="N317" s="165">
        <v>44792</v>
      </c>
      <c r="O317" s="1"/>
      <c r="R317" s="205"/>
    </row>
    <row r="318" spans="1:18" ht="12.75" customHeight="1">
      <c r="A318" s="187">
        <v>178</v>
      </c>
      <c r="B318" s="188">
        <v>44775</v>
      </c>
      <c r="C318" s="188"/>
      <c r="D318" s="189" t="s">
        <v>452</v>
      </c>
      <c r="E318" s="190" t="s">
        <v>571</v>
      </c>
      <c r="F318" s="160">
        <v>31.25</v>
      </c>
      <c r="G318" s="190"/>
      <c r="H318" s="190">
        <v>38.75</v>
      </c>
      <c r="I318" s="192">
        <v>38</v>
      </c>
      <c r="J318" s="162" t="s">
        <v>629</v>
      </c>
      <c r="K318" s="163">
        <f t="shared" ref="K318" si="140">H318-F318</f>
        <v>7.5</v>
      </c>
      <c r="L318" s="164">
        <f t="shared" ref="L318" si="141">K318/F318</f>
        <v>0.24</v>
      </c>
      <c r="M318" s="159" t="s">
        <v>541</v>
      </c>
      <c r="N318" s="165">
        <v>44844</v>
      </c>
      <c r="O318" s="41"/>
      <c r="R318" s="54"/>
    </row>
    <row r="319" spans="1:18" ht="12.75" customHeight="1">
      <c r="A319" s="224">
        <v>179</v>
      </c>
      <c r="B319" s="225">
        <v>44841</v>
      </c>
      <c r="C319" s="230"/>
      <c r="D319" s="303" t="s">
        <v>857</v>
      </c>
      <c r="E319" s="302" t="s">
        <v>571</v>
      </c>
      <c r="F319" s="227" t="s">
        <v>858</v>
      </c>
      <c r="G319" s="227"/>
      <c r="H319" s="227"/>
      <c r="I319" s="227">
        <v>840</v>
      </c>
      <c r="J319" s="227" t="s">
        <v>544</v>
      </c>
      <c r="K319" s="227"/>
      <c r="L319" s="227"/>
      <c r="M319" s="227"/>
      <c r="N319" s="227"/>
      <c r="O319" s="41"/>
      <c r="Q319" s="208"/>
      <c r="R319" s="54"/>
    </row>
    <row r="320" spans="1:18" ht="12.75" customHeight="1">
      <c r="A320" s="224">
        <v>180</v>
      </c>
      <c r="B320" s="225">
        <v>44844</v>
      </c>
      <c r="C320" s="230"/>
      <c r="D320" s="303" t="s">
        <v>407</v>
      </c>
      <c r="E320" s="302" t="s">
        <v>571</v>
      </c>
      <c r="F320" s="227" t="s">
        <v>860</v>
      </c>
      <c r="G320" s="227"/>
      <c r="H320" s="227"/>
      <c r="I320" s="227">
        <v>291</v>
      </c>
      <c r="J320" s="227" t="s">
        <v>544</v>
      </c>
      <c r="K320" s="227"/>
      <c r="L320" s="227"/>
      <c r="M320" s="227"/>
      <c r="N320" s="227"/>
      <c r="O320" s="41"/>
      <c r="Q320" s="208"/>
      <c r="R320" s="54"/>
    </row>
    <row r="321" spans="1:18" ht="12.75" customHeight="1">
      <c r="A321" s="224">
        <v>181</v>
      </c>
      <c r="B321" s="225">
        <v>44845</v>
      </c>
      <c r="C321" s="230"/>
      <c r="D321" s="303" t="s">
        <v>405</v>
      </c>
      <c r="E321" s="302" t="s">
        <v>571</v>
      </c>
      <c r="F321" s="227" t="s">
        <v>966</v>
      </c>
      <c r="G321" s="227"/>
      <c r="H321" s="227"/>
      <c r="I321" s="227">
        <v>765</v>
      </c>
      <c r="J321" s="227" t="s">
        <v>544</v>
      </c>
      <c r="K321" s="227"/>
      <c r="L321" s="227"/>
      <c r="M321" s="227"/>
      <c r="N321" s="227"/>
      <c r="O321" s="41"/>
      <c r="Q321" s="208"/>
      <c r="R321" s="54"/>
    </row>
    <row r="322" spans="1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1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B324" s="206" t="s">
        <v>764</v>
      </c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A328" s="207"/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A329" s="207"/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A330" s="53"/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</sheetData>
  <autoFilter ref="R1:R32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2022-11-30T02:42:28Z</dcterms:modified>
</cp:coreProperties>
</file>