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F&amp;O)'!$S$1:$S$344</definedName>
  </definedNames>
  <calcPr calcId="191029"/>
</workbook>
</file>

<file path=xl/calcChain.xml><?xml version="1.0" encoding="utf-8"?>
<calcChain xmlns="http://schemas.openxmlformats.org/spreadsheetml/2006/main">
  <c r="L24" i="6" l="1"/>
  <c r="K24" i="6"/>
  <c r="M24" i="6" s="1"/>
  <c r="L20" i="6"/>
  <c r="K20" i="6"/>
  <c r="M20" i="6" l="1"/>
  <c r="K111" i="6"/>
  <c r="K112" i="6"/>
  <c r="L22" i="6"/>
  <c r="K22" i="6"/>
  <c r="L70" i="6"/>
  <c r="K70" i="6"/>
  <c r="M22" i="6" l="1"/>
  <c r="M70" i="6"/>
  <c r="K105" i="6" l="1"/>
  <c r="K104" i="6"/>
  <c r="K114" i="6" l="1"/>
  <c r="M114" i="6" s="1"/>
  <c r="K113" i="6"/>
  <c r="M113" i="6" s="1"/>
  <c r="L69" i="6"/>
  <c r="K69" i="6"/>
  <c r="M69" i="6" l="1"/>
  <c r="P27" i="6"/>
  <c r="L15" i="6"/>
  <c r="K15" i="6"/>
  <c r="L18" i="6"/>
  <c r="K18" i="6"/>
  <c r="M18" i="6" s="1"/>
  <c r="M15" i="6" l="1"/>
  <c r="M107" i="6"/>
  <c r="K108" i="6"/>
  <c r="K107" i="6"/>
  <c r="L68" i="6"/>
  <c r="K68" i="6"/>
  <c r="L66" i="6"/>
  <c r="K66" i="6"/>
  <c r="L17" i="6"/>
  <c r="K17" i="6"/>
  <c r="M17" i="6" l="1"/>
  <c r="M68" i="6"/>
  <c r="M66" i="6"/>
  <c r="P26" i="6"/>
  <c r="K106" i="6"/>
  <c r="M106" i="6" s="1"/>
  <c r="L67" i="6"/>
  <c r="K67" i="6"/>
  <c r="L60" i="6"/>
  <c r="K60" i="6"/>
  <c r="K59" i="6"/>
  <c r="L59" i="6"/>
  <c r="M59" i="6" l="1"/>
  <c r="M67" i="6"/>
  <c r="M60" i="6"/>
  <c r="K103" i="6"/>
  <c r="M103" i="6" s="1"/>
  <c r="L65" i="6"/>
  <c r="K65" i="6"/>
  <c r="L64" i="6"/>
  <c r="K64" i="6"/>
  <c r="P25" i="6"/>
  <c r="L62" i="6"/>
  <c r="K62" i="6"/>
  <c r="L63" i="6"/>
  <c r="K63" i="6"/>
  <c r="M65" i="6" l="1"/>
  <c r="M64" i="6"/>
  <c r="M62" i="6"/>
  <c r="M63" i="6"/>
  <c r="K102" i="6" l="1"/>
  <c r="M102" i="6" s="1"/>
  <c r="K101" i="6"/>
  <c r="M101" i="6" s="1"/>
  <c r="L61" i="6" l="1"/>
  <c r="K61" i="6"/>
  <c r="M61" i="6" l="1"/>
  <c r="L10" i="6"/>
  <c r="K10" i="6"/>
  <c r="L56" i="6"/>
  <c r="K56" i="6"/>
  <c r="L58" i="6"/>
  <c r="K58" i="6"/>
  <c r="M58" i="6" l="1"/>
  <c r="M10" i="6"/>
  <c r="M56" i="6"/>
  <c r="L12" i="6"/>
  <c r="K12" i="6"/>
  <c r="P23" i="6"/>
  <c r="L57" i="6"/>
  <c r="K57" i="6"/>
  <c r="M57" i="6" s="1"/>
  <c r="M12" i="6" l="1"/>
  <c r="K98" i="6"/>
  <c r="M98" i="6" s="1"/>
  <c r="K97" i="6" l="1"/>
  <c r="K96" i="6"/>
  <c r="L55" i="6"/>
  <c r="K55" i="6"/>
  <c r="L54" i="6"/>
  <c r="K54" i="6"/>
  <c r="M55" i="6" l="1"/>
  <c r="M54" i="6"/>
  <c r="K95" i="6" l="1"/>
  <c r="K94" i="6"/>
  <c r="K53" i="6"/>
  <c r="L53" i="6"/>
  <c r="L47" i="6"/>
  <c r="K47" i="6"/>
  <c r="L52" i="6"/>
  <c r="K52" i="6"/>
  <c r="K92" i="6"/>
  <c r="K91" i="6"/>
  <c r="K93" i="6"/>
  <c r="M93" i="6" s="1"/>
  <c r="P21" i="6"/>
  <c r="K90" i="6"/>
  <c r="K89" i="6"/>
  <c r="K88" i="6"/>
  <c r="K87" i="6"/>
  <c r="L50" i="6"/>
  <c r="K50" i="6"/>
  <c r="L51" i="6"/>
  <c r="K51" i="6"/>
  <c r="M51" i="6" l="1"/>
  <c r="M53" i="6"/>
  <c r="M52" i="6"/>
  <c r="M47" i="6"/>
  <c r="M50" i="6"/>
  <c r="L48" i="6"/>
  <c r="K48" i="6" l="1"/>
  <c r="L46" i="6"/>
  <c r="K46" i="6"/>
  <c r="L43" i="6"/>
  <c r="K43" i="6"/>
  <c r="M46" i="6" l="1"/>
  <c r="M48" i="6"/>
  <c r="M43" i="6"/>
  <c r="L49" i="6" l="1"/>
  <c r="K49" i="6"/>
  <c r="M49" i="6" l="1"/>
  <c r="L45" i="6"/>
  <c r="K45" i="6"/>
  <c r="L44" i="6"/>
  <c r="K44" i="6"/>
  <c r="L13" i="6"/>
  <c r="K13" i="6"/>
  <c r="L42" i="6"/>
  <c r="K42" i="6"/>
  <c r="L41" i="6"/>
  <c r="K41" i="6"/>
  <c r="M45" i="6" l="1"/>
  <c r="M44" i="6"/>
  <c r="M13" i="6"/>
  <c r="M42" i="6"/>
  <c r="M41" i="6"/>
  <c r="K83" i="6"/>
  <c r="K84" i="6"/>
  <c r="K82" i="6" l="1"/>
  <c r="K80" i="6"/>
  <c r="K79" i="6"/>
  <c r="K86" i="6"/>
  <c r="K85" i="6"/>
  <c r="K81" i="6"/>
  <c r="L19" i="6"/>
  <c r="K19" i="6"/>
  <c r="M19" i="6" l="1"/>
  <c r="P16" i="6" l="1"/>
  <c r="P14" i="6" l="1"/>
  <c r="P11" i="6" l="1"/>
  <c r="K335" i="6" l="1"/>
  <c r="L335" i="6" s="1"/>
  <c r="K329" i="6"/>
  <c r="L329" i="6" s="1"/>
  <c r="L40" i="6" l="1"/>
  <c r="K40" i="6"/>
  <c r="M40" i="6" l="1"/>
  <c r="K337" i="6" l="1"/>
  <c r="L337" i="6" s="1"/>
  <c r="K325" i="6" l="1"/>
  <c r="L325" i="6" s="1"/>
  <c r="K326" i="6" l="1"/>
  <c r="L326" i="6" s="1"/>
  <c r="K319" i="6"/>
  <c r="L319" i="6" s="1"/>
  <c r="K336" i="6" l="1"/>
  <c r="L336" i="6" s="1"/>
  <c r="K330" i="6"/>
  <c r="L330" i="6" s="1"/>
  <c r="K332" i="6" l="1"/>
  <c r="L332" i="6" s="1"/>
  <c r="L6" i="2" l="1"/>
  <c r="K6" i="3"/>
  <c r="D7" i="5" l="1"/>
  <c r="M7" i="6"/>
  <c r="K327" i="6" l="1"/>
  <c r="L327" i="6" s="1"/>
  <c r="K324" i="6" l="1"/>
  <c r="L324" i="6" s="1"/>
  <c r="K328" i="6" l="1"/>
  <c r="L328" i="6" s="1"/>
  <c r="K323" i="6"/>
  <c r="L323" i="6" s="1"/>
  <c r="K322" i="6"/>
  <c r="L322" i="6" s="1"/>
  <c r="K320" i="6"/>
  <c r="L320" i="6" s="1"/>
  <c r="H318" i="6"/>
  <c r="K318" i="6" s="1"/>
  <c r="L318" i="6" s="1"/>
  <c r="K317" i="6"/>
  <c r="L317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F286" i="6"/>
  <c r="K286" i="6" s="1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F280" i="6"/>
  <c r="K280" i="6" s="1"/>
  <c r="L280" i="6" s="1"/>
  <c r="F279" i="6"/>
  <c r="K279" i="6" s="1"/>
  <c r="L279" i="6" s="1"/>
  <c r="K278" i="6"/>
  <c r="L278" i="6" s="1"/>
  <c r="F277" i="6"/>
  <c r="K277" i="6" s="1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59" i="6"/>
  <c r="L259" i="6" s="1"/>
  <c r="K258" i="6"/>
  <c r="L258" i="6" s="1"/>
  <c r="F257" i="6"/>
  <c r="K257" i="6" s="1"/>
  <c r="L257" i="6" s="1"/>
  <c r="K256" i="6"/>
  <c r="L256" i="6" s="1"/>
  <c r="K253" i="6"/>
  <c r="L253" i="6" s="1"/>
  <c r="K252" i="6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29" i="6"/>
  <c r="L229" i="6" s="1"/>
  <c r="K227" i="6"/>
  <c r="L227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H208" i="6"/>
  <c r="K208" i="6" s="1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H174" i="6"/>
  <c r="K174" i="6" s="1"/>
  <c r="L174" i="6" s="1"/>
  <c r="F173" i="6"/>
  <c r="K173" i="6" s="1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6" i="4"/>
</calcChain>
</file>

<file path=xl/sharedStrings.xml><?xml version="1.0" encoding="utf-8"?>
<sst xmlns="http://schemas.openxmlformats.org/spreadsheetml/2006/main" count="3230" uniqueCount="1220">
  <si>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</si>
  <si>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</si>
  <si>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</si>
  <si>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</si>
  <si>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</si>
  <si>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</si>
  <si>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</si>
  <si>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</si>
  <si>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</si>
  <si>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</si>
  <si>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</si>
  <si>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</si>
  <si>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</si>
  <si>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</si>
  <si>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</si>
  <si>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</si>
  <si>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</si>
  <si>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</si>
  <si>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</si>
  <si>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</si>
  <si>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</si>
  <si>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</si>
  <si>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</si>
  <si>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</si>
  <si>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</si>
  <si>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</si>
  <si>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</si>
  <si>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</si>
  <si>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</si>
  <si>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</si>
  <si>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</si>
  <si>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</si>
  <si>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</si>
  <si>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</si>
  <si>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</si>
  <si>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</si>
  <si>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</si>
  <si>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</si>
  <si>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</si>
  <si>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</si>
  <si>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</si>
  <si>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</si>
  <si>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</si>
  <si>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</si>
  <si>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</si>
  <si>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</si>
  <si>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</si>
  <si>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</si>
  <si>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</si>
  <si>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</si>
  <si>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</si>
  <si>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</si>
  <si>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</si>
  <si>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</si>
  <si>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</si>
  <si>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</si>
  <si>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</si>
  <si>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</si>
  <si>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</si>
  <si>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</si>
  <si>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</si>
  <si>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</si>
  <si>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</si>
  <si>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</si>
  <si>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</si>
  <si>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</si>
  <si>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</si>
  <si>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</si>
  <si>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</si>
  <si>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</si>
  <si>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</si>
  <si>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</si>
  <si>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</si>
  <si>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</si>
  <si>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</si>
  <si>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</si>
  <si>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</si>
  <si>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</si>
  <si>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</si>
  <si>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</si>
  <si>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</si>
  <si>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</si>
  <si>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</si>
  <si>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</si>
  <si>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</si>
  <si>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</si>
  <si>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</si>
  <si>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</si>
  <si>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</si>
  <si>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</si>
  <si>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</si>
  <si>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</si>
  <si>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</si>
  <si>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</si>
  <si>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</si>
  <si>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</si>
  <si>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</si>
  <si>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</si>
  <si>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</si>
  <si>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</si>
  <si>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</si>
  <si>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</si>
  <si>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</si>
  <si>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</si>
  <si>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</si>
  <si>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</si>
  <si>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</si>
  <si>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</si>
  <si>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</si>
  <si>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</si>
  <si>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</si>
  <si>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</si>
  <si>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</si>
  <si>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</si>
  <si>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</si>
  <si>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</si>
  <si>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</si>
  <si>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</si>
  <si>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</si>
  <si>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</si>
  <si>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</si>
  <si>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</si>
  <si>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</si>
  <si>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</si>
  <si>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</si>
  <si>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</si>
  <si>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</si>
  <si>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</si>
  <si>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</si>
  <si>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</si>
  <si>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</si>
  <si>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</si>
  <si>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</si>
  <si>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</si>
  <si>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</si>
  <si>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</si>
  <si>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</si>
  <si>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</si>
  <si>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</si>
  <si>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</si>
  <si>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</si>
  <si>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</si>
  <si>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</si>
  <si>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</si>
  <si>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</si>
  <si>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</si>
  <si>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</si>
  <si>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</si>
  <si>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</si>
  <si>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</si>
  <si>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</si>
  <si>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</si>
  <si>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</si>
  <si>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</si>
  <si>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</si>
  <si>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</si>
  <si>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</si>
  <si>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</si>
  <si>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</si>
  <si>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</si>
  <si>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</si>
  <si>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</si>
  <si>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</si>
  <si>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</si>
  <si>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</si>
  <si>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</si>
  <si>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</si>
  <si>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</si>
  <si>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</si>
  <si>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</si>
  <si>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</si>
  <si>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</si>
  <si>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</si>
  <si>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</si>
  <si>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</si>
  <si>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</si>
  <si>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</si>
  <si>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</si>
  <si>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</si>
  <si>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</si>
  <si>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</si>
  <si>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</si>
  <si>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</si>
  <si>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</si>
  <si>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</si>
  <si>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</si>
  <si>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</si>
  <si>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</si>
  <si>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</si>
  <si>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</si>
  <si>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</si>
  <si>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</si>
  <si>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</si>
  <si>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</si>
  <si>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</si>
  <si>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</si>
  <si>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</si>
  <si>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</si>
  <si>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</si>
  <si>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</si>
  <si>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</si>
  <si>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</si>
  <si>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</si>
  <si>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</si>
  <si>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</si>
  <si>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</si>
  <si>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</si>
  <si>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</si>
  <si>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</si>
  <si>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</si>
  <si>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</si>
  <si>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</si>
  <si>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</si>
  <si>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</si>
  <si>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</si>
  <si>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</si>
  <si>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</si>
  <si>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</si>
  <si>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</si>
  <si>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</si>
  <si>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</si>
  <si>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</si>
  <si>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</si>
  <si>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</si>
  <si>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</si>
  <si>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</si>
  <si>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</si>
  <si>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</si>
  <si>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</si>
  <si>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</si>
  <si>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</si>
  <si>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</si>
  <si>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</si>
  <si>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</si>
  <si>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</si>
  <si>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</si>
  <si>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</si>
  <si>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</si>
  <si>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</si>
  <si>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</si>
  <si>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</si>
  <si>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</si>
  <si>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</si>
  <si>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</si>
  <si>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</si>
  <si>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</si>
  <si>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</si>
  <si>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</si>
  <si>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</si>
  <si>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</si>
  <si>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</si>
  <si>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</si>
  <si>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</si>
  <si>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</si>
  <si>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</si>
  <si>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</si>
  <si>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</si>
  <si>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</si>
  <si>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</si>
  <si>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</si>
  <si>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</si>
  <si>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</si>
  <si>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</si>
  <si>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</si>
  <si>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</si>
  <si>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</si>
  <si>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</si>
  <si>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</si>
  <si>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</si>
  <si>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</si>
  <si>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</si>
  <si>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</si>
  <si>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</si>
  <si>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</si>
  <si>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</si>
  <si>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</si>
  <si>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</si>
  <si>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</si>
  <si>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</si>
  <si>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</si>
  <si>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</si>
  <si>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</si>
  <si>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</si>
  <si>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</si>
  <si>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</si>
  <si>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</si>
  <si>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</si>
  <si>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</si>
  <si>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</si>
  <si>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</si>
  <si>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</si>
  <si>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</si>
  <si>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</si>
  <si>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</si>
  <si>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</si>
  <si>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</si>
  <si>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</si>
  <si>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</si>
  <si>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</si>
  <si>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</si>
  <si>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</si>
  <si>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</si>
  <si>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</si>
  <si>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</si>
  <si>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</si>
  <si>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</si>
  <si>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</si>
  <si>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</si>
  <si>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</si>
  <si>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</si>
  <si>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</si>
  <si>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</si>
  <si>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</si>
  <si>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</si>
  <si>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</si>
  <si>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</si>
  <si>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</si>
  <si>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</si>
  <si>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</si>
  <si>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</si>
  <si>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</si>
  <si>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</si>
  <si>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</si>
  <si>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</si>
  <si>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</si>
  <si>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</si>
  <si>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</si>
  <si>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</si>
  <si>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</si>
  <si>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</si>
  <si>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</si>
  <si>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</si>
  <si>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</si>
  <si>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</si>
  <si>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</si>
  <si>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</si>
  <si>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</si>
  <si>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</si>
  <si>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</si>
  <si>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</si>
  <si>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</si>
  <si>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</si>
  <si>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</si>
  <si>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</si>
  <si>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</si>
  <si>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</si>
  <si>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</si>
  <si>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</si>
  <si>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</si>
  <si>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</si>
  <si>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</si>
  <si>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</si>
  <si>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</si>
  <si>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</si>
  <si>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</si>
  <si>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</si>
  <si>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</si>
  <si>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</si>
  <si>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</si>
  <si>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</si>
  <si>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</si>
  <si>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</si>
  <si>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</si>
  <si>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</si>
  <si>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</si>
  <si>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</si>
  <si>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</si>
  <si>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</si>
  <si>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</si>
  <si>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</si>
  <si>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</si>
  <si>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</si>
  <si>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</si>
  <si>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</si>
  <si>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</si>
  <si>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</si>
  <si>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</si>
  <si>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</si>
  <si>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</si>
  <si>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</si>
  <si>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</si>
  <si>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</si>
  <si>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</si>
  <si>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</si>
  <si>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</si>
  <si>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</si>
  <si>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</si>
  <si>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</si>
  <si>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</si>
  <si>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</si>
  <si>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</si>
  <si>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</si>
  <si>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</si>
  <si>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</si>
  <si>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</si>
  <si>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</si>
  <si>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</si>
  <si>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</si>
  <si>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</si>
  <si>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</si>
  <si>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</si>
  <si>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</si>
  <si>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</si>
  <si>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</si>
  <si>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</si>
  <si>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</si>
  <si>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</si>
  <si>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</si>
  <si>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</si>
  <si>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</si>
  <si>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</si>
  <si>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</si>
  <si>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</si>
  <si>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</si>
  <si>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</si>
  <si>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</si>
  <si>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</si>
  <si>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</si>
  <si>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</si>
  <si>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</si>
  <si>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</si>
  <si>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</si>
  <si>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</si>
  <si>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</si>
  <si>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</si>
  <si>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</si>
  <si>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</si>
  <si>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</si>
  <si>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</si>
  <si>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</si>
  <si>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</si>
  <si>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</si>
  <si>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</si>
  <si>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</si>
  <si>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</si>
  <si>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</si>
  <si>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</si>
  <si>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</si>
  <si>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</si>
  <si>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</si>
  <si>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</si>
  <si>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</si>
  <si>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</si>
  <si>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</si>
  <si>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</si>
  <si>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</si>
  <si>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</si>
  <si>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</si>
  <si>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</si>
  <si>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</si>
  <si>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</si>
  <si>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</si>
  <si>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</si>
  <si>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</si>
  <si>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</si>
  <si>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</si>
  <si>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</si>
  <si>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</si>
  <si>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</si>
  <si>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</si>
  <si>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</si>
  <si>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</si>
  <si>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</si>
  <si>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</si>
  <si>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</si>
  <si>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</si>
  <si>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</si>
  <si>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</si>
  <si>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</si>
  <si>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</si>
  <si>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</si>
  <si>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</si>
  <si>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</si>
  <si>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</si>
  <si>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</si>
  <si>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</si>
  <si>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</si>
  <si>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</si>
  <si>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</si>
  <si>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</si>
  <si>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</si>
  <si>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</si>
  <si>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</si>
  <si>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</si>
  <si>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</si>
  <si>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</si>
  <si>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</si>
  <si>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</si>
  <si>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</si>
  <si>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</si>
  <si>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</si>
  <si>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</si>
  <si>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</si>
  <si>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</si>
  <si>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</si>
  <si>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</si>
  <si>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</si>
  <si>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</si>
  <si>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</si>
  <si>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</si>
  <si>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</si>
  <si>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</si>
  <si>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</si>
  <si>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</si>
  <si>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</si>
  <si>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</si>
  <si>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</si>
  <si>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</si>
  <si>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</si>
  <si>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</si>
  <si>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</si>
  <si>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</si>
  <si>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</si>
  <si>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</si>
  <si>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</si>
  <si>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</si>
  <si>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</si>
  <si>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</si>
  <si>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</si>
  <si>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</si>
  <si>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</si>
  <si>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</si>
  <si>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</si>
  <si>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</si>
  <si>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</si>
  <si>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</si>
  <si>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</si>
  <si>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</si>
  <si>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</si>
  <si>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</si>
  <si>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</si>
  <si>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</si>
  <si>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</si>
  <si>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</si>
  <si>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</si>
  <si>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</si>
  <si>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</si>
  <si>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</si>
  <si>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</si>
  <si>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</si>
  <si>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</si>
  <si>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</si>
  <si>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</si>
  <si>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</si>
  <si>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</si>
  <si>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</si>
  <si>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</si>
  <si>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</si>
  <si>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</si>
  <si>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</si>
  <si>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</si>
  <si>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</si>
  <si>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</si>
  <si>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</si>
  <si>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</si>
  <si>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</si>
  <si>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</si>
  <si>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</si>
  <si>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</si>
  <si>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</si>
  <si>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</si>
  <si>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</si>
  <si>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</si>
  <si>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</si>
  <si>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</si>
  <si>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</si>
  <si>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</si>
  <si>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</si>
  <si>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</si>
  <si>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</si>
  <si>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</si>
  <si>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</si>
  <si>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</si>
  <si>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</si>
  <si>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</si>
  <si>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</si>
  <si>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</si>
  <si>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</si>
  <si>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</si>
  <si>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</si>
  <si>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</si>
  <si>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</si>
  <si>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</si>
  <si>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</si>
  <si>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</si>
  <si>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</si>
  <si>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</si>
  <si>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</si>
  <si>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</si>
  <si>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</si>
  <si>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</si>
  <si>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</si>
  <si>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</si>
  <si>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</si>
  <si>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</si>
  <si>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</si>
  <si>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</si>
  <si>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</si>
  <si>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</si>
  <si>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</si>
  <si>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</si>
  <si>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</si>
  <si>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</si>
  <si>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</si>
  <si>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</si>
  <si>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</si>
  <si>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</si>
  <si>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</si>
  <si>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</si>
  <si>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</si>
  <si>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</si>
  <si>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</si>
  <si>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</si>
  <si>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</si>
  <si>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</si>
  <si>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</si>
  <si>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</si>
  <si>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</si>
  <si>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</si>
  <si>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</si>
  <si>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</si>
  <si>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</si>
  <si>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</si>
  <si>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</si>
  <si>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</si>
  <si>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</si>
  <si>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</si>
  <si>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</si>
  <si>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</si>
  <si>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</si>
  <si>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</si>
  <si>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</si>
  <si>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</si>
  <si>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</si>
  <si>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</si>
  <si>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</si>
  <si>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</si>
  <si>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</si>
  <si>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</si>
  <si>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</si>
  <si>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</si>
  <si>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</si>
  <si>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</si>
  <si>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</si>
  <si>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</si>
  <si>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</si>
  <si>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</si>
  <si>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</si>
  <si>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</si>
  <si>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</si>
  <si>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</si>
  <si>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</si>
  <si>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</si>
  <si>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</si>
  <si>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</si>
  <si>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</si>
  <si>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</si>
  <si>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</si>
  <si>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</si>
  <si>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</si>
  <si>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</si>
  <si>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</si>
  <si>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</si>
  <si>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</si>
  <si>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</si>
  <si>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</si>
  <si>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</si>
  <si>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</si>
  <si>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</si>
  <si>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</si>
  <si>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</si>
  <si>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</si>
  <si>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</si>
  <si>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</si>
  <si>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</si>
  <si>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</si>
  <si>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</si>
  <si>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</si>
  <si>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</si>
  <si>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</si>
  <si>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</si>
  <si>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</si>
  <si>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</si>
  <si>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</si>
  <si>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</si>
  <si>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</si>
  <si>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</si>
  <si>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</si>
  <si>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</si>
  <si>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</si>
  <si>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</si>
  <si>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</si>
  <si>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</si>
  <si>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</si>
  <si>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</si>
  <si>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</si>
  <si>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</si>
  <si>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</si>
  <si>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</si>
  <si>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</si>
  <si>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</si>
  <si>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</si>
  <si>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</si>
  <si>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</si>
  <si>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</si>
  <si>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</si>
  <si>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</si>
  <si>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</si>
  <si>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</si>
  <si>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</si>
  <si>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</si>
  <si>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</si>
  <si>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</si>
  <si>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</si>
  <si>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</si>
  <si>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</si>
  <si>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</si>
  <si>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</si>
  <si>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</si>
  <si>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</si>
  <si>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</si>
  <si>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</si>
  <si>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</si>
  <si>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</si>
  <si>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</si>
  <si>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</si>
  <si>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</si>
  <si>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</si>
  <si>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</si>
  <si>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</si>
  <si>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</si>
  <si>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</si>
  <si>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</si>
  <si>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</si>
  <si>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</si>
  <si>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</si>
  <si>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</si>
  <si>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</si>
  <si>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</si>
  <si>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</si>
  <si>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</si>
  <si>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</si>
  <si>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</si>
  <si>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</si>
  <si>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</si>
  <si>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</si>
  <si>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</si>
  <si>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</si>
  <si>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</si>
  <si>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</si>
  <si>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</si>
  <si>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</si>
  <si>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</si>
  <si>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</si>
  <si>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</si>
  <si>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</si>
  <si>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</si>
  <si>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</si>
  <si>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</si>
  <si>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</si>
  <si>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</si>
  <si>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</si>
  <si>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</si>
  <si>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</si>
  <si>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</si>
  <si>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</si>
  <si>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</si>
  <si>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</si>
  <si>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</si>
  <si>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</si>
  <si>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</si>
  <si>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</si>
  <si>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</si>
  <si>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</si>
  <si>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</si>
  <si>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</si>
  <si>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</si>
  <si>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</si>
  <si>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</si>
  <si>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</si>
  <si>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</si>
  <si>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</si>
  <si>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</si>
  <si>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</si>
  <si>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</si>
  <si>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</si>
  <si>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</si>
  <si>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</si>
  <si>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</si>
  <si>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</si>
  <si>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</si>
  <si>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</si>
  <si>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</si>
  <si>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</si>
  <si>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</si>
  <si>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</si>
  <si>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</si>
  <si>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</si>
  <si>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</si>
  <si>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</si>
  <si>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</si>
  <si>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</si>
  <si>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</si>
  <si>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</si>
  <si>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</si>
  <si>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</si>
  <si>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</si>
  <si>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</si>
  <si>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</si>
  <si>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</si>
  <si>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</si>
  <si>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</si>
  <si>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</si>
  <si>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</si>
  <si>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</si>
  <si>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</si>
  <si>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</si>
  <si>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</si>
  <si>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</si>
  <si>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</si>
  <si>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</si>
  <si>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</si>
  <si>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</si>
  <si>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</si>
  <si>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</si>
  <si>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</si>
  <si>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</si>
  <si>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</si>
  <si>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</si>
  <si>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</si>
  <si>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</si>
  <si>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</si>
  <si>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</si>
  <si>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</si>
  <si>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</si>
  <si>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</si>
  <si>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</si>
  <si>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</si>
  <si>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</si>
  <si>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</si>
  <si>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</si>
  <si>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</si>
  <si>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</si>
  <si>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</si>
  <si>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</si>
  <si>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</si>
  <si>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</si>
  <si>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</si>
  <si>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</si>
  <si>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</si>
  <si>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</si>
  <si>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</si>
  <si>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</si>
  <si>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</si>
  <si>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</si>
  <si>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</si>
  <si>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</si>
  <si>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</si>
  <si>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</si>
  <si>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</si>
  <si>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</si>
  <si>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</si>
  <si>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</si>
  <si>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</si>
  <si>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</si>
  <si>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</si>
  <si>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</si>
  <si>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</si>
  <si>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</si>
  <si>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</si>
  <si>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</si>
  <si>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</si>
  <si>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</si>
  <si>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</si>
  <si>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</si>
  <si>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</si>
  <si>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</si>
  <si>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</si>
  <si>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</si>
  <si>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</si>
  <si>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</si>
  <si>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</si>
  <si>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</si>
  <si>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</si>
  <si>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</si>
  <si>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</si>
  <si>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</si>
  <si>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3700-3900</t>
  </si>
  <si>
    <t>285-305</t>
  </si>
  <si>
    <t>330-350</t>
  </si>
  <si>
    <t>Sell</t>
  </si>
  <si>
    <t>565-600</t>
  </si>
  <si>
    <t>MULTIPLIER SHARE &amp; STOCK ADVISORS PRIVATE LIMITED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</si>
  <si>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</si>
  <si>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</si>
  <si>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</si>
  <si>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</si>
  <si>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</si>
  <si>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</si>
  <si>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</si>
  <si>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</si>
  <si>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</si>
  <si>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</si>
  <si>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</si>
  <si>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</si>
  <si>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</si>
  <si>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</si>
  <si>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</si>
  <si>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</si>
  <si>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</si>
  <si>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</si>
  <si>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</si>
  <si>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</si>
  <si>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</si>
  <si>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</si>
  <si>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</si>
  <si>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</si>
  <si>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</si>
  <si>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</si>
  <si>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</si>
  <si>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</si>
  <si>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</si>
  <si>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</si>
  <si>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</si>
  <si>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</si>
  <si>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</si>
  <si>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</si>
  <si>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</si>
  <si>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</si>
  <si>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</si>
  <si>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</si>
  <si>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</si>
  <si>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</si>
  <si>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</si>
  <si>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</si>
  <si>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</si>
  <si>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</si>
  <si>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</si>
  <si>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</si>
  <si>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</si>
  <si>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</si>
  <si>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</si>
  <si>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</si>
  <si>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</si>
  <si>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</si>
  <si>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</si>
  <si>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</si>
  <si>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</si>
  <si>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</si>
  <si>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</si>
  <si>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</si>
  <si>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</si>
  <si>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</si>
  <si>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</si>
  <si>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</si>
  <si>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</si>
  <si>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</si>
  <si>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</si>
  <si>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</si>
  <si>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</si>
  <si>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</si>
  <si>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</si>
  <si>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</si>
  <si>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</si>
  <si>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</si>
  <si>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</si>
  <si>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</si>
  <si>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</si>
  <si>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</si>
  <si>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</si>
  <si>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</si>
  <si>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</si>
  <si>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</si>
  <si>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</si>
  <si>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</si>
  <si>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</si>
  <si>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</si>
  <si>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</si>
  <si>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</si>
  <si>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</si>
  <si>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</si>
  <si>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</si>
  <si>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</si>
  <si>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</si>
  <si>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</si>
  <si>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</si>
  <si>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</si>
  <si>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Loss of Rs 22/-</t>
  </si>
  <si>
    <t>Profit of Rs.1.25/-</t>
  </si>
  <si>
    <t>Profit of Rs.10.5/-</t>
  </si>
  <si>
    <t>Loss of Rs.178/-</t>
  </si>
  <si>
    <t>Accu &lt;&gt;</t>
  </si>
  <si>
    <t>IPCALAB OCT FUT</t>
  </si>
  <si>
    <t>974-990</t>
  </si>
  <si>
    <t>MANSI SHARE AND STOCK ADVISORS PVT LTD</t>
  </si>
  <si>
    <t>5400-5450</t>
  </si>
  <si>
    <t>CAPLIPOINT</t>
  </si>
  <si>
    <t>1085-1095</t>
  </si>
  <si>
    <t>JAI VINAYAK SECURITIES</t>
  </si>
  <si>
    <t>ALEMBICLTD</t>
  </si>
  <si>
    <t>Alembic Limited</t>
  </si>
  <si>
    <t>CRONY VYAPAR PVT LTD</t>
  </si>
  <si>
    <t>BANKNIFTY 44300 CE 18-OCT</t>
  </si>
  <si>
    <t>120-160</t>
  </si>
  <si>
    <t>Profit of Rs.57.5/-</t>
  </si>
  <si>
    <t>IRCTC OCT FUT</t>
  </si>
  <si>
    <t>720-732</t>
  </si>
  <si>
    <t>TATAPOWER OCT FUT</t>
  </si>
  <si>
    <t>258-261</t>
  </si>
  <si>
    <t>BANKNIFTY 43900 CE 18-OCT</t>
  </si>
  <si>
    <t>120-180</t>
  </si>
  <si>
    <t>Loss of Rs.35/-</t>
  </si>
  <si>
    <t>Loss of Rs 3/-</t>
  </si>
  <si>
    <t>22588-22850</t>
  </si>
  <si>
    <t>245-265</t>
  </si>
  <si>
    <t>417-437</t>
  </si>
  <si>
    <t>465-495</t>
  </si>
  <si>
    <t>NIFTY 19650 PE 19-OCT</t>
  </si>
  <si>
    <t>40-60</t>
  </si>
  <si>
    <t>BANKNIFTY 44000 CE 26-OCT</t>
  </si>
  <si>
    <t>BANKNIFTY 44500 CE 26-OCT</t>
  </si>
  <si>
    <t>ABB OCT FUT</t>
  </si>
  <si>
    <t>4127-4169</t>
  </si>
  <si>
    <t>Profit of Rs.47/-</t>
  </si>
  <si>
    <t>LIBAS</t>
  </si>
  <si>
    <t>Libas Consu Products Ltd</t>
  </si>
  <si>
    <t>GUJGASLTD NOV FUT</t>
  </si>
  <si>
    <t>Loss of Rs 6.5/-</t>
  </si>
  <si>
    <t>ABB NOV FUT</t>
  </si>
  <si>
    <t>FINNIFTY 19550 PE 23-OCT</t>
  </si>
  <si>
    <t>80-110</t>
  </si>
  <si>
    <t>Loss of Rs 40/-</t>
  </si>
  <si>
    <t>234.5-246.5</t>
  </si>
  <si>
    <t>265-285</t>
  </si>
  <si>
    <t>FINNIFTY 19700 CE 23-OCT</t>
  </si>
  <si>
    <t>FINNIFTY19500 PE 23-OCT</t>
  </si>
  <si>
    <t>Loss of Rs.43.5/-</t>
  </si>
  <si>
    <t>Loss of Rs 7.5/-</t>
  </si>
  <si>
    <t>TATAMOTORS NOV FUT</t>
  </si>
  <si>
    <t>673-681</t>
  </si>
  <si>
    <t>Loss of Rs 7/-</t>
  </si>
  <si>
    <t>Profit of Rs. 43/-</t>
  </si>
  <si>
    <t>NGIL</t>
  </si>
  <si>
    <t>Nakoda Group of Ind. Ltd</t>
  </si>
  <si>
    <t>BRONZE SECURITIES PVT LTD</t>
  </si>
  <si>
    <t>Second Buying Date</t>
  </si>
  <si>
    <t>903-929</t>
  </si>
  <si>
    <t>990-1050</t>
  </si>
  <si>
    <t>FINNIFTY 19500 CE 31-OCT</t>
  </si>
  <si>
    <t>FINNIFTY19700 CE 31-OCT</t>
  </si>
  <si>
    <t>110-115</t>
  </si>
  <si>
    <t>46-50</t>
  </si>
  <si>
    <t>Loss of Rs.6.5/-</t>
  </si>
  <si>
    <t>Loss of Rs.135/-</t>
  </si>
  <si>
    <t>SBLI</t>
  </si>
  <si>
    <t>NIFTY 19000 CE 02-NOV</t>
  </si>
  <si>
    <t>NIFTY 19200 CE 02-NOV</t>
  </si>
  <si>
    <t>TATAMOTORS 640 CE 30-NOV</t>
  </si>
  <si>
    <t>TATAMOTORS 670 CE 30-NOV</t>
  </si>
  <si>
    <t>ABBOTINDIA NOV FUT</t>
  </si>
  <si>
    <t>Profit of Rs.175/-</t>
  </si>
  <si>
    <t>NIFTY 18850 CE 26-OCT</t>
  </si>
  <si>
    <t>Loss of Rs.750/-</t>
  </si>
  <si>
    <t>FRANKLININD</t>
  </si>
  <si>
    <t>SPECFOOD</t>
  </si>
  <si>
    <t>TIGER SALTS PRIVATE LIMITED</t>
  </si>
  <si>
    <t>CELEBRITY</t>
  </si>
  <si>
    <t>Celebrity Fashions Limite</t>
  </si>
  <si>
    <t>ALKABEN PRADIPKUMAR SHAH</t>
  </si>
  <si>
    <t>SAHASTRAA ADVISORS PRIVATE LIMITED</t>
  </si>
  <si>
    <t>GODHA</t>
  </si>
  <si>
    <t>Godha Cabcon Insulat Ltd</t>
  </si>
  <si>
    <t>Loss of Rs.180/-</t>
  </si>
  <si>
    <t>DIXON NOV FUT</t>
  </si>
  <si>
    <t>5560-5665</t>
  </si>
  <si>
    <t>Loss of Rs 100/-</t>
  </si>
  <si>
    <t>Profit of Rs.27.5/-</t>
  </si>
  <si>
    <t>Profit of Rs.3/-</t>
  </si>
  <si>
    <t>NIFTY 18950 PE 02-NOV</t>
  </si>
  <si>
    <t>59-61</t>
  </si>
  <si>
    <t>NIFTY 18850 PE 02-NOV (2 Lots)</t>
  </si>
  <si>
    <t>ARE&amp;M</t>
  </si>
  <si>
    <t>DPL</t>
  </si>
  <si>
    <t>ICLORGANIC</t>
  </si>
  <si>
    <t>YELLOWSTONE VENTURES LLP</t>
  </si>
  <si>
    <t>KATYAYANI TRADELINK PRIVATE LIMITED</t>
  </si>
  <si>
    <t>HIREN ARVINDKUMAR SHAH</t>
  </si>
  <si>
    <t>SHIVAEXPO</t>
  </si>
  <si>
    <t>ABHINAV UPADHYAY</t>
  </si>
  <si>
    <t>RAMESH BHANDAPPA MUNNOLI</t>
  </si>
  <si>
    <t>VIVANTA</t>
  </si>
  <si>
    <t>PARTH INFIN BROKERS PVT LTD</t>
  </si>
  <si>
    <t>CLOUDPP</t>
  </si>
  <si>
    <t>Var Cld Ltd Rs.2.5 ppd up</t>
  </si>
  <si>
    <t>SETU SECURITIES PVT LTD</t>
  </si>
  <si>
    <t>CUPID</t>
  </si>
  <si>
    <t>Cupid Limited</t>
  </si>
  <si>
    <t>KSHITIJPOL</t>
  </si>
  <si>
    <t>Kshitij Polyline Limited</t>
  </si>
  <si>
    <t>ZENAB AIYUB YACOOBALI</t>
  </si>
  <si>
    <t>Swan Energy Limited</t>
  </si>
  <si>
    <t>HEMRAJ BHIMSHI GALA</t>
  </si>
  <si>
    <t>Loss of Rs.64/-</t>
  </si>
  <si>
    <t>14.50-15.50</t>
  </si>
  <si>
    <t>6.50-7.50</t>
  </si>
  <si>
    <t>TCS 3400 CE 30-NOV</t>
  </si>
  <si>
    <t>TCS 3480 CE 30-NOV</t>
  </si>
  <si>
    <t>56-58</t>
  </si>
  <si>
    <t>26-28</t>
  </si>
  <si>
    <t>FINNIFTY 19300 CE 31-OCT</t>
  </si>
  <si>
    <t>FINNIFTY 19100 PE 31-OCT</t>
  </si>
  <si>
    <t>18-20</t>
  </si>
  <si>
    <t>Profit of Rs.11.75/-</t>
  </si>
  <si>
    <t>22600-22650</t>
  </si>
  <si>
    <t>22888-23150</t>
  </si>
  <si>
    <t>ABANSENT</t>
  </si>
  <si>
    <t>SCOUTBIT GENERAL TRADING LLC</t>
  </si>
  <si>
    <t>ASTUTE INVESTMENT MANAGEMENT L.L.C</t>
  </si>
  <si>
    <t>ARYAVAN</t>
  </si>
  <si>
    <t>MUKESH V SANGAI HUF</t>
  </si>
  <si>
    <t>COMPEAU</t>
  </si>
  <si>
    <t>RISHI CHOPRA</t>
  </si>
  <si>
    <t>SAGARKUMAR PRAVINCHANDRA DATANIYA</t>
  </si>
  <si>
    <t>BLUESKY INFRA DEVELOPERS PRIVATE LIMITED</t>
  </si>
  <si>
    <t>SANDEEP RAI</t>
  </si>
  <si>
    <t>PRANAV KAMLESHKUMAR TRIVEDI</t>
  </si>
  <si>
    <t>GANONPRO</t>
  </si>
  <si>
    <t>BHASKER JANARDAN PATEL</t>
  </si>
  <si>
    <t>GFIL</t>
  </si>
  <si>
    <t>KIRANDEEP KAURR</t>
  </si>
  <si>
    <t>DHULL TRADING PRIVATE LIMITED</t>
  </si>
  <si>
    <t>GUJINJEC</t>
  </si>
  <si>
    <t>KUMAR GAURAV GUPTA</t>
  </si>
  <si>
    <t>KRISHNA KUMAR MADURAI SANKARAN</t>
  </si>
  <si>
    <t>SHRIKANTBHIMRAOJIAPALE</t>
  </si>
  <si>
    <t>VASANT BALIRAMPANT BELORKAR</t>
  </si>
  <si>
    <t>ACME FINVEST PRIVATE LIMITED</t>
  </si>
  <si>
    <t>BHUVANESWARI</t>
  </si>
  <si>
    <t>JETMALL</t>
  </si>
  <si>
    <t>SHRENA KALPESH SHAH</t>
  </si>
  <si>
    <t>KANDY KHERA</t>
  </si>
  <si>
    <t>JMDVL</t>
  </si>
  <si>
    <t>RAM CHANDRA JHA</t>
  </si>
  <si>
    <t>KCDGROUP</t>
  </si>
  <si>
    <t>NAVODAYENT</t>
  </si>
  <si>
    <t>YOGESH JOTIRAM KALE</t>
  </si>
  <si>
    <t>OMINFRAL</t>
  </si>
  <si>
    <t>UDGAM COMMERCIAL LIMITED</t>
  </si>
  <si>
    <t>ONTIC</t>
  </si>
  <si>
    <t>RAMILABEN GAJERRA</t>
  </si>
  <si>
    <t>DHIRUBHAI HARIBHAI GAJERA</t>
  </si>
  <si>
    <t>ORIRAIL</t>
  </si>
  <si>
    <t>MANSI SHARE &amp; STOCK ADVISORS PRIVATE LIMITED</t>
  </si>
  <si>
    <t>MEENA B LAHOTI</t>
  </si>
  <si>
    <t>KAMAL KUMAR JALAN SEC. PVT. LTD</t>
  </si>
  <si>
    <t>DIVYA AGARWAL</t>
  </si>
  <si>
    <t>TARA HARSHADBHAI GOHIL</t>
  </si>
  <si>
    <t>HIRAL VAGHELA</t>
  </si>
  <si>
    <t>AHL</t>
  </si>
  <si>
    <t>Abans Holdings Limited</t>
  </si>
  <si>
    <t>ANUP</t>
  </si>
  <si>
    <t>The Anup Engineering Ltd</t>
  </si>
  <si>
    <t>ARROWGREEN</t>
  </si>
  <si>
    <t>Arrow Greentech Limited</t>
  </si>
  <si>
    <t>CHAVDA</t>
  </si>
  <si>
    <t>Chavda Infra Limited</t>
  </si>
  <si>
    <t>CHENNPETRO</t>
  </si>
  <si>
    <t>Chennai Petroleum Corp</t>
  </si>
  <si>
    <t>SAFAL NETCARDS PRIVATE LIMITED</t>
  </si>
  <si>
    <t>SW CAPITAL PRIVATE LIMITED</t>
  </si>
  <si>
    <t>CLIFF TREXIM PRIVATE LIMITED</t>
  </si>
  <si>
    <t>MITHANI INVESTMENT AND TRADING PRIVATE LIMITED</t>
  </si>
  <si>
    <t>ESFL</t>
  </si>
  <si>
    <t>Essen Speciality Films L</t>
  </si>
  <si>
    <t>HBSL</t>
  </si>
  <si>
    <t>HB Stockholdings Limited</t>
  </si>
  <si>
    <t>JETFREIGHT</t>
  </si>
  <si>
    <t>Jet Freight Logistics Ltd</t>
  </si>
  <si>
    <t>CHAUHAN TRISHUL JITUSINH</t>
  </si>
  <si>
    <t>JPASSOCIAT</t>
  </si>
  <si>
    <t>Jaiprakash Associates Lim</t>
  </si>
  <si>
    <t>KESORAMIND</t>
  </si>
  <si>
    <t>Kesoram Industries Ltd.</t>
  </si>
  <si>
    <t>PILOT CONSULTANTS PVT LTD</t>
  </si>
  <si>
    <t>SPECIFIC COMMODITIES PRIVATE LIMITED</t>
  </si>
  <si>
    <t>MADHUSUDAN</t>
  </si>
  <si>
    <t>Madhusudan Masala Limited</t>
  </si>
  <si>
    <t>KIFS  ENTERPRISE</t>
  </si>
  <si>
    <t>MARSHALL</t>
  </si>
  <si>
    <t>Marshall Machines Ltd</t>
  </si>
  <si>
    <t>RASHI AGRAWAL</t>
  </si>
  <si>
    <t>MASTER</t>
  </si>
  <si>
    <t>Master Components Limited</t>
  </si>
  <si>
    <t>PAYMENTZ FINTECH PRIVATE LIMITED</t>
  </si>
  <si>
    <t>OSIAHYPER</t>
  </si>
  <si>
    <t>Osia Hyper Retail Ltd</t>
  </si>
  <si>
    <t>REPL</t>
  </si>
  <si>
    <t>Rudrabhishek Enterp Ltd</t>
  </si>
  <si>
    <t>RILINFRA</t>
  </si>
  <si>
    <t>Rachana Infra Ltd</t>
  </si>
  <si>
    <t>SILGO</t>
  </si>
  <si>
    <t>Silgo Retail Limited</t>
  </si>
  <si>
    <t>ANURADHA SURI</t>
  </si>
  <si>
    <t>TRF</t>
  </si>
  <si>
    <t>TRF Limited</t>
  </si>
  <si>
    <t>VERTOZ</t>
  </si>
  <si>
    <t>Vertoz Advertising Ltd</t>
  </si>
  <si>
    <t>SHAH VYOMESH NATVARLAL HUF</t>
  </si>
  <si>
    <t>PATEL BABALBHAI MANILAL</t>
  </si>
  <si>
    <t>KAVINDRA PRASAD THAKUR</t>
  </si>
  <si>
    <t>PLASMA COMMERCIALS PRIVATE LIMITED</t>
  </si>
  <si>
    <t>SHRUTI  MOHTA</t>
  </si>
  <si>
    <t>MAHADEV MANUBHAI MAKVANA</t>
  </si>
  <si>
    <t>ICM FINANCE PRIVATE LIMITED</t>
  </si>
  <si>
    <t>S K GROWTH FUND PVT.LTD.</t>
  </si>
  <si>
    <t>NEWJAISA</t>
  </si>
  <si>
    <t>Newjaisa Technologies Ltd</t>
  </si>
  <si>
    <t>BHATIA SURESH HUF</t>
  </si>
  <si>
    <t>SAHNI BALVINDER SINGH</t>
  </si>
  <si>
    <t>AMISHA  CHORDIA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</si>
</sst>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7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47" borderId="54" xfId="0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" fontId="36" fillId="11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16" fontId="36" fillId="45" borderId="23" xfId="0" applyNumberFormat="1" applyFont="1" applyFill="1" applyBorder="1" applyAlignment="1">
      <alignment horizontal="center" vertical="center"/>
    </xf>
    <xf numFmtId="165" fontId="36" fillId="0" borderId="55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vertical="center"/>
    </xf>
    <xf numFmtId="0" fontId="36" fillId="0" borderId="31" xfId="0" applyFont="1" applyBorder="1"/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166" fontId="36" fillId="6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6" borderId="7" xfId="0" applyNumberFormat="1" applyFont="1" applyFill="1" applyBorder="1" applyAlignment="1">
      <alignment horizontal="center" vertical="center"/>
    </xf>
    <xf numFmtId="0" fontId="0" fillId="11" borderId="26" xfId="0" applyFill="1" applyBorder="1"/>
    <xf numFmtId="16" fontId="36" fillId="11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6" xfId="0" applyFont="1" applyFill="1" applyBorder="1" applyAlignment="1">
      <alignment horizontal="center" vertical="center"/>
    </xf>
    <xf numFmtId="0" fontId="37" fillId="47" borderId="52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6" fontId="36" fillId="6" borderId="5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6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45230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45230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5" t="s">
        <v>16</v>
      </c>
      <c r="B9" s="407" t="s">
        <v>17</v>
      </c>
      <c r="C9" s="407" t="s">
        <v>18</v>
      </c>
      <c r="D9" s="407" t="s">
        <v>19</v>
      </c>
      <c r="E9" s="26" t="s">
        <v>20</v>
      </c>
      <c r="F9" s="26" t="s">
        <v>21</v>
      </c>
      <c r="G9" s="402" t="s">
        <v>22</v>
      </c>
      <c r="H9" s="403"/>
      <c r="I9" s="404"/>
      <c r="J9" s="402" t="s">
        <v>23</v>
      </c>
      <c r="K9" s="403"/>
      <c r="L9" s="404"/>
      <c r="M9" s="26"/>
      <c r="N9" s="27"/>
      <c r="O9" s="27"/>
      <c r="P9" s="27"/>
    </row>
    <row r="10" spans="1:16" ht="38.25">
      <c r="A10" s="406"/>
      <c r="B10" s="408"/>
      <c r="C10" s="408"/>
      <c r="D10" s="408"/>
      <c r="E10" s="28" t="s">
        <v>24</v>
      </c>
      <c r="F10" s="28" t="s">
        <v>24</v>
      </c>
      <c r="G10" s="265" t="s">
        <v>25</v>
      </c>
      <c r="H10" s="265" t="s">
        <v>26</v>
      </c>
      <c r="I10" s="265" t="s">
        <v>27</v>
      </c>
      <c r="J10" s="265" t="s">
        <v>28</v>
      </c>
      <c r="K10" s="265" t="s">
        <v>29</v>
      </c>
      <c r="L10" s="265" t="s">
        <v>30</v>
      </c>
      <c r="M10" s="26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72">
        <v>1</v>
      </c>
      <c r="B11" s="286" t="s">
        <v>34</v>
      </c>
      <c r="C11" s="260" t="s">
        <v>35</v>
      </c>
      <c r="D11" s="277">
        <v>45260</v>
      </c>
      <c r="E11" s="260">
        <v>19220.900000000001</v>
      </c>
      <c r="F11" s="260">
        <v>19156.583333333332</v>
      </c>
      <c r="G11" s="259">
        <v>19078.916666666664</v>
      </c>
      <c r="H11" s="259">
        <v>18936.933333333331</v>
      </c>
      <c r="I11" s="259">
        <v>18859.266666666663</v>
      </c>
      <c r="J11" s="259">
        <v>19298.566666666666</v>
      </c>
      <c r="K11" s="259">
        <v>19376.23333333333</v>
      </c>
      <c r="L11" s="259">
        <v>19518.216666666667</v>
      </c>
      <c r="M11" s="258">
        <v>19234.25</v>
      </c>
      <c r="N11" s="258">
        <v>19014.599999999999</v>
      </c>
      <c r="O11" s="258">
        <v>11793700</v>
      </c>
      <c r="P11" s="261">
        <v>2.1709939271079691E-2</v>
      </c>
    </row>
    <row r="12" spans="1:16" ht="12.75" customHeight="1">
      <c r="A12" s="272">
        <v>2</v>
      </c>
      <c r="B12" s="286" t="s">
        <v>34</v>
      </c>
      <c r="C12" s="260" t="s">
        <v>36</v>
      </c>
      <c r="D12" s="277">
        <v>45260</v>
      </c>
      <c r="E12" s="260">
        <v>43295.7</v>
      </c>
      <c r="F12" s="260">
        <v>43089.566666666666</v>
      </c>
      <c r="G12" s="259">
        <v>42829.133333333331</v>
      </c>
      <c r="H12" s="259">
        <v>42362.566666666666</v>
      </c>
      <c r="I12" s="259">
        <v>42102.133333333331</v>
      </c>
      <c r="J12" s="259">
        <v>43556.133333333331</v>
      </c>
      <c r="K12" s="259">
        <v>43816.566666666666</v>
      </c>
      <c r="L12" s="259">
        <v>44283.133333333331</v>
      </c>
      <c r="M12" s="258">
        <v>43350</v>
      </c>
      <c r="N12" s="258">
        <v>42623</v>
      </c>
      <c r="O12" s="258">
        <v>2640510</v>
      </c>
      <c r="P12" s="261">
        <v>6.1430483701747404E-2</v>
      </c>
    </row>
    <row r="13" spans="1:16" ht="12.75" customHeight="1">
      <c r="A13" s="272">
        <v>3</v>
      </c>
      <c r="B13" s="286" t="s">
        <v>34</v>
      </c>
      <c r="C13" s="285" t="s">
        <v>37</v>
      </c>
      <c r="D13" s="279">
        <v>45230</v>
      </c>
      <c r="E13" s="278">
        <v>19263.7</v>
      </c>
      <c r="F13" s="278">
        <v>19175.966666666664</v>
      </c>
      <c r="G13" s="280">
        <v>19068.683333333327</v>
      </c>
      <c r="H13" s="280">
        <v>18873.666666666664</v>
      </c>
      <c r="I13" s="280">
        <v>18766.383333333328</v>
      </c>
      <c r="J13" s="280">
        <v>19370.983333333326</v>
      </c>
      <c r="K13" s="280">
        <v>19478.266666666659</v>
      </c>
      <c r="L13" s="280">
        <v>19673.283333333326</v>
      </c>
      <c r="M13" s="281">
        <v>19283.25</v>
      </c>
      <c r="N13" s="281">
        <v>18980.95</v>
      </c>
      <c r="O13" s="281">
        <v>97760</v>
      </c>
      <c r="P13" s="282">
        <v>0.42757009345794394</v>
      </c>
    </row>
    <row r="14" spans="1:16" ht="12.75" customHeight="1">
      <c r="A14" s="272">
        <v>4</v>
      </c>
      <c r="B14" s="286" t="s">
        <v>34</v>
      </c>
      <c r="C14" s="285" t="s">
        <v>38</v>
      </c>
      <c r="D14" s="279">
        <v>45229</v>
      </c>
      <c r="E14" s="278">
        <v>8717.85</v>
      </c>
      <c r="F14" s="278">
        <v>8703.9833333333336</v>
      </c>
      <c r="G14" s="280">
        <v>8640.0666666666675</v>
      </c>
      <c r="H14" s="280">
        <v>8562.2833333333347</v>
      </c>
      <c r="I14" s="280">
        <v>8498.3666666666686</v>
      </c>
      <c r="J14" s="280">
        <v>8781.7666666666664</v>
      </c>
      <c r="K14" s="280">
        <v>8845.6833333333307</v>
      </c>
      <c r="L14" s="280">
        <v>8923.4666666666653</v>
      </c>
      <c r="M14" s="281">
        <v>8767.9</v>
      </c>
      <c r="N14" s="281">
        <v>8626.2000000000007</v>
      </c>
      <c r="O14" s="281">
        <v>994050</v>
      </c>
      <c r="P14" s="282">
        <v>0.12675337923998981</v>
      </c>
    </row>
    <row r="15" spans="1:16" ht="12.75" customHeight="1">
      <c r="A15" s="272">
        <v>5</v>
      </c>
      <c r="B15" s="286" t="s">
        <v>39</v>
      </c>
      <c r="C15" s="278" t="s">
        <v>40</v>
      </c>
      <c r="D15" s="279">
        <v>45260</v>
      </c>
      <c r="E15" s="278">
        <v>458.85</v>
      </c>
      <c r="F15" s="278">
        <v>457.38333333333338</v>
      </c>
      <c r="G15" s="280">
        <v>453.91666666666674</v>
      </c>
      <c r="H15" s="280">
        <v>448.98333333333335</v>
      </c>
      <c r="I15" s="280">
        <v>445.51666666666671</v>
      </c>
      <c r="J15" s="280">
        <v>462.31666666666678</v>
      </c>
      <c r="K15" s="280">
        <v>465.78333333333336</v>
      </c>
      <c r="L15" s="280">
        <v>470.71666666666681</v>
      </c>
      <c r="M15" s="281">
        <v>460.85</v>
      </c>
      <c r="N15" s="281">
        <v>452.45</v>
      </c>
      <c r="O15" s="281">
        <v>14713000</v>
      </c>
      <c r="P15" s="282">
        <v>-2.5084745762711863E-3</v>
      </c>
    </row>
    <row r="16" spans="1:16" ht="12.75" customHeight="1">
      <c r="A16" s="272">
        <v>6</v>
      </c>
      <c r="B16" s="286" t="s">
        <v>41</v>
      </c>
      <c r="C16" s="283" t="s">
        <v>42</v>
      </c>
      <c r="D16" s="279">
        <v>45260</v>
      </c>
      <c r="E16" s="278">
        <v>4089.65</v>
      </c>
      <c r="F16" s="278">
        <v>4077.4166666666665</v>
      </c>
      <c r="G16" s="280">
        <v>4024.7333333333327</v>
      </c>
      <c r="H16" s="280">
        <v>3959.8166666666662</v>
      </c>
      <c r="I16" s="280">
        <v>3907.1333333333323</v>
      </c>
      <c r="J16" s="280">
        <v>4142.333333333333</v>
      </c>
      <c r="K16" s="280">
        <v>4195.0166666666664</v>
      </c>
      <c r="L16" s="280">
        <v>4259.9333333333334</v>
      </c>
      <c r="M16" s="281">
        <v>4130.1000000000004</v>
      </c>
      <c r="N16" s="281">
        <v>4012.5</v>
      </c>
      <c r="O16" s="281">
        <v>1322875</v>
      </c>
      <c r="P16" s="282">
        <v>3.7142297138377106E-2</v>
      </c>
    </row>
    <row r="17" spans="1:16" ht="12.75" customHeight="1">
      <c r="A17" s="272">
        <v>7</v>
      </c>
      <c r="B17" s="286" t="s">
        <v>43</v>
      </c>
      <c r="C17" s="283" t="s">
        <v>44</v>
      </c>
      <c r="D17" s="279">
        <v>45260</v>
      </c>
      <c r="E17" s="278">
        <v>22599.15</v>
      </c>
      <c r="F17" s="278">
        <v>22716.933333333331</v>
      </c>
      <c r="G17" s="280">
        <v>22384.066666666662</v>
      </c>
      <c r="H17" s="280">
        <v>22168.98333333333</v>
      </c>
      <c r="I17" s="280">
        <v>21836.116666666661</v>
      </c>
      <c r="J17" s="280">
        <v>22932.016666666663</v>
      </c>
      <c r="K17" s="280">
        <v>23264.883333333331</v>
      </c>
      <c r="L17" s="280">
        <v>23479.966666666664</v>
      </c>
      <c r="M17" s="281">
        <v>23049.8</v>
      </c>
      <c r="N17" s="281">
        <v>22501.85</v>
      </c>
      <c r="O17" s="281">
        <v>71000</v>
      </c>
      <c r="P17" s="282">
        <v>3.3779848573092602E-2</v>
      </c>
    </row>
    <row r="18" spans="1:16" ht="12.75" customHeight="1">
      <c r="A18" s="272">
        <v>8</v>
      </c>
      <c r="B18" s="286" t="s">
        <v>45</v>
      </c>
      <c r="C18" s="284" t="s">
        <v>46</v>
      </c>
      <c r="D18" s="279">
        <v>45260</v>
      </c>
      <c r="E18" s="278">
        <v>173.2</v>
      </c>
      <c r="F18" s="278">
        <v>172.71666666666667</v>
      </c>
      <c r="G18" s="280">
        <v>170.98333333333335</v>
      </c>
      <c r="H18" s="280">
        <v>168.76666666666668</v>
      </c>
      <c r="I18" s="280">
        <v>167.03333333333336</v>
      </c>
      <c r="J18" s="280">
        <v>174.93333333333334</v>
      </c>
      <c r="K18" s="280">
        <v>176.66666666666663</v>
      </c>
      <c r="L18" s="280">
        <v>178.88333333333333</v>
      </c>
      <c r="M18" s="281">
        <v>174.45</v>
      </c>
      <c r="N18" s="281">
        <v>170.5</v>
      </c>
      <c r="O18" s="281">
        <v>42665400</v>
      </c>
      <c r="P18" s="282">
        <v>2.3843462485421796E-2</v>
      </c>
    </row>
    <row r="19" spans="1:16" ht="12.75" customHeight="1">
      <c r="A19" s="272">
        <v>9</v>
      </c>
      <c r="B19" s="286" t="s">
        <v>47</v>
      </c>
      <c r="C19" s="281" t="s">
        <v>48</v>
      </c>
      <c r="D19" s="279">
        <v>45260</v>
      </c>
      <c r="E19" s="278">
        <v>214.45</v>
      </c>
      <c r="F19" s="278">
        <v>213.55000000000004</v>
      </c>
      <c r="G19" s="280">
        <v>211.95000000000007</v>
      </c>
      <c r="H19" s="280">
        <v>209.45000000000005</v>
      </c>
      <c r="I19" s="280">
        <v>207.85000000000008</v>
      </c>
      <c r="J19" s="280">
        <v>216.05000000000007</v>
      </c>
      <c r="K19" s="280">
        <v>217.65000000000003</v>
      </c>
      <c r="L19" s="280">
        <v>220.15000000000006</v>
      </c>
      <c r="M19" s="281">
        <v>215.15</v>
      </c>
      <c r="N19" s="281">
        <v>211.05</v>
      </c>
      <c r="O19" s="281">
        <v>32822400</v>
      </c>
      <c r="P19" s="282">
        <v>7.7432745270216334E-3</v>
      </c>
    </row>
    <row r="20" spans="1:16" ht="12.75" customHeight="1">
      <c r="A20" s="272">
        <v>10</v>
      </c>
      <c r="B20" s="286" t="s">
        <v>49</v>
      </c>
      <c r="C20" s="278" t="s">
        <v>50</v>
      </c>
      <c r="D20" s="279">
        <v>45260</v>
      </c>
      <c r="E20" s="278">
        <v>1899.55</v>
      </c>
      <c r="F20" s="278">
        <v>1896.5</v>
      </c>
      <c r="G20" s="280">
        <v>1884.3</v>
      </c>
      <c r="H20" s="280">
        <v>1869.05</v>
      </c>
      <c r="I20" s="280">
        <v>1856.85</v>
      </c>
      <c r="J20" s="280">
        <v>1911.75</v>
      </c>
      <c r="K20" s="280">
        <v>1923.9499999999998</v>
      </c>
      <c r="L20" s="280">
        <v>1939.2</v>
      </c>
      <c r="M20" s="281">
        <v>1908.7</v>
      </c>
      <c r="N20" s="281">
        <v>1881.25</v>
      </c>
      <c r="O20" s="281">
        <v>5401800</v>
      </c>
      <c r="P20" s="282">
        <v>-1.2016460905349795E-2</v>
      </c>
    </row>
    <row r="21" spans="1:16" ht="12.75" customHeight="1">
      <c r="A21" s="272">
        <v>11</v>
      </c>
      <c r="B21" s="286" t="s">
        <v>45</v>
      </c>
      <c r="C21" s="278" t="s">
        <v>51</v>
      </c>
      <c r="D21" s="279">
        <v>45260</v>
      </c>
      <c r="E21" s="278">
        <v>2307.5</v>
      </c>
      <c r="F21" s="278">
        <v>2295.5</v>
      </c>
      <c r="G21" s="280">
        <v>2272</v>
      </c>
      <c r="H21" s="280">
        <v>2236.5</v>
      </c>
      <c r="I21" s="280">
        <v>2213</v>
      </c>
      <c r="J21" s="280">
        <v>2331</v>
      </c>
      <c r="K21" s="280">
        <v>2354.5</v>
      </c>
      <c r="L21" s="280">
        <v>2390</v>
      </c>
      <c r="M21" s="281">
        <v>2319</v>
      </c>
      <c r="N21" s="281">
        <v>2260</v>
      </c>
      <c r="O21" s="281">
        <v>9246000</v>
      </c>
      <c r="P21" s="282">
        <v>-7.5352611579828687E-3</v>
      </c>
    </row>
    <row r="22" spans="1:16" ht="12.75" customHeight="1">
      <c r="A22" s="272">
        <v>12</v>
      </c>
      <c r="B22" s="286" t="s">
        <v>45</v>
      </c>
      <c r="C22" s="278" t="s">
        <v>52</v>
      </c>
      <c r="D22" s="279">
        <v>45260</v>
      </c>
      <c r="E22" s="278">
        <v>790.25</v>
      </c>
      <c r="F22" s="278">
        <v>791.30000000000007</v>
      </c>
      <c r="G22" s="280">
        <v>783.90000000000009</v>
      </c>
      <c r="H22" s="280">
        <v>777.55000000000007</v>
      </c>
      <c r="I22" s="280">
        <v>770.15000000000009</v>
      </c>
      <c r="J22" s="280">
        <v>797.65000000000009</v>
      </c>
      <c r="K22" s="280">
        <v>805.05</v>
      </c>
      <c r="L22" s="280">
        <v>811.40000000000009</v>
      </c>
      <c r="M22" s="281">
        <v>798.7</v>
      </c>
      <c r="N22" s="281">
        <v>784.95</v>
      </c>
      <c r="O22" s="281">
        <v>57600000</v>
      </c>
      <c r="P22" s="282">
        <v>1.0568866057518212E-2</v>
      </c>
    </row>
    <row r="23" spans="1:16" ht="12.75" customHeight="1">
      <c r="A23" s="272">
        <v>13</v>
      </c>
      <c r="B23" s="286" t="s">
        <v>43</v>
      </c>
      <c r="C23" s="278" t="s">
        <v>53</v>
      </c>
      <c r="D23" s="279">
        <v>45260</v>
      </c>
      <c r="E23" s="278">
        <v>3708.5</v>
      </c>
      <c r="F23" s="278">
        <v>3698.1166666666668</v>
      </c>
      <c r="G23" s="280">
        <v>3675.7333333333336</v>
      </c>
      <c r="H23" s="280">
        <v>3642.9666666666667</v>
      </c>
      <c r="I23" s="280">
        <v>3620.5833333333335</v>
      </c>
      <c r="J23" s="280">
        <v>3730.8833333333337</v>
      </c>
      <c r="K23" s="280">
        <v>3753.2666666666669</v>
      </c>
      <c r="L23" s="280">
        <v>3786.0333333333338</v>
      </c>
      <c r="M23" s="281">
        <v>3720.5</v>
      </c>
      <c r="N23" s="281">
        <v>3665.35</v>
      </c>
      <c r="O23" s="281">
        <v>706800</v>
      </c>
      <c r="P23" s="282">
        <v>2.4347826086956521E-2</v>
      </c>
    </row>
    <row r="24" spans="1:16" ht="12.75" customHeight="1">
      <c r="A24" s="272">
        <v>14</v>
      </c>
      <c r="B24" s="286" t="s">
        <v>49</v>
      </c>
      <c r="C24" s="278" t="s">
        <v>54</v>
      </c>
      <c r="D24" s="279">
        <v>45260</v>
      </c>
      <c r="E24" s="278">
        <v>424.9</v>
      </c>
      <c r="F24" s="278">
        <v>423.2</v>
      </c>
      <c r="G24" s="280">
        <v>420.34999999999997</v>
      </c>
      <c r="H24" s="280">
        <v>415.79999999999995</v>
      </c>
      <c r="I24" s="280">
        <v>412.94999999999993</v>
      </c>
      <c r="J24" s="280">
        <v>427.75</v>
      </c>
      <c r="K24" s="280">
        <v>430.6</v>
      </c>
      <c r="L24" s="280">
        <v>435.15000000000003</v>
      </c>
      <c r="M24" s="281">
        <v>426.05</v>
      </c>
      <c r="N24" s="281">
        <v>418.65</v>
      </c>
      <c r="O24" s="281">
        <v>58978800</v>
      </c>
      <c r="P24" s="282">
        <v>-8.8329602516788678E-3</v>
      </c>
    </row>
    <row r="25" spans="1:16" ht="12.75" customHeight="1">
      <c r="A25" s="272">
        <v>15</v>
      </c>
      <c r="B25" s="286" t="s">
        <v>45</v>
      </c>
      <c r="C25" s="278" t="s">
        <v>55</v>
      </c>
      <c r="D25" s="279">
        <v>45260</v>
      </c>
      <c r="E25" s="278">
        <v>4866.05</v>
      </c>
      <c r="F25" s="278">
        <v>4850.5999999999995</v>
      </c>
      <c r="G25" s="280">
        <v>4820.4499999999989</v>
      </c>
      <c r="H25" s="280">
        <v>4774.8499999999995</v>
      </c>
      <c r="I25" s="280">
        <v>4744.6999999999989</v>
      </c>
      <c r="J25" s="280">
        <v>4896.1999999999989</v>
      </c>
      <c r="K25" s="280">
        <v>4926.3499999999985</v>
      </c>
      <c r="L25" s="280">
        <v>4971.9499999999989</v>
      </c>
      <c r="M25" s="281">
        <v>4880.75</v>
      </c>
      <c r="N25" s="281">
        <v>4805</v>
      </c>
      <c r="O25" s="281">
        <v>2188125</v>
      </c>
      <c r="P25" s="282">
        <v>-1.3121862163395709E-3</v>
      </c>
    </row>
    <row r="26" spans="1:16" ht="12.75" customHeight="1">
      <c r="A26" s="272">
        <v>16</v>
      </c>
      <c r="B26" s="286" t="s">
        <v>56</v>
      </c>
      <c r="C26" s="278" t="s">
        <v>57</v>
      </c>
      <c r="D26" s="279">
        <v>45260</v>
      </c>
      <c r="E26" s="278">
        <v>371.7</v>
      </c>
      <c r="F26" s="278">
        <v>370.43333333333334</v>
      </c>
      <c r="G26" s="280">
        <v>368.06666666666666</v>
      </c>
      <c r="H26" s="280">
        <v>364.43333333333334</v>
      </c>
      <c r="I26" s="280">
        <v>362.06666666666666</v>
      </c>
      <c r="J26" s="280">
        <v>374.06666666666666</v>
      </c>
      <c r="K26" s="280">
        <v>376.43333333333334</v>
      </c>
      <c r="L26" s="280">
        <v>380.06666666666666</v>
      </c>
      <c r="M26" s="281">
        <v>372.8</v>
      </c>
      <c r="N26" s="281">
        <v>366.8</v>
      </c>
      <c r="O26" s="281">
        <v>12675200</v>
      </c>
      <c r="P26" s="282">
        <v>5.8006205314987186E-3</v>
      </c>
    </row>
    <row r="27" spans="1:16" ht="12.75" customHeight="1">
      <c r="A27" s="272">
        <v>17</v>
      </c>
      <c r="B27" s="286" t="s">
        <v>56</v>
      </c>
      <c r="C27" s="278" t="s">
        <v>58</v>
      </c>
      <c r="D27" s="279">
        <v>45260</v>
      </c>
      <c r="E27" s="278">
        <v>168.5</v>
      </c>
      <c r="F27" s="278">
        <v>167.93333333333334</v>
      </c>
      <c r="G27" s="280">
        <v>166.26666666666668</v>
      </c>
      <c r="H27" s="280">
        <v>164.03333333333333</v>
      </c>
      <c r="I27" s="280">
        <v>162.36666666666667</v>
      </c>
      <c r="J27" s="280">
        <v>170.16666666666669</v>
      </c>
      <c r="K27" s="280">
        <v>171.83333333333331</v>
      </c>
      <c r="L27" s="280">
        <v>174.06666666666669</v>
      </c>
      <c r="M27" s="281">
        <v>169.6</v>
      </c>
      <c r="N27" s="281">
        <v>165.7</v>
      </c>
      <c r="O27" s="281">
        <v>68080000</v>
      </c>
      <c r="P27" s="282">
        <v>2.1343931699418562E-3</v>
      </c>
    </row>
    <row r="28" spans="1:16" ht="12.75" customHeight="1">
      <c r="A28" s="272">
        <v>18</v>
      </c>
      <c r="B28" s="286" t="s">
        <v>59</v>
      </c>
      <c r="C28" s="278" t="s">
        <v>60</v>
      </c>
      <c r="D28" s="279">
        <v>45260</v>
      </c>
      <c r="E28" s="278">
        <v>2981.55</v>
      </c>
      <c r="F28" s="278">
        <v>2980</v>
      </c>
      <c r="G28" s="280">
        <v>2954.9</v>
      </c>
      <c r="H28" s="280">
        <v>2928.25</v>
      </c>
      <c r="I28" s="280">
        <v>2903.15</v>
      </c>
      <c r="J28" s="280">
        <v>3006.65</v>
      </c>
      <c r="K28" s="280">
        <v>3031.7500000000005</v>
      </c>
      <c r="L28" s="280">
        <v>3058.4</v>
      </c>
      <c r="M28" s="281">
        <v>3005.1</v>
      </c>
      <c r="N28" s="281">
        <v>2953.35</v>
      </c>
      <c r="O28" s="281">
        <v>5499000</v>
      </c>
      <c r="P28" s="282">
        <v>-1.9963702359346641E-3</v>
      </c>
    </row>
    <row r="29" spans="1:16" ht="12.75" customHeight="1">
      <c r="A29" s="272">
        <v>19</v>
      </c>
      <c r="B29" s="286" t="s">
        <v>45</v>
      </c>
      <c r="C29" s="278" t="s">
        <v>61</v>
      </c>
      <c r="D29" s="279">
        <v>45260</v>
      </c>
      <c r="E29" s="278">
        <v>1829.75</v>
      </c>
      <c r="F29" s="278">
        <v>1826.25</v>
      </c>
      <c r="G29" s="280">
        <v>1811.5</v>
      </c>
      <c r="H29" s="280">
        <v>1793.25</v>
      </c>
      <c r="I29" s="280">
        <v>1778.5</v>
      </c>
      <c r="J29" s="280">
        <v>1844.5</v>
      </c>
      <c r="K29" s="280">
        <v>1859.25</v>
      </c>
      <c r="L29" s="280">
        <v>1877.5</v>
      </c>
      <c r="M29" s="281">
        <v>1841</v>
      </c>
      <c r="N29" s="281">
        <v>1808</v>
      </c>
      <c r="O29" s="281">
        <v>3257492</v>
      </c>
      <c r="P29" s="282">
        <v>4.0723981900452491E-3</v>
      </c>
    </row>
    <row r="30" spans="1:16" ht="12.75" customHeight="1">
      <c r="A30" s="272">
        <v>20</v>
      </c>
      <c r="B30" s="286" t="s">
        <v>45</v>
      </c>
      <c r="C30" s="283" t="s">
        <v>62</v>
      </c>
      <c r="D30" s="279">
        <v>45260</v>
      </c>
      <c r="E30" s="278">
        <v>6271.45</v>
      </c>
      <c r="F30" s="278">
        <v>6266.8</v>
      </c>
      <c r="G30" s="280">
        <v>6226.6500000000005</v>
      </c>
      <c r="H30" s="280">
        <v>6181.85</v>
      </c>
      <c r="I30" s="280">
        <v>6141.7000000000007</v>
      </c>
      <c r="J30" s="280">
        <v>6311.6</v>
      </c>
      <c r="K30" s="280">
        <v>6351.75</v>
      </c>
      <c r="L30" s="280">
        <v>6396.55</v>
      </c>
      <c r="M30" s="281">
        <v>6306.95</v>
      </c>
      <c r="N30" s="281">
        <v>6222</v>
      </c>
      <c r="O30" s="281">
        <v>409725</v>
      </c>
      <c r="P30" s="282">
        <v>-1.1221719457013574E-2</v>
      </c>
    </row>
    <row r="31" spans="1:16" ht="12.75" customHeight="1">
      <c r="A31" s="272">
        <v>21</v>
      </c>
      <c r="B31" s="286" t="s">
        <v>63</v>
      </c>
      <c r="C31" s="278" t="s">
        <v>64</v>
      </c>
      <c r="D31" s="279">
        <v>45260</v>
      </c>
      <c r="E31" s="278">
        <v>659.5</v>
      </c>
      <c r="F31" s="278">
        <v>658.86666666666667</v>
      </c>
      <c r="G31" s="280">
        <v>628.2833333333333</v>
      </c>
      <c r="H31" s="280">
        <v>597.06666666666661</v>
      </c>
      <c r="I31" s="280">
        <v>566.48333333333323</v>
      </c>
      <c r="J31" s="280">
        <v>690.08333333333337</v>
      </c>
      <c r="K31" s="280">
        <v>720.66666666666663</v>
      </c>
      <c r="L31" s="280">
        <v>751.88333333333344</v>
      </c>
      <c r="M31" s="281">
        <v>689.45</v>
      </c>
      <c r="N31" s="281">
        <v>627.65</v>
      </c>
      <c r="O31" s="281">
        <v>14176000</v>
      </c>
      <c r="P31" s="282">
        <v>0.22428534415752654</v>
      </c>
    </row>
    <row r="32" spans="1:16" ht="12.75" customHeight="1">
      <c r="A32" s="272">
        <v>22</v>
      </c>
      <c r="B32" s="286" t="s">
        <v>43</v>
      </c>
      <c r="C32" s="278" t="s">
        <v>65</v>
      </c>
      <c r="D32" s="279">
        <v>45260</v>
      </c>
      <c r="E32" s="278">
        <v>864.2</v>
      </c>
      <c r="F32" s="278">
        <v>863.23333333333323</v>
      </c>
      <c r="G32" s="280">
        <v>854.46666666666647</v>
      </c>
      <c r="H32" s="280">
        <v>844.73333333333323</v>
      </c>
      <c r="I32" s="280">
        <v>835.96666666666647</v>
      </c>
      <c r="J32" s="280">
        <v>872.96666666666647</v>
      </c>
      <c r="K32" s="280">
        <v>881.73333333333312</v>
      </c>
      <c r="L32" s="280">
        <v>891.46666666666647</v>
      </c>
      <c r="M32" s="281">
        <v>872</v>
      </c>
      <c r="N32" s="281">
        <v>853.5</v>
      </c>
      <c r="O32" s="281">
        <v>15490200</v>
      </c>
      <c r="P32" s="282">
        <v>2.9009864815491414E-2</v>
      </c>
    </row>
    <row r="33" spans="1:16" ht="12.75" customHeight="1">
      <c r="A33" s="272">
        <v>23</v>
      </c>
      <c r="B33" s="286" t="s">
        <v>63</v>
      </c>
      <c r="C33" s="278" t="s">
        <v>66</v>
      </c>
      <c r="D33" s="279">
        <v>45260</v>
      </c>
      <c r="E33" s="278">
        <v>993.65</v>
      </c>
      <c r="F33" s="278">
        <v>994.18333333333339</v>
      </c>
      <c r="G33" s="280">
        <v>982.21666666666681</v>
      </c>
      <c r="H33" s="280">
        <v>970.78333333333342</v>
      </c>
      <c r="I33" s="280">
        <v>958.81666666666683</v>
      </c>
      <c r="J33" s="280">
        <v>1005.6166666666668</v>
      </c>
      <c r="K33" s="280">
        <v>1017.5833333333335</v>
      </c>
      <c r="L33" s="280">
        <v>1029.0166666666669</v>
      </c>
      <c r="M33" s="281">
        <v>1006.15</v>
      </c>
      <c r="N33" s="281">
        <v>982.75</v>
      </c>
      <c r="O33" s="281">
        <v>49452500</v>
      </c>
      <c r="P33" s="282">
        <v>2.7064214229156662E-2</v>
      </c>
    </row>
    <row r="34" spans="1:16" ht="12.75" customHeight="1">
      <c r="A34" s="272">
        <v>24</v>
      </c>
      <c r="B34" s="286" t="s">
        <v>56</v>
      </c>
      <c r="C34" s="278" t="s">
        <v>67</v>
      </c>
      <c r="D34" s="279">
        <v>45260</v>
      </c>
      <c r="E34" s="278">
        <v>5339.2</v>
      </c>
      <c r="F34" s="278">
        <v>5353.9333333333334</v>
      </c>
      <c r="G34" s="280">
        <v>5282.2666666666664</v>
      </c>
      <c r="H34" s="280">
        <v>5225.333333333333</v>
      </c>
      <c r="I34" s="280">
        <v>5153.6666666666661</v>
      </c>
      <c r="J34" s="280">
        <v>5410.8666666666668</v>
      </c>
      <c r="K34" s="280">
        <v>5482.5333333333328</v>
      </c>
      <c r="L34" s="280">
        <v>5539.4666666666672</v>
      </c>
      <c r="M34" s="281">
        <v>5425.6</v>
      </c>
      <c r="N34" s="281">
        <v>5297</v>
      </c>
      <c r="O34" s="281">
        <v>2427000</v>
      </c>
      <c r="P34" s="282">
        <v>-6.2442419899682673E-3</v>
      </c>
    </row>
    <row r="35" spans="1:16" ht="12.75" customHeight="1">
      <c r="A35" s="272">
        <v>25</v>
      </c>
      <c r="B35" s="286" t="s">
        <v>68</v>
      </c>
      <c r="C35" s="278" t="s">
        <v>69</v>
      </c>
      <c r="D35" s="279">
        <v>45260</v>
      </c>
      <c r="E35" s="278">
        <v>1569.75</v>
      </c>
      <c r="F35" s="278">
        <v>1559.6666666666667</v>
      </c>
      <c r="G35" s="280">
        <v>1545.3333333333335</v>
      </c>
      <c r="H35" s="280">
        <v>1520.9166666666667</v>
      </c>
      <c r="I35" s="280">
        <v>1506.5833333333335</v>
      </c>
      <c r="J35" s="280">
        <v>1584.0833333333335</v>
      </c>
      <c r="K35" s="280">
        <v>1598.416666666667</v>
      </c>
      <c r="L35" s="280">
        <v>1622.8333333333335</v>
      </c>
      <c r="M35" s="281">
        <v>1574</v>
      </c>
      <c r="N35" s="281">
        <v>1535.25</v>
      </c>
      <c r="O35" s="281">
        <v>8176500</v>
      </c>
      <c r="P35" s="282">
        <v>-1.0827486087587709E-2</v>
      </c>
    </row>
    <row r="36" spans="1:16" ht="12.75" customHeight="1">
      <c r="A36" s="272">
        <v>26</v>
      </c>
      <c r="B36" s="286" t="s">
        <v>68</v>
      </c>
      <c r="C36" s="278" t="s">
        <v>70</v>
      </c>
      <c r="D36" s="279">
        <v>45260</v>
      </c>
      <c r="E36" s="278">
        <v>7548.1</v>
      </c>
      <c r="F36" s="278">
        <v>7497.7</v>
      </c>
      <c r="G36" s="280">
        <v>7425.4</v>
      </c>
      <c r="H36" s="280">
        <v>7302.7</v>
      </c>
      <c r="I36" s="280">
        <v>7230.4</v>
      </c>
      <c r="J36" s="280">
        <v>7620.4</v>
      </c>
      <c r="K36" s="280">
        <v>7692.7000000000007</v>
      </c>
      <c r="L36" s="280">
        <v>7815.4</v>
      </c>
      <c r="M36" s="281">
        <v>7570</v>
      </c>
      <c r="N36" s="281">
        <v>7375</v>
      </c>
      <c r="O36" s="281">
        <v>4270250</v>
      </c>
      <c r="P36" s="282">
        <v>7.1344339622641511E-3</v>
      </c>
    </row>
    <row r="37" spans="1:16" ht="12.75" customHeight="1">
      <c r="A37" s="272">
        <v>27</v>
      </c>
      <c r="B37" s="286" t="s">
        <v>56</v>
      </c>
      <c r="C37" s="278" t="s">
        <v>71</v>
      </c>
      <c r="D37" s="279">
        <v>45260</v>
      </c>
      <c r="E37" s="278">
        <v>2588.6</v>
      </c>
      <c r="F37" s="278">
        <v>2592</v>
      </c>
      <c r="G37" s="280">
        <v>2572.25</v>
      </c>
      <c r="H37" s="280">
        <v>2555.9</v>
      </c>
      <c r="I37" s="280">
        <v>2536.15</v>
      </c>
      <c r="J37" s="280">
        <v>2608.35</v>
      </c>
      <c r="K37" s="280">
        <v>2628.1</v>
      </c>
      <c r="L37" s="280">
        <v>2644.45</v>
      </c>
      <c r="M37" s="281">
        <v>2611.75</v>
      </c>
      <c r="N37" s="281">
        <v>2575.65</v>
      </c>
      <c r="O37" s="281">
        <v>1919100</v>
      </c>
      <c r="P37" s="282">
        <v>-1.7055931161647202E-2</v>
      </c>
    </row>
    <row r="38" spans="1:16" ht="12.75" customHeight="1">
      <c r="A38" s="272">
        <v>28</v>
      </c>
      <c r="B38" s="286" t="s">
        <v>45</v>
      </c>
      <c r="C38" s="284" t="s">
        <v>72</v>
      </c>
      <c r="D38" s="279">
        <v>45260</v>
      </c>
      <c r="E38" s="278">
        <v>414.25</v>
      </c>
      <c r="F38" s="278">
        <v>414.41666666666669</v>
      </c>
      <c r="G38" s="280">
        <v>409.83333333333337</v>
      </c>
      <c r="H38" s="280">
        <v>405.41666666666669</v>
      </c>
      <c r="I38" s="280">
        <v>400.83333333333337</v>
      </c>
      <c r="J38" s="280">
        <v>418.83333333333337</v>
      </c>
      <c r="K38" s="280">
        <v>423.41666666666674</v>
      </c>
      <c r="L38" s="280">
        <v>427.83333333333337</v>
      </c>
      <c r="M38" s="281">
        <v>419</v>
      </c>
      <c r="N38" s="281">
        <v>410</v>
      </c>
      <c r="O38" s="281">
        <v>10763200</v>
      </c>
      <c r="P38" s="282">
        <v>1.7392619479733817E-2</v>
      </c>
    </row>
    <row r="39" spans="1:16" ht="12.75" customHeight="1">
      <c r="A39" s="272">
        <v>29</v>
      </c>
      <c r="B39" s="286" t="s">
        <v>63</v>
      </c>
      <c r="C39" s="278" t="s">
        <v>73</v>
      </c>
      <c r="D39" s="279">
        <v>45260</v>
      </c>
      <c r="E39" s="278">
        <v>215.55</v>
      </c>
      <c r="F39" s="278">
        <v>214.68333333333331</v>
      </c>
      <c r="G39" s="280">
        <v>213.01666666666662</v>
      </c>
      <c r="H39" s="280">
        <v>210.48333333333332</v>
      </c>
      <c r="I39" s="280">
        <v>208.81666666666663</v>
      </c>
      <c r="J39" s="280">
        <v>217.21666666666661</v>
      </c>
      <c r="K39" s="280">
        <v>218.8833333333333</v>
      </c>
      <c r="L39" s="280">
        <v>221.4166666666666</v>
      </c>
      <c r="M39" s="281">
        <v>216.35</v>
      </c>
      <c r="N39" s="281">
        <v>212.15</v>
      </c>
      <c r="O39" s="281">
        <v>64255000</v>
      </c>
      <c r="P39" s="282">
        <v>2.5353980574950269E-3</v>
      </c>
    </row>
    <row r="40" spans="1:16" ht="12.75" customHeight="1">
      <c r="A40" s="272">
        <v>30</v>
      </c>
      <c r="B40" s="286" t="s">
        <v>63</v>
      </c>
      <c r="C40" s="278" t="s">
        <v>74</v>
      </c>
      <c r="D40" s="279">
        <v>45260</v>
      </c>
      <c r="E40" s="278">
        <v>199.65</v>
      </c>
      <c r="F40" s="278">
        <v>198.68333333333331</v>
      </c>
      <c r="G40" s="280">
        <v>196.51666666666662</v>
      </c>
      <c r="H40" s="280">
        <v>193.38333333333333</v>
      </c>
      <c r="I40" s="280">
        <v>191.21666666666664</v>
      </c>
      <c r="J40" s="280">
        <v>201.81666666666661</v>
      </c>
      <c r="K40" s="280">
        <v>203.98333333333329</v>
      </c>
      <c r="L40" s="280">
        <v>207.11666666666659</v>
      </c>
      <c r="M40" s="281">
        <v>200.85</v>
      </c>
      <c r="N40" s="281">
        <v>195.55</v>
      </c>
      <c r="O40" s="281">
        <v>120866850</v>
      </c>
      <c r="P40" s="282">
        <v>6.9449521163827766E-3</v>
      </c>
    </row>
    <row r="41" spans="1:16" ht="12.75" customHeight="1">
      <c r="A41" s="272">
        <v>31</v>
      </c>
      <c r="B41" s="286" t="s">
        <v>59</v>
      </c>
      <c r="C41" s="278" t="s">
        <v>75</v>
      </c>
      <c r="D41" s="279">
        <v>45260</v>
      </c>
      <c r="E41" s="278">
        <v>1564.85</v>
      </c>
      <c r="F41" s="278">
        <v>1558.3333333333333</v>
      </c>
      <c r="G41" s="280">
        <v>1547.8166666666666</v>
      </c>
      <c r="H41" s="280">
        <v>1530.7833333333333</v>
      </c>
      <c r="I41" s="280">
        <v>1520.2666666666667</v>
      </c>
      <c r="J41" s="280">
        <v>1575.3666666666666</v>
      </c>
      <c r="K41" s="280">
        <v>1585.8833333333334</v>
      </c>
      <c r="L41" s="280">
        <v>1602.9166666666665</v>
      </c>
      <c r="M41" s="281">
        <v>1568.85</v>
      </c>
      <c r="N41" s="281">
        <v>1541.3</v>
      </c>
      <c r="O41" s="281">
        <v>1369875</v>
      </c>
      <c r="P41" s="282">
        <v>2.0676166526962837E-2</v>
      </c>
    </row>
    <row r="42" spans="1:16" ht="12.75" customHeight="1">
      <c r="A42" s="272">
        <v>32</v>
      </c>
      <c r="B42" s="286" t="s">
        <v>41</v>
      </c>
      <c r="C42" s="278" t="s">
        <v>76</v>
      </c>
      <c r="D42" s="279">
        <v>45260</v>
      </c>
      <c r="E42" s="278">
        <v>132.6</v>
      </c>
      <c r="F42" s="278">
        <v>132.79999999999998</v>
      </c>
      <c r="G42" s="280">
        <v>131.04999999999995</v>
      </c>
      <c r="H42" s="280">
        <v>129.49999999999997</v>
      </c>
      <c r="I42" s="280">
        <v>127.74999999999994</v>
      </c>
      <c r="J42" s="280">
        <v>134.34999999999997</v>
      </c>
      <c r="K42" s="280">
        <v>136.10000000000002</v>
      </c>
      <c r="L42" s="280">
        <v>137.64999999999998</v>
      </c>
      <c r="M42" s="281">
        <v>134.55000000000001</v>
      </c>
      <c r="N42" s="281">
        <v>131.25</v>
      </c>
      <c r="O42" s="281">
        <v>55956900</v>
      </c>
      <c r="P42" s="282">
        <v>-1.1877201811776547E-2</v>
      </c>
    </row>
    <row r="43" spans="1:16" ht="12.75" customHeight="1">
      <c r="A43" s="272">
        <v>33</v>
      </c>
      <c r="B43" s="286" t="s">
        <v>59</v>
      </c>
      <c r="C43" s="278" t="s">
        <v>77</v>
      </c>
      <c r="D43" s="279">
        <v>45260</v>
      </c>
      <c r="E43" s="278">
        <v>547.25</v>
      </c>
      <c r="F43" s="278">
        <v>544.44999999999993</v>
      </c>
      <c r="G43" s="280">
        <v>540.84999999999991</v>
      </c>
      <c r="H43" s="280">
        <v>534.44999999999993</v>
      </c>
      <c r="I43" s="280">
        <v>530.84999999999991</v>
      </c>
      <c r="J43" s="280">
        <v>550.84999999999991</v>
      </c>
      <c r="K43" s="280">
        <v>554.45000000000005</v>
      </c>
      <c r="L43" s="280">
        <v>560.84999999999991</v>
      </c>
      <c r="M43" s="281">
        <v>548.04999999999995</v>
      </c>
      <c r="N43" s="281">
        <v>538.04999999999995</v>
      </c>
      <c r="O43" s="281">
        <v>9506640</v>
      </c>
      <c r="P43" s="282">
        <v>1.0807017543859649E-2</v>
      </c>
    </row>
    <row r="44" spans="1:16" ht="12.75" customHeight="1">
      <c r="A44" s="272">
        <v>34</v>
      </c>
      <c r="B44" s="286" t="s">
        <v>56</v>
      </c>
      <c r="C44" s="278" t="s">
        <v>78</v>
      </c>
      <c r="D44" s="279">
        <v>45260</v>
      </c>
      <c r="E44" s="278">
        <v>1030.8499999999999</v>
      </c>
      <c r="F44" s="278">
        <v>1025.5666666666666</v>
      </c>
      <c r="G44" s="280">
        <v>1013.3333333333333</v>
      </c>
      <c r="H44" s="280">
        <v>995.81666666666661</v>
      </c>
      <c r="I44" s="280">
        <v>983.58333333333326</v>
      </c>
      <c r="J44" s="280">
        <v>1043.0833333333333</v>
      </c>
      <c r="K44" s="280">
        <v>1055.3166666666668</v>
      </c>
      <c r="L44" s="280">
        <v>1072.8333333333333</v>
      </c>
      <c r="M44" s="281">
        <v>1037.8</v>
      </c>
      <c r="N44" s="281">
        <v>1008.05</v>
      </c>
      <c r="O44" s="281">
        <v>8650000</v>
      </c>
      <c r="P44" s="282">
        <v>-1.357053255787433E-2</v>
      </c>
    </row>
    <row r="45" spans="1:16" ht="12.75" customHeight="1">
      <c r="A45" s="272">
        <v>35</v>
      </c>
      <c r="B45" s="286" t="s">
        <v>79</v>
      </c>
      <c r="C45" s="278" t="s">
        <v>80</v>
      </c>
      <c r="D45" s="279">
        <v>45260</v>
      </c>
      <c r="E45" s="278">
        <v>928.6</v>
      </c>
      <c r="F45" s="278">
        <v>925.83333333333337</v>
      </c>
      <c r="G45" s="280">
        <v>917.06666666666672</v>
      </c>
      <c r="H45" s="280">
        <v>905.5333333333333</v>
      </c>
      <c r="I45" s="280">
        <v>896.76666666666665</v>
      </c>
      <c r="J45" s="280">
        <v>937.36666666666679</v>
      </c>
      <c r="K45" s="280">
        <v>946.13333333333344</v>
      </c>
      <c r="L45" s="280">
        <v>957.66666666666686</v>
      </c>
      <c r="M45" s="281">
        <v>934.6</v>
      </c>
      <c r="N45" s="281">
        <v>914.3</v>
      </c>
      <c r="O45" s="281">
        <v>32581200</v>
      </c>
      <c r="P45" s="282">
        <v>-2.8937085905204146E-2</v>
      </c>
    </row>
    <row r="46" spans="1:16" ht="12.75" customHeight="1">
      <c r="A46" s="272">
        <v>36</v>
      </c>
      <c r="B46" s="286" t="s">
        <v>41</v>
      </c>
      <c r="C46" s="278" t="s">
        <v>81</v>
      </c>
      <c r="D46" s="279">
        <v>45260</v>
      </c>
      <c r="E46" s="278">
        <v>120.9</v>
      </c>
      <c r="F46" s="278">
        <v>120.08333333333333</v>
      </c>
      <c r="G46" s="280">
        <v>118.81666666666666</v>
      </c>
      <c r="H46" s="280">
        <v>116.73333333333333</v>
      </c>
      <c r="I46" s="280">
        <v>115.46666666666667</v>
      </c>
      <c r="J46" s="280">
        <v>122.16666666666666</v>
      </c>
      <c r="K46" s="280">
        <v>123.43333333333334</v>
      </c>
      <c r="L46" s="280">
        <v>125.51666666666665</v>
      </c>
      <c r="M46" s="281">
        <v>121.35</v>
      </c>
      <c r="N46" s="281">
        <v>118</v>
      </c>
      <c r="O46" s="281">
        <v>94531500</v>
      </c>
      <c r="P46" s="282">
        <v>-2.8907345485923847E-2</v>
      </c>
    </row>
    <row r="47" spans="1:16" ht="12.75" customHeight="1">
      <c r="A47" s="272">
        <v>37</v>
      </c>
      <c r="B47" s="286" t="s">
        <v>43</v>
      </c>
      <c r="C47" s="278" t="s">
        <v>82</v>
      </c>
      <c r="D47" s="279">
        <v>45260</v>
      </c>
      <c r="E47" s="278">
        <v>223.45</v>
      </c>
      <c r="F47" s="278">
        <v>223.13333333333333</v>
      </c>
      <c r="G47" s="280">
        <v>221.46666666666664</v>
      </c>
      <c r="H47" s="280">
        <v>219.48333333333332</v>
      </c>
      <c r="I47" s="280">
        <v>217.81666666666663</v>
      </c>
      <c r="J47" s="280">
        <v>225.11666666666665</v>
      </c>
      <c r="K47" s="280">
        <v>226.78333333333333</v>
      </c>
      <c r="L47" s="280">
        <v>228.76666666666665</v>
      </c>
      <c r="M47" s="281">
        <v>224.8</v>
      </c>
      <c r="N47" s="281">
        <v>221.15</v>
      </c>
      <c r="O47" s="281">
        <v>35410000</v>
      </c>
      <c r="P47" s="282">
        <v>1.2365091844757344E-2</v>
      </c>
    </row>
    <row r="48" spans="1:16" ht="12.75" customHeight="1">
      <c r="A48" s="272">
        <v>38</v>
      </c>
      <c r="B48" s="286" t="s">
        <v>56</v>
      </c>
      <c r="C48" s="278" t="s">
        <v>83</v>
      </c>
      <c r="D48" s="279">
        <v>45260</v>
      </c>
      <c r="E48" s="278">
        <v>19486.55</v>
      </c>
      <c r="F48" s="278">
        <v>19617.55</v>
      </c>
      <c r="G48" s="280">
        <v>19306</v>
      </c>
      <c r="H48" s="280">
        <v>19125.45</v>
      </c>
      <c r="I48" s="280">
        <v>18813.900000000001</v>
      </c>
      <c r="J48" s="280">
        <v>19798.099999999999</v>
      </c>
      <c r="K48" s="280">
        <v>20109.649999999994</v>
      </c>
      <c r="L48" s="280">
        <v>20290.199999999997</v>
      </c>
      <c r="M48" s="281">
        <v>19929.099999999999</v>
      </c>
      <c r="N48" s="281">
        <v>19437</v>
      </c>
      <c r="O48" s="281">
        <v>111900</v>
      </c>
      <c r="P48" s="282">
        <v>5.715635333018422E-2</v>
      </c>
    </row>
    <row r="49" spans="1:16" ht="12.75" customHeight="1">
      <c r="A49" s="272">
        <v>39</v>
      </c>
      <c r="B49" s="286" t="s">
        <v>84</v>
      </c>
      <c r="C49" s="278" t="s">
        <v>85</v>
      </c>
      <c r="D49" s="279">
        <v>45260</v>
      </c>
      <c r="E49" s="278">
        <v>348.95</v>
      </c>
      <c r="F49" s="278">
        <v>346.13333333333338</v>
      </c>
      <c r="G49" s="280">
        <v>341.06666666666678</v>
      </c>
      <c r="H49" s="280">
        <v>333.18333333333339</v>
      </c>
      <c r="I49" s="280">
        <v>328.11666666666679</v>
      </c>
      <c r="J49" s="280">
        <v>354.01666666666677</v>
      </c>
      <c r="K49" s="280">
        <v>359.08333333333337</v>
      </c>
      <c r="L49" s="280">
        <v>366.96666666666675</v>
      </c>
      <c r="M49" s="281">
        <v>351.2</v>
      </c>
      <c r="N49" s="281">
        <v>338.25</v>
      </c>
      <c r="O49" s="281">
        <v>24528600</v>
      </c>
      <c r="P49" s="282">
        <v>2.2510692578975013E-2</v>
      </c>
    </row>
    <row r="50" spans="1:16" ht="12.75" customHeight="1">
      <c r="A50" s="272">
        <v>40</v>
      </c>
      <c r="B50" s="286" t="s">
        <v>59</v>
      </c>
      <c r="C50" s="278" t="s">
        <v>86</v>
      </c>
      <c r="D50" s="279">
        <v>45260</v>
      </c>
      <c r="E50" s="278">
        <v>4468.05</v>
      </c>
      <c r="F50" s="278">
        <v>4485.1333333333341</v>
      </c>
      <c r="G50" s="280">
        <v>4435.1166666666686</v>
      </c>
      <c r="H50" s="280">
        <v>4402.1833333333343</v>
      </c>
      <c r="I50" s="280">
        <v>4352.1666666666688</v>
      </c>
      <c r="J50" s="280">
        <v>4518.0666666666684</v>
      </c>
      <c r="K50" s="280">
        <v>4568.083333333333</v>
      </c>
      <c r="L50" s="280">
        <v>4601.0166666666682</v>
      </c>
      <c r="M50" s="281">
        <v>4535.1499999999996</v>
      </c>
      <c r="N50" s="281">
        <v>4452.2</v>
      </c>
      <c r="O50" s="281">
        <v>2098400</v>
      </c>
      <c r="P50" s="282">
        <v>7.8203678964135243E-2</v>
      </c>
    </row>
    <row r="51" spans="1:16" ht="12.75" customHeight="1">
      <c r="A51" s="272">
        <v>41</v>
      </c>
      <c r="B51" s="286" t="s">
        <v>87</v>
      </c>
      <c r="C51" s="283" t="s">
        <v>88</v>
      </c>
      <c r="D51" s="279">
        <v>45260</v>
      </c>
      <c r="E51" s="278">
        <v>544.79999999999995</v>
      </c>
      <c r="F51" s="278">
        <v>543.2166666666667</v>
      </c>
      <c r="G51" s="280">
        <v>539.33333333333337</v>
      </c>
      <c r="H51" s="280">
        <v>533.86666666666667</v>
      </c>
      <c r="I51" s="280">
        <v>529.98333333333335</v>
      </c>
      <c r="J51" s="280">
        <v>548.68333333333339</v>
      </c>
      <c r="K51" s="280">
        <v>552.56666666666661</v>
      </c>
      <c r="L51" s="280">
        <v>558.03333333333342</v>
      </c>
      <c r="M51" s="281">
        <v>547.1</v>
      </c>
      <c r="N51" s="281">
        <v>537.75</v>
      </c>
      <c r="O51" s="281">
        <v>8264000</v>
      </c>
      <c r="P51" s="282">
        <v>3.1581575333915868E-2</v>
      </c>
    </row>
    <row r="52" spans="1:16" ht="12.75" customHeight="1">
      <c r="A52" s="272">
        <v>42</v>
      </c>
      <c r="B52" s="286" t="s">
        <v>63</v>
      </c>
      <c r="C52" s="278" t="s">
        <v>89</v>
      </c>
      <c r="D52" s="279">
        <v>45260</v>
      </c>
      <c r="E52" s="278">
        <v>385.2</v>
      </c>
      <c r="F52" s="278">
        <v>384.48333333333335</v>
      </c>
      <c r="G52" s="280">
        <v>380.9666666666667</v>
      </c>
      <c r="H52" s="280">
        <v>376.73333333333335</v>
      </c>
      <c r="I52" s="280">
        <v>373.2166666666667</v>
      </c>
      <c r="J52" s="280">
        <v>388.7166666666667</v>
      </c>
      <c r="K52" s="280">
        <v>392.23333333333335</v>
      </c>
      <c r="L52" s="280">
        <v>396.4666666666667</v>
      </c>
      <c r="M52" s="281">
        <v>388</v>
      </c>
      <c r="N52" s="281">
        <v>380.25</v>
      </c>
      <c r="O52" s="281">
        <v>49123800</v>
      </c>
      <c r="P52" s="282">
        <v>2.5996729261828229E-2</v>
      </c>
    </row>
    <row r="53" spans="1:16" ht="12.75" customHeight="1">
      <c r="A53" s="272">
        <v>43</v>
      </c>
      <c r="B53" s="286" t="s">
        <v>68</v>
      </c>
      <c r="C53" s="285" t="s">
        <v>90</v>
      </c>
      <c r="D53" s="279">
        <v>45260</v>
      </c>
      <c r="E53" s="278">
        <v>754</v>
      </c>
      <c r="F53" s="278">
        <v>750.15</v>
      </c>
      <c r="G53" s="280">
        <v>743.9</v>
      </c>
      <c r="H53" s="280">
        <v>733.8</v>
      </c>
      <c r="I53" s="280">
        <v>727.55</v>
      </c>
      <c r="J53" s="280">
        <v>760.25</v>
      </c>
      <c r="K53" s="280">
        <v>766.5</v>
      </c>
      <c r="L53" s="280">
        <v>776.6</v>
      </c>
      <c r="M53" s="281">
        <v>756.4</v>
      </c>
      <c r="N53" s="281">
        <v>740.05</v>
      </c>
      <c r="O53" s="281">
        <v>3933150</v>
      </c>
      <c r="P53" s="282">
        <v>-1.7322444939371442E-3</v>
      </c>
    </row>
    <row r="54" spans="1:16" ht="12.75" customHeight="1">
      <c r="A54" s="272">
        <v>44</v>
      </c>
      <c r="B54" s="286" t="s">
        <v>45</v>
      </c>
      <c r="C54" s="283" t="s">
        <v>91</v>
      </c>
      <c r="D54" s="279">
        <v>45260</v>
      </c>
      <c r="E54" s="278">
        <v>280.89999999999998</v>
      </c>
      <c r="F54" s="278">
        <v>279.96666666666664</v>
      </c>
      <c r="G54" s="280">
        <v>277.18333333333328</v>
      </c>
      <c r="H54" s="280">
        <v>273.46666666666664</v>
      </c>
      <c r="I54" s="280">
        <v>270.68333333333328</v>
      </c>
      <c r="J54" s="280">
        <v>283.68333333333328</v>
      </c>
      <c r="K54" s="280">
        <v>286.4666666666667</v>
      </c>
      <c r="L54" s="280">
        <v>290.18333333333328</v>
      </c>
      <c r="M54" s="281">
        <v>282.75</v>
      </c>
      <c r="N54" s="281">
        <v>276.25</v>
      </c>
      <c r="O54" s="281">
        <v>14079000</v>
      </c>
      <c r="P54" s="282">
        <v>2.0239570425444033E-2</v>
      </c>
    </row>
    <row r="55" spans="1:16" ht="12.75" customHeight="1">
      <c r="A55" s="272">
        <v>45</v>
      </c>
      <c r="B55" s="286" t="s">
        <v>68</v>
      </c>
      <c r="C55" s="278" t="s">
        <v>92</v>
      </c>
      <c r="D55" s="279">
        <v>45260</v>
      </c>
      <c r="E55" s="278">
        <v>1163.05</v>
      </c>
      <c r="F55" s="278">
        <v>1159.7499999999998</v>
      </c>
      <c r="G55" s="280">
        <v>1145.8999999999996</v>
      </c>
      <c r="H55" s="280">
        <v>1128.7499999999998</v>
      </c>
      <c r="I55" s="280">
        <v>1114.8999999999996</v>
      </c>
      <c r="J55" s="280">
        <v>1176.8999999999996</v>
      </c>
      <c r="K55" s="280">
        <v>1190.7499999999995</v>
      </c>
      <c r="L55" s="280">
        <v>1207.8999999999996</v>
      </c>
      <c r="M55" s="281">
        <v>1173.5999999999999</v>
      </c>
      <c r="N55" s="281">
        <v>1142.5999999999999</v>
      </c>
      <c r="O55" s="281">
        <v>12306875</v>
      </c>
      <c r="P55" s="282">
        <v>-3.1383737517831668E-2</v>
      </c>
    </row>
    <row r="56" spans="1:16" ht="12.75" customHeight="1">
      <c r="A56" s="272">
        <v>46</v>
      </c>
      <c r="B56" s="286" t="s">
        <v>43</v>
      </c>
      <c r="C56" s="278" t="s">
        <v>93</v>
      </c>
      <c r="D56" s="279">
        <v>45260</v>
      </c>
      <c r="E56" s="278">
        <v>1198.4000000000001</v>
      </c>
      <c r="F56" s="278">
        <v>1198.7833333333333</v>
      </c>
      <c r="G56" s="280">
        <v>1180.5166666666667</v>
      </c>
      <c r="H56" s="280">
        <v>1162.6333333333334</v>
      </c>
      <c r="I56" s="280">
        <v>1144.3666666666668</v>
      </c>
      <c r="J56" s="280">
        <v>1216.6666666666665</v>
      </c>
      <c r="K56" s="280">
        <v>1234.9333333333329</v>
      </c>
      <c r="L56" s="280">
        <v>1252.8166666666664</v>
      </c>
      <c r="M56" s="281">
        <v>1217.05</v>
      </c>
      <c r="N56" s="281">
        <v>1180.9000000000001</v>
      </c>
      <c r="O56" s="281">
        <v>9793550</v>
      </c>
      <c r="P56" s="282">
        <v>-8.4406903257170637E-2</v>
      </c>
    </row>
    <row r="57" spans="1:16" ht="12.75" customHeight="1">
      <c r="A57" s="272">
        <v>47</v>
      </c>
      <c r="B57" s="286" t="s">
        <v>45</v>
      </c>
      <c r="C57" s="278" t="s">
        <v>94</v>
      </c>
      <c r="D57" s="279">
        <v>45260</v>
      </c>
      <c r="E57" s="278">
        <v>315.64999999999998</v>
      </c>
      <c r="F57" s="278">
        <v>315.06666666666666</v>
      </c>
      <c r="G57" s="280">
        <v>313.33333333333331</v>
      </c>
      <c r="H57" s="280">
        <v>311.01666666666665</v>
      </c>
      <c r="I57" s="280">
        <v>309.2833333333333</v>
      </c>
      <c r="J57" s="280">
        <v>317.38333333333333</v>
      </c>
      <c r="K57" s="280">
        <v>319.11666666666667</v>
      </c>
      <c r="L57" s="280">
        <v>321.43333333333334</v>
      </c>
      <c r="M57" s="281">
        <v>316.8</v>
      </c>
      <c r="N57" s="281">
        <v>312.75</v>
      </c>
      <c r="O57" s="281">
        <v>62449800</v>
      </c>
      <c r="P57" s="282">
        <v>-1.2256285913574916E-2</v>
      </c>
    </row>
    <row r="58" spans="1:16" ht="12.75" customHeight="1">
      <c r="A58" s="272">
        <v>48</v>
      </c>
      <c r="B58" s="286" t="s">
        <v>87</v>
      </c>
      <c r="C58" s="278" t="s">
        <v>95</v>
      </c>
      <c r="D58" s="279">
        <v>45260</v>
      </c>
      <c r="E58" s="278">
        <v>4998.6499999999996</v>
      </c>
      <c r="F58" s="278">
        <v>4997.25</v>
      </c>
      <c r="G58" s="280">
        <v>4959.1499999999996</v>
      </c>
      <c r="H58" s="280">
        <v>4919.6499999999996</v>
      </c>
      <c r="I58" s="280">
        <v>4881.5499999999993</v>
      </c>
      <c r="J58" s="280">
        <v>5036.75</v>
      </c>
      <c r="K58" s="280">
        <v>5074.8500000000004</v>
      </c>
      <c r="L58" s="280">
        <v>5114.3500000000004</v>
      </c>
      <c r="M58" s="281">
        <v>5035.3500000000004</v>
      </c>
      <c r="N58" s="281">
        <v>4957.75</v>
      </c>
      <c r="O58" s="281">
        <v>1145400</v>
      </c>
      <c r="P58" s="282">
        <v>3.3148423758625353E-2</v>
      </c>
    </row>
    <row r="59" spans="1:16" ht="12.75" customHeight="1">
      <c r="A59" s="272">
        <v>49</v>
      </c>
      <c r="B59" s="286" t="s">
        <v>59</v>
      </c>
      <c r="C59" s="278" t="s">
        <v>96</v>
      </c>
      <c r="D59" s="279">
        <v>45260</v>
      </c>
      <c r="E59" s="278">
        <v>2043.85</v>
      </c>
      <c r="F59" s="278">
        <v>2052.6166666666668</v>
      </c>
      <c r="G59" s="280">
        <v>2030.5833333333335</v>
      </c>
      <c r="H59" s="280">
        <v>2017.3166666666666</v>
      </c>
      <c r="I59" s="280">
        <v>1995.2833333333333</v>
      </c>
      <c r="J59" s="280">
        <v>2065.8833333333337</v>
      </c>
      <c r="K59" s="280">
        <v>2087.9166666666665</v>
      </c>
      <c r="L59" s="280">
        <v>2101.1833333333338</v>
      </c>
      <c r="M59" s="281">
        <v>2074.65</v>
      </c>
      <c r="N59" s="281">
        <v>2039.35</v>
      </c>
      <c r="O59" s="281">
        <v>3210900</v>
      </c>
      <c r="P59" s="282">
        <v>1.2806359019651136E-2</v>
      </c>
    </row>
    <row r="60" spans="1:16" ht="12.75" customHeight="1">
      <c r="A60" s="272">
        <v>50</v>
      </c>
      <c r="B60" s="286" t="s">
        <v>45</v>
      </c>
      <c r="C60" s="278" t="s">
        <v>97</v>
      </c>
      <c r="D60" s="279">
        <v>45260</v>
      </c>
      <c r="E60" s="278">
        <v>688.7</v>
      </c>
      <c r="F60" s="278">
        <v>689.91666666666663</v>
      </c>
      <c r="G60" s="280">
        <v>683.33333333333326</v>
      </c>
      <c r="H60" s="280">
        <v>677.96666666666658</v>
      </c>
      <c r="I60" s="280">
        <v>671.38333333333321</v>
      </c>
      <c r="J60" s="280">
        <v>695.2833333333333</v>
      </c>
      <c r="K60" s="280">
        <v>701.86666666666656</v>
      </c>
      <c r="L60" s="280">
        <v>707.23333333333335</v>
      </c>
      <c r="M60" s="281">
        <v>696.5</v>
      </c>
      <c r="N60" s="281">
        <v>684.55</v>
      </c>
      <c r="O60" s="281">
        <v>5662000</v>
      </c>
      <c r="P60" s="282">
        <v>1.9996397045577374E-2</v>
      </c>
    </row>
    <row r="61" spans="1:16" ht="12.75" customHeight="1">
      <c r="A61" s="272">
        <v>51</v>
      </c>
      <c r="B61" s="286" t="s">
        <v>45</v>
      </c>
      <c r="C61" s="285" t="s">
        <v>98</v>
      </c>
      <c r="D61" s="279">
        <v>45260</v>
      </c>
      <c r="E61" s="278">
        <v>1035.05</v>
      </c>
      <c r="F61" s="278">
        <v>1042.1833333333334</v>
      </c>
      <c r="G61" s="280">
        <v>1009.1666666666667</v>
      </c>
      <c r="H61" s="280">
        <v>983.2833333333333</v>
      </c>
      <c r="I61" s="280">
        <v>950.26666666666665</v>
      </c>
      <c r="J61" s="280">
        <v>1068.0666666666668</v>
      </c>
      <c r="K61" s="280">
        <v>1101.0833333333333</v>
      </c>
      <c r="L61" s="280">
        <v>1126.9666666666669</v>
      </c>
      <c r="M61" s="281">
        <v>1075.2</v>
      </c>
      <c r="N61" s="281">
        <v>1016.3</v>
      </c>
      <c r="O61" s="281">
        <v>1500100</v>
      </c>
      <c r="P61" s="282">
        <v>0.32039433148490448</v>
      </c>
    </row>
    <row r="62" spans="1:16" ht="12.75" customHeight="1">
      <c r="A62" s="272">
        <v>52</v>
      </c>
      <c r="B62" s="286" t="s">
        <v>41</v>
      </c>
      <c r="C62" s="283" t="s">
        <v>99</v>
      </c>
      <c r="D62" s="279">
        <v>45260</v>
      </c>
      <c r="E62" s="278">
        <v>284.89999999999998</v>
      </c>
      <c r="F62" s="278">
        <v>284.76666666666665</v>
      </c>
      <c r="G62" s="280">
        <v>282.83333333333331</v>
      </c>
      <c r="H62" s="280">
        <v>280.76666666666665</v>
      </c>
      <c r="I62" s="280">
        <v>278.83333333333331</v>
      </c>
      <c r="J62" s="280">
        <v>286.83333333333331</v>
      </c>
      <c r="K62" s="280">
        <v>288.76666666666671</v>
      </c>
      <c r="L62" s="280">
        <v>290.83333333333331</v>
      </c>
      <c r="M62" s="281">
        <v>286.7</v>
      </c>
      <c r="N62" s="281">
        <v>282.7</v>
      </c>
      <c r="O62" s="281">
        <v>12484800</v>
      </c>
      <c r="P62" s="282">
        <v>-5.7636887608069167E-4</v>
      </c>
    </row>
    <row r="63" spans="1:16" ht="12.75" customHeight="1">
      <c r="A63" s="272">
        <v>53</v>
      </c>
      <c r="B63" s="286" t="s">
        <v>63</v>
      </c>
      <c r="C63" s="278" t="s">
        <v>100</v>
      </c>
      <c r="D63" s="279">
        <v>45260</v>
      </c>
      <c r="E63" s="278">
        <v>134.65</v>
      </c>
      <c r="F63" s="278">
        <v>134.65</v>
      </c>
      <c r="G63" s="280">
        <v>131.9</v>
      </c>
      <c r="H63" s="280">
        <v>129.15</v>
      </c>
      <c r="I63" s="280">
        <v>126.4</v>
      </c>
      <c r="J63" s="280">
        <v>137.4</v>
      </c>
      <c r="K63" s="280">
        <v>140.15</v>
      </c>
      <c r="L63" s="280">
        <v>142.9</v>
      </c>
      <c r="M63" s="281">
        <v>137.4</v>
      </c>
      <c r="N63" s="281">
        <v>131.9</v>
      </c>
      <c r="O63" s="281">
        <v>37855000</v>
      </c>
      <c r="P63" s="282">
        <v>-8.2525543620644484E-3</v>
      </c>
    </row>
    <row r="64" spans="1:16" ht="12.75" customHeight="1">
      <c r="A64" s="272">
        <v>54</v>
      </c>
      <c r="B64" s="286" t="s">
        <v>41</v>
      </c>
      <c r="C64" s="278" t="s">
        <v>101</v>
      </c>
      <c r="D64" s="279">
        <v>45260</v>
      </c>
      <c r="E64" s="278">
        <v>1685.7</v>
      </c>
      <c r="F64" s="278">
        <v>1689.4333333333334</v>
      </c>
      <c r="G64" s="280">
        <v>1674.0666666666668</v>
      </c>
      <c r="H64" s="280">
        <v>1662.4333333333334</v>
      </c>
      <c r="I64" s="280">
        <v>1647.0666666666668</v>
      </c>
      <c r="J64" s="280">
        <v>1701.0666666666668</v>
      </c>
      <c r="K64" s="280">
        <v>1716.4333333333336</v>
      </c>
      <c r="L64" s="280">
        <v>1728.0666666666668</v>
      </c>
      <c r="M64" s="281">
        <v>1704.8</v>
      </c>
      <c r="N64" s="281">
        <v>1677.8</v>
      </c>
      <c r="O64" s="281">
        <v>3911400</v>
      </c>
      <c r="P64" s="282">
        <v>-1.1491611123879567E-3</v>
      </c>
    </row>
    <row r="65" spans="1:16" ht="12.75" customHeight="1">
      <c r="A65" s="272">
        <v>55</v>
      </c>
      <c r="B65" s="286" t="s">
        <v>59</v>
      </c>
      <c r="C65" s="278" t="s">
        <v>102</v>
      </c>
      <c r="D65" s="279">
        <v>45260</v>
      </c>
      <c r="E65" s="278">
        <v>524.79999999999995</v>
      </c>
      <c r="F65" s="278">
        <v>524.23333333333335</v>
      </c>
      <c r="G65" s="280">
        <v>522.61666666666667</v>
      </c>
      <c r="H65" s="280">
        <v>520.43333333333328</v>
      </c>
      <c r="I65" s="280">
        <v>518.81666666666661</v>
      </c>
      <c r="J65" s="280">
        <v>526.41666666666674</v>
      </c>
      <c r="K65" s="280">
        <v>528.03333333333353</v>
      </c>
      <c r="L65" s="280">
        <v>530.21666666666681</v>
      </c>
      <c r="M65" s="281">
        <v>525.85</v>
      </c>
      <c r="N65" s="281">
        <v>522.04999999999995</v>
      </c>
      <c r="O65" s="281">
        <v>20226250</v>
      </c>
      <c r="P65" s="282">
        <v>7.4087909351263853E-3</v>
      </c>
    </row>
    <row r="66" spans="1:16" ht="12.75" customHeight="1">
      <c r="A66" s="272">
        <v>56</v>
      </c>
      <c r="B66" s="286" t="s">
        <v>49</v>
      </c>
      <c r="C66" s="283" t="s">
        <v>103</v>
      </c>
      <c r="D66" s="279">
        <v>45260</v>
      </c>
      <c r="E66" s="278">
        <v>2057.35</v>
      </c>
      <c r="F66" s="278">
        <v>2056.6166666666668</v>
      </c>
      <c r="G66" s="280">
        <v>2033.2333333333336</v>
      </c>
      <c r="H66" s="280">
        <v>2009.1166666666668</v>
      </c>
      <c r="I66" s="280">
        <v>1985.7333333333336</v>
      </c>
      <c r="J66" s="280">
        <v>2080.7333333333336</v>
      </c>
      <c r="K66" s="280">
        <v>2104.1166666666668</v>
      </c>
      <c r="L66" s="280">
        <v>2128.2333333333336</v>
      </c>
      <c r="M66" s="281">
        <v>2080</v>
      </c>
      <c r="N66" s="281">
        <v>2032.5</v>
      </c>
      <c r="O66" s="281">
        <v>2382750</v>
      </c>
      <c r="P66" s="282">
        <v>2.3408139160313542E-2</v>
      </c>
    </row>
    <row r="67" spans="1:16" ht="12.75" customHeight="1">
      <c r="A67" s="272">
        <v>57</v>
      </c>
      <c r="B67" s="286" t="s">
        <v>39</v>
      </c>
      <c r="C67" s="278" t="s">
        <v>104</v>
      </c>
      <c r="D67" s="279">
        <v>45260</v>
      </c>
      <c r="E67" s="278">
        <v>2003</v>
      </c>
      <c r="F67" s="278">
        <v>1998</v>
      </c>
      <c r="G67" s="280">
        <v>1985.6</v>
      </c>
      <c r="H67" s="280">
        <v>1968.1999999999998</v>
      </c>
      <c r="I67" s="280">
        <v>1955.7999999999997</v>
      </c>
      <c r="J67" s="280">
        <v>2015.4</v>
      </c>
      <c r="K67" s="280">
        <v>2027.8000000000002</v>
      </c>
      <c r="L67" s="280">
        <v>2045.2000000000003</v>
      </c>
      <c r="M67" s="281">
        <v>2010.4</v>
      </c>
      <c r="N67" s="281">
        <v>1980.6</v>
      </c>
      <c r="O67" s="281">
        <v>2349000</v>
      </c>
      <c r="P67" s="282">
        <v>-1.7848036715961244E-3</v>
      </c>
    </row>
    <row r="68" spans="1:16" ht="12.75" customHeight="1">
      <c r="A68" s="272">
        <v>58</v>
      </c>
      <c r="B68" s="286" t="s">
        <v>45</v>
      </c>
      <c r="C68" s="283" t="s">
        <v>105</v>
      </c>
      <c r="D68" s="279">
        <v>45260</v>
      </c>
      <c r="E68" s="278">
        <v>129.30000000000001</v>
      </c>
      <c r="F68" s="278">
        <v>130.33333333333334</v>
      </c>
      <c r="G68" s="280">
        <v>127.66666666666669</v>
      </c>
      <c r="H68" s="280">
        <v>126.03333333333333</v>
      </c>
      <c r="I68" s="280">
        <v>123.36666666666667</v>
      </c>
      <c r="J68" s="280">
        <v>131.9666666666667</v>
      </c>
      <c r="K68" s="280">
        <v>134.63333333333338</v>
      </c>
      <c r="L68" s="280">
        <v>136.26666666666671</v>
      </c>
      <c r="M68" s="281">
        <v>133</v>
      </c>
      <c r="N68" s="281">
        <v>128.69999999999999</v>
      </c>
      <c r="O68" s="281">
        <v>11574400</v>
      </c>
      <c r="P68" s="282">
        <v>4.0077639193415046E-2</v>
      </c>
    </row>
    <row r="69" spans="1:16" ht="12.75" customHeight="1">
      <c r="A69" s="272">
        <v>59</v>
      </c>
      <c r="B69" s="286" t="s">
        <v>43</v>
      </c>
      <c r="C69" s="278" t="s">
        <v>106</v>
      </c>
      <c r="D69" s="279">
        <v>45260</v>
      </c>
      <c r="E69" s="278">
        <v>3425.4</v>
      </c>
      <c r="F69" s="278">
        <v>3424.4500000000003</v>
      </c>
      <c r="G69" s="280">
        <v>3407.8000000000006</v>
      </c>
      <c r="H69" s="280">
        <v>3390.2000000000003</v>
      </c>
      <c r="I69" s="280">
        <v>3373.5500000000006</v>
      </c>
      <c r="J69" s="280">
        <v>3442.0500000000006</v>
      </c>
      <c r="K69" s="280">
        <v>3458.7000000000003</v>
      </c>
      <c r="L69" s="280">
        <v>3476.3000000000006</v>
      </c>
      <c r="M69" s="281">
        <v>3441.1</v>
      </c>
      <c r="N69" s="281">
        <v>3406.85</v>
      </c>
      <c r="O69" s="281">
        <v>2254400</v>
      </c>
      <c r="P69" s="282">
        <v>-3.888299752562743E-3</v>
      </c>
    </row>
    <row r="70" spans="1:16" ht="12.75" customHeight="1">
      <c r="A70" s="272">
        <v>60</v>
      </c>
      <c r="B70" s="286" t="s">
        <v>45</v>
      </c>
      <c r="C70" s="285" t="s">
        <v>107</v>
      </c>
      <c r="D70" s="279">
        <v>45260</v>
      </c>
      <c r="E70" s="278">
        <v>5128.25</v>
      </c>
      <c r="F70" s="278">
        <v>5209.416666666667</v>
      </c>
      <c r="G70" s="280">
        <v>5009.8333333333339</v>
      </c>
      <c r="H70" s="280">
        <v>4891.416666666667</v>
      </c>
      <c r="I70" s="280">
        <v>4691.8333333333339</v>
      </c>
      <c r="J70" s="280">
        <v>5327.8333333333339</v>
      </c>
      <c r="K70" s="280">
        <v>5527.4166666666679</v>
      </c>
      <c r="L70" s="280">
        <v>5645.8333333333339</v>
      </c>
      <c r="M70" s="281">
        <v>5409</v>
      </c>
      <c r="N70" s="281">
        <v>5091</v>
      </c>
      <c r="O70" s="281">
        <v>1142100</v>
      </c>
      <c r="P70" s="282">
        <v>-0.1200400647199322</v>
      </c>
    </row>
    <row r="71" spans="1:16" ht="12.75" customHeight="1">
      <c r="A71" s="272">
        <v>61</v>
      </c>
      <c r="B71" s="286" t="s">
        <v>108</v>
      </c>
      <c r="C71" s="278" t="s">
        <v>109</v>
      </c>
      <c r="D71" s="279">
        <v>45260</v>
      </c>
      <c r="E71" s="278">
        <v>558.1</v>
      </c>
      <c r="F71" s="278">
        <v>550.86666666666667</v>
      </c>
      <c r="G71" s="280">
        <v>540.38333333333333</v>
      </c>
      <c r="H71" s="280">
        <v>522.66666666666663</v>
      </c>
      <c r="I71" s="280">
        <v>512.18333333333328</v>
      </c>
      <c r="J71" s="280">
        <v>568.58333333333337</v>
      </c>
      <c r="K71" s="280">
        <v>579.06666666666672</v>
      </c>
      <c r="L71" s="280">
        <v>596.78333333333342</v>
      </c>
      <c r="M71" s="281">
        <v>561.35</v>
      </c>
      <c r="N71" s="281">
        <v>533.15</v>
      </c>
      <c r="O71" s="281">
        <v>35253900</v>
      </c>
      <c r="P71" s="282">
        <v>0.10561448900388098</v>
      </c>
    </row>
    <row r="72" spans="1:16" ht="12.75" customHeight="1">
      <c r="A72" s="272">
        <v>62</v>
      </c>
      <c r="B72" s="286" t="s">
        <v>43</v>
      </c>
      <c r="C72" s="278" t="s">
        <v>110</v>
      </c>
      <c r="D72" s="279">
        <v>45260</v>
      </c>
      <c r="E72" s="278">
        <v>5380.7</v>
      </c>
      <c r="F72" s="278">
        <v>5343.3666666666668</v>
      </c>
      <c r="G72" s="280">
        <v>5262.4833333333336</v>
      </c>
      <c r="H72" s="280">
        <v>5144.2666666666664</v>
      </c>
      <c r="I72" s="280">
        <v>5063.3833333333332</v>
      </c>
      <c r="J72" s="280">
        <v>5461.5833333333339</v>
      </c>
      <c r="K72" s="280">
        <v>5542.4666666666672</v>
      </c>
      <c r="L72" s="280">
        <v>5660.6833333333343</v>
      </c>
      <c r="M72" s="281">
        <v>5424.25</v>
      </c>
      <c r="N72" s="281">
        <v>5225.1499999999996</v>
      </c>
      <c r="O72" s="281">
        <v>2726625</v>
      </c>
      <c r="P72" s="282">
        <v>-4.7905830823980287E-3</v>
      </c>
    </row>
    <row r="73" spans="1:16" ht="12.75" customHeight="1">
      <c r="A73" s="272">
        <v>63</v>
      </c>
      <c r="B73" s="286" t="s">
        <v>56</v>
      </c>
      <c r="C73" s="278" t="s">
        <v>111</v>
      </c>
      <c r="D73" s="279">
        <v>45260</v>
      </c>
      <c r="E73" s="278">
        <v>3369.4</v>
      </c>
      <c r="F73" s="278">
        <v>3387.2833333333328</v>
      </c>
      <c r="G73" s="280">
        <v>3330.5666666666657</v>
      </c>
      <c r="H73" s="280">
        <v>3291.7333333333327</v>
      </c>
      <c r="I73" s="280">
        <v>3235.0166666666655</v>
      </c>
      <c r="J73" s="280">
        <v>3426.1166666666659</v>
      </c>
      <c r="K73" s="280">
        <v>3482.833333333333</v>
      </c>
      <c r="L73" s="280">
        <v>3521.6666666666661</v>
      </c>
      <c r="M73" s="281">
        <v>3444</v>
      </c>
      <c r="N73" s="281">
        <v>3348.45</v>
      </c>
      <c r="O73" s="281">
        <v>2893625</v>
      </c>
      <c r="P73" s="282">
        <v>-1.2080942313500453E-3</v>
      </c>
    </row>
    <row r="74" spans="1:16" ht="12.75" customHeight="1">
      <c r="A74" s="272">
        <v>64</v>
      </c>
      <c r="B74" s="286" t="s">
        <v>56</v>
      </c>
      <c r="C74" s="278" t="s">
        <v>112</v>
      </c>
      <c r="D74" s="279">
        <v>45260</v>
      </c>
      <c r="E74" s="278">
        <v>3179.8</v>
      </c>
      <c r="F74" s="278">
        <v>3164.4833333333336</v>
      </c>
      <c r="G74" s="280">
        <v>3135.3166666666671</v>
      </c>
      <c r="H74" s="280">
        <v>3090.8333333333335</v>
      </c>
      <c r="I74" s="280">
        <v>3061.666666666667</v>
      </c>
      <c r="J74" s="280">
        <v>3208.9666666666672</v>
      </c>
      <c r="K74" s="280">
        <v>3238.1333333333332</v>
      </c>
      <c r="L74" s="280">
        <v>3282.6166666666672</v>
      </c>
      <c r="M74" s="281">
        <v>3193.65</v>
      </c>
      <c r="N74" s="281">
        <v>3120</v>
      </c>
      <c r="O74" s="281">
        <v>1711325</v>
      </c>
      <c r="P74" s="282">
        <v>7.6101036269430053E-3</v>
      </c>
    </row>
    <row r="75" spans="1:16" ht="12.75" customHeight="1">
      <c r="A75" s="272">
        <v>65</v>
      </c>
      <c r="B75" s="286" t="s">
        <v>56</v>
      </c>
      <c r="C75" s="278" t="s">
        <v>113</v>
      </c>
      <c r="D75" s="279">
        <v>45260</v>
      </c>
      <c r="E75" s="278">
        <v>255.85</v>
      </c>
      <c r="F75" s="278">
        <v>254.65</v>
      </c>
      <c r="G75" s="280">
        <v>251.7</v>
      </c>
      <c r="H75" s="280">
        <v>247.54999999999998</v>
      </c>
      <c r="I75" s="280">
        <v>244.59999999999997</v>
      </c>
      <c r="J75" s="280">
        <v>258.8</v>
      </c>
      <c r="K75" s="280">
        <v>261.75</v>
      </c>
      <c r="L75" s="280">
        <v>265.90000000000003</v>
      </c>
      <c r="M75" s="281">
        <v>257.60000000000002</v>
      </c>
      <c r="N75" s="281">
        <v>250.5</v>
      </c>
      <c r="O75" s="281">
        <v>16207200</v>
      </c>
      <c r="P75" s="282">
        <v>7.1649607236372287E-2</v>
      </c>
    </row>
    <row r="76" spans="1:16" ht="12.75" customHeight="1">
      <c r="A76" s="272">
        <v>66</v>
      </c>
      <c r="B76" s="286" t="s">
        <v>63</v>
      </c>
      <c r="C76" s="278" t="s">
        <v>114</v>
      </c>
      <c r="D76" s="279">
        <v>45260</v>
      </c>
      <c r="E76" s="278">
        <v>141.5</v>
      </c>
      <c r="F76" s="278">
        <v>140.45000000000002</v>
      </c>
      <c r="G76" s="280">
        <v>139.20000000000005</v>
      </c>
      <c r="H76" s="280">
        <v>136.90000000000003</v>
      </c>
      <c r="I76" s="280">
        <v>135.65000000000006</v>
      </c>
      <c r="J76" s="280">
        <v>142.75000000000003</v>
      </c>
      <c r="K76" s="280">
        <v>143.99999999999997</v>
      </c>
      <c r="L76" s="280">
        <v>146.30000000000001</v>
      </c>
      <c r="M76" s="281">
        <v>141.69999999999999</v>
      </c>
      <c r="N76" s="281">
        <v>138.15</v>
      </c>
      <c r="O76" s="281">
        <v>105850000</v>
      </c>
      <c r="P76" s="282">
        <v>1.3306528814857362E-2</v>
      </c>
    </row>
    <row r="77" spans="1:16" ht="12.75" customHeight="1">
      <c r="A77" s="272">
        <v>67</v>
      </c>
      <c r="B77" s="286" t="s">
        <v>84</v>
      </c>
      <c r="C77" s="278" t="s">
        <v>115</v>
      </c>
      <c r="D77" s="279">
        <v>45260</v>
      </c>
      <c r="E77" s="278">
        <v>119.5</v>
      </c>
      <c r="F77" s="278">
        <v>119.10000000000001</v>
      </c>
      <c r="G77" s="280">
        <v>117.70000000000002</v>
      </c>
      <c r="H77" s="280">
        <v>115.9</v>
      </c>
      <c r="I77" s="280">
        <v>114.50000000000001</v>
      </c>
      <c r="J77" s="280">
        <v>120.90000000000002</v>
      </c>
      <c r="K77" s="280">
        <v>122.30000000000003</v>
      </c>
      <c r="L77" s="280">
        <v>124.10000000000002</v>
      </c>
      <c r="M77" s="281">
        <v>120.5</v>
      </c>
      <c r="N77" s="281">
        <v>117.3</v>
      </c>
      <c r="O77" s="281">
        <v>147054225</v>
      </c>
      <c r="P77" s="282">
        <v>-3.2869236255387763E-3</v>
      </c>
    </row>
    <row r="78" spans="1:16" ht="12.75" customHeight="1">
      <c r="A78" s="272">
        <v>68</v>
      </c>
      <c r="B78" s="286" t="s">
        <v>43</v>
      </c>
      <c r="C78" s="278" t="s">
        <v>116</v>
      </c>
      <c r="D78" s="279">
        <v>45260</v>
      </c>
      <c r="E78" s="278">
        <v>755.55</v>
      </c>
      <c r="F78" s="278">
        <v>751.68333333333339</v>
      </c>
      <c r="G78" s="280">
        <v>743.91666666666674</v>
      </c>
      <c r="H78" s="280">
        <v>732.2833333333333</v>
      </c>
      <c r="I78" s="280">
        <v>724.51666666666665</v>
      </c>
      <c r="J78" s="280">
        <v>763.31666666666683</v>
      </c>
      <c r="K78" s="280">
        <v>771.08333333333348</v>
      </c>
      <c r="L78" s="280">
        <v>782.71666666666692</v>
      </c>
      <c r="M78" s="281">
        <v>759.45</v>
      </c>
      <c r="N78" s="281">
        <v>740.05</v>
      </c>
      <c r="O78" s="281">
        <v>8723925</v>
      </c>
      <c r="P78" s="282">
        <v>1.7417772892534031E-2</v>
      </c>
    </row>
    <row r="79" spans="1:16" ht="12.75" customHeight="1">
      <c r="A79" s="272">
        <v>69</v>
      </c>
      <c r="B79" s="286" t="s">
        <v>117</v>
      </c>
      <c r="C79" s="278" t="s">
        <v>118</v>
      </c>
      <c r="D79" s="279">
        <v>45260</v>
      </c>
      <c r="E79" s="278">
        <v>55</v>
      </c>
      <c r="F79" s="278">
        <v>54.966666666666669</v>
      </c>
      <c r="G79" s="280">
        <v>54.283333333333339</v>
      </c>
      <c r="H79" s="280">
        <v>53.56666666666667</v>
      </c>
      <c r="I79" s="280">
        <v>52.88333333333334</v>
      </c>
      <c r="J79" s="280">
        <v>55.683333333333337</v>
      </c>
      <c r="K79" s="280">
        <v>56.366666666666674</v>
      </c>
      <c r="L79" s="280">
        <v>57.083333333333336</v>
      </c>
      <c r="M79" s="281">
        <v>55.65</v>
      </c>
      <c r="N79" s="281">
        <v>54.25</v>
      </c>
      <c r="O79" s="281">
        <v>130916250</v>
      </c>
      <c r="P79" s="282">
        <v>-8.0975110808046372E-3</v>
      </c>
    </row>
    <row r="80" spans="1:16" ht="12.75" customHeight="1">
      <c r="A80" s="272">
        <v>70</v>
      </c>
      <c r="B80" s="286" t="s">
        <v>45</v>
      </c>
      <c r="C80" s="284" t="s">
        <v>119</v>
      </c>
      <c r="D80" s="279">
        <v>45260</v>
      </c>
      <c r="E80" s="278">
        <v>689.05</v>
      </c>
      <c r="F80" s="278">
        <v>682.88333333333333</v>
      </c>
      <c r="G80" s="280">
        <v>668.26666666666665</v>
      </c>
      <c r="H80" s="280">
        <v>647.48333333333335</v>
      </c>
      <c r="I80" s="280">
        <v>632.86666666666667</v>
      </c>
      <c r="J80" s="280">
        <v>703.66666666666663</v>
      </c>
      <c r="K80" s="280">
        <v>718.28333333333319</v>
      </c>
      <c r="L80" s="280">
        <v>739.06666666666661</v>
      </c>
      <c r="M80" s="281">
        <v>697.5</v>
      </c>
      <c r="N80" s="281">
        <v>662.1</v>
      </c>
      <c r="O80" s="281">
        <v>10531300</v>
      </c>
      <c r="P80" s="282">
        <v>9.5766265386176108E-2</v>
      </c>
    </row>
    <row r="81" spans="1:16" ht="12.75" customHeight="1">
      <c r="A81" s="272">
        <v>71</v>
      </c>
      <c r="B81" s="286" t="s">
        <v>59</v>
      </c>
      <c r="C81" s="278" t="s">
        <v>120</v>
      </c>
      <c r="D81" s="279">
        <v>45260</v>
      </c>
      <c r="E81" s="278">
        <v>982.2</v>
      </c>
      <c r="F81" s="278">
        <v>982.18333333333339</v>
      </c>
      <c r="G81" s="280">
        <v>977.01666666666677</v>
      </c>
      <c r="H81" s="280">
        <v>971.83333333333337</v>
      </c>
      <c r="I81" s="280">
        <v>966.66666666666674</v>
      </c>
      <c r="J81" s="280">
        <v>987.36666666666679</v>
      </c>
      <c r="K81" s="280">
        <v>992.5333333333333</v>
      </c>
      <c r="L81" s="280">
        <v>997.71666666666681</v>
      </c>
      <c r="M81" s="281">
        <v>987.35</v>
      </c>
      <c r="N81" s="281">
        <v>977</v>
      </c>
      <c r="O81" s="281">
        <v>8456500</v>
      </c>
      <c r="P81" s="282">
        <v>2.6083348153417511E-3</v>
      </c>
    </row>
    <row r="82" spans="1:16" ht="12.75" customHeight="1">
      <c r="A82" s="272">
        <v>72</v>
      </c>
      <c r="B82" s="286" t="s">
        <v>108</v>
      </c>
      <c r="C82" s="278" t="s">
        <v>121</v>
      </c>
      <c r="D82" s="279">
        <v>45260</v>
      </c>
      <c r="E82" s="278">
        <v>1645.2</v>
      </c>
      <c r="F82" s="278">
        <v>1633.7</v>
      </c>
      <c r="G82" s="280">
        <v>1616.5</v>
      </c>
      <c r="H82" s="280">
        <v>1587.8</v>
      </c>
      <c r="I82" s="280">
        <v>1570.6</v>
      </c>
      <c r="J82" s="280">
        <v>1662.4</v>
      </c>
      <c r="K82" s="280">
        <v>1679.6000000000004</v>
      </c>
      <c r="L82" s="280">
        <v>1708.3000000000002</v>
      </c>
      <c r="M82" s="281">
        <v>1650.9</v>
      </c>
      <c r="N82" s="281">
        <v>1605</v>
      </c>
      <c r="O82" s="281">
        <v>3843700</v>
      </c>
      <c r="P82" s="282">
        <v>-9.9106815122965864E-3</v>
      </c>
    </row>
    <row r="83" spans="1:16" ht="12.75" customHeight="1">
      <c r="A83" s="272">
        <v>73</v>
      </c>
      <c r="B83" s="286" t="s">
        <v>43</v>
      </c>
      <c r="C83" s="278" t="s">
        <v>122</v>
      </c>
      <c r="D83" s="279">
        <v>45260</v>
      </c>
      <c r="E83" s="278">
        <v>328</v>
      </c>
      <c r="F83" s="278">
        <v>327.16666666666669</v>
      </c>
      <c r="G83" s="280">
        <v>325.03333333333336</v>
      </c>
      <c r="H83" s="280">
        <v>322.06666666666666</v>
      </c>
      <c r="I83" s="280">
        <v>319.93333333333334</v>
      </c>
      <c r="J83" s="280">
        <v>330.13333333333338</v>
      </c>
      <c r="K83" s="280">
        <v>332.26666666666671</v>
      </c>
      <c r="L83" s="280">
        <v>335.23333333333341</v>
      </c>
      <c r="M83" s="281">
        <v>329.3</v>
      </c>
      <c r="N83" s="281">
        <v>324.2</v>
      </c>
      <c r="O83" s="281">
        <v>8636000</v>
      </c>
      <c r="P83" s="282">
        <v>2.0080321285140562E-2</v>
      </c>
    </row>
    <row r="84" spans="1:16" ht="12.75" customHeight="1">
      <c r="A84" s="272">
        <v>74</v>
      </c>
      <c r="B84" s="286" t="s">
        <v>49</v>
      </c>
      <c r="C84" s="278" t="s">
        <v>123</v>
      </c>
      <c r="D84" s="279">
        <v>45260</v>
      </c>
      <c r="E84" s="278">
        <v>1885.3</v>
      </c>
      <c r="F84" s="278">
        <v>1870.7</v>
      </c>
      <c r="G84" s="280">
        <v>1851.6000000000001</v>
      </c>
      <c r="H84" s="280">
        <v>1817.9</v>
      </c>
      <c r="I84" s="280">
        <v>1798.8000000000002</v>
      </c>
      <c r="J84" s="280">
        <v>1904.4</v>
      </c>
      <c r="K84" s="280">
        <v>1923.5</v>
      </c>
      <c r="L84" s="280">
        <v>1957.2</v>
      </c>
      <c r="M84" s="281">
        <v>1889.8</v>
      </c>
      <c r="N84" s="281">
        <v>1837</v>
      </c>
      <c r="O84" s="281">
        <v>9644400</v>
      </c>
      <c r="P84" s="282">
        <v>4.5517514347912132E-3</v>
      </c>
    </row>
    <row r="85" spans="1:16" ht="12.75" customHeight="1">
      <c r="A85" s="272">
        <v>75</v>
      </c>
      <c r="B85" s="286" t="s">
        <v>84</v>
      </c>
      <c r="C85" s="278" t="s">
        <v>124</v>
      </c>
      <c r="D85" s="279">
        <v>45260</v>
      </c>
      <c r="E85" s="278">
        <v>411.2</v>
      </c>
      <c r="F85" s="278">
        <v>411</v>
      </c>
      <c r="G85" s="280">
        <v>407.65</v>
      </c>
      <c r="H85" s="280">
        <v>404.09999999999997</v>
      </c>
      <c r="I85" s="280">
        <v>400.74999999999994</v>
      </c>
      <c r="J85" s="280">
        <v>414.55</v>
      </c>
      <c r="K85" s="280">
        <v>417.90000000000003</v>
      </c>
      <c r="L85" s="280">
        <v>421.45000000000005</v>
      </c>
      <c r="M85" s="281">
        <v>414.35</v>
      </c>
      <c r="N85" s="281">
        <v>407.45</v>
      </c>
      <c r="O85" s="281">
        <v>9328750</v>
      </c>
      <c r="P85" s="282">
        <v>-1.0999204876755897E-2</v>
      </c>
    </row>
    <row r="86" spans="1:16" ht="12.75" customHeight="1">
      <c r="A86" s="272">
        <v>76</v>
      </c>
      <c r="B86" s="286" t="s">
        <v>45</v>
      </c>
      <c r="C86" s="285" t="s">
        <v>125</v>
      </c>
      <c r="D86" s="279">
        <v>45260</v>
      </c>
      <c r="E86" s="278">
        <v>1843.05</v>
      </c>
      <c r="F86" s="278">
        <v>1847.3833333333332</v>
      </c>
      <c r="G86" s="280">
        <v>1829.7666666666664</v>
      </c>
      <c r="H86" s="280">
        <v>1816.4833333333331</v>
      </c>
      <c r="I86" s="280">
        <v>1798.8666666666663</v>
      </c>
      <c r="J86" s="280">
        <v>1860.6666666666665</v>
      </c>
      <c r="K86" s="280">
        <v>1878.2833333333333</v>
      </c>
      <c r="L86" s="280">
        <v>1891.5666666666666</v>
      </c>
      <c r="M86" s="281">
        <v>1865</v>
      </c>
      <c r="N86" s="281">
        <v>1834.1</v>
      </c>
      <c r="O86" s="281">
        <v>7963800</v>
      </c>
      <c r="P86" s="282">
        <v>1.1353245961597074E-2</v>
      </c>
    </row>
    <row r="87" spans="1:16" ht="12.75" customHeight="1">
      <c r="A87" s="272">
        <v>77</v>
      </c>
      <c r="B87" s="286" t="s">
        <v>41</v>
      </c>
      <c r="C87" s="278" t="s">
        <v>126</v>
      </c>
      <c r="D87" s="279">
        <v>45260</v>
      </c>
      <c r="E87" s="278">
        <v>1277.8499999999999</v>
      </c>
      <c r="F87" s="278">
        <v>1272.2333333333333</v>
      </c>
      <c r="G87" s="280">
        <v>1264.0666666666666</v>
      </c>
      <c r="H87" s="280">
        <v>1250.2833333333333</v>
      </c>
      <c r="I87" s="280">
        <v>1242.1166666666666</v>
      </c>
      <c r="J87" s="280">
        <v>1286.0166666666667</v>
      </c>
      <c r="K87" s="280">
        <v>1294.1833333333332</v>
      </c>
      <c r="L87" s="280">
        <v>1307.9666666666667</v>
      </c>
      <c r="M87" s="281">
        <v>1280.4000000000001</v>
      </c>
      <c r="N87" s="281">
        <v>1258.45</v>
      </c>
      <c r="O87" s="281">
        <v>5597500</v>
      </c>
      <c r="P87" s="282">
        <v>9.8322208190510553E-3</v>
      </c>
    </row>
    <row r="88" spans="1:16" ht="12.75" customHeight="1">
      <c r="A88" s="272">
        <v>78</v>
      </c>
      <c r="B88" s="286" t="s">
        <v>87</v>
      </c>
      <c r="C88" s="278" t="s">
        <v>127</v>
      </c>
      <c r="D88" s="279">
        <v>45260</v>
      </c>
      <c r="E88" s="278">
        <v>1267.75</v>
      </c>
      <c r="F88" s="278">
        <v>1269.9833333333333</v>
      </c>
      <c r="G88" s="280">
        <v>1259.9666666666667</v>
      </c>
      <c r="H88" s="280">
        <v>1252.1833333333334</v>
      </c>
      <c r="I88" s="280">
        <v>1242.1666666666667</v>
      </c>
      <c r="J88" s="280">
        <v>1277.7666666666667</v>
      </c>
      <c r="K88" s="280">
        <v>1287.7833333333335</v>
      </c>
      <c r="L88" s="280">
        <v>1295.5666666666666</v>
      </c>
      <c r="M88" s="281">
        <v>1280</v>
      </c>
      <c r="N88" s="281">
        <v>1262.2</v>
      </c>
      <c r="O88" s="281">
        <v>10497200</v>
      </c>
      <c r="P88" s="282">
        <v>9.3445467894807098E-4</v>
      </c>
    </row>
    <row r="89" spans="1:16" ht="12.75" customHeight="1">
      <c r="A89" s="272">
        <v>79</v>
      </c>
      <c r="B89" s="286" t="s">
        <v>68</v>
      </c>
      <c r="C89" s="278" t="s">
        <v>128</v>
      </c>
      <c r="D89" s="279">
        <v>45260</v>
      </c>
      <c r="E89" s="278">
        <v>2706.45</v>
      </c>
      <c r="F89" s="278">
        <v>2718.6833333333329</v>
      </c>
      <c r="G89" s="280">
        <v>2680.8666666666659</v>
      </c>
      <c r="H89" s="280">
        <v>2655.2833333333328</v>
      </c>
      <c r="I89" s="280">
        <v>2617.4666666666658</v>
      </c>
      <c r="J89" s="280">
        <v>2744.266666666666</v>
      </c>
      <c r="K89" s="280">
        <v>2782.0833333333326</v>
      </c>
      <c r="L89" s="280">
        <v>2807.6666666666661</v>
      </c>
      <c r="M89" s="281">
        <v>2756.5</v>
      </c>
      <c r="N89" s="281">
        <v>2693.1</v>
      </c>
      <c r="O89" s="281">
        <v>3469200</v>
      </c>
      <c r="P89" s="282">
        <v>5.2229299363057327E-2</v>
      </c>
    </row>
    <row r="90" spans="1:16" ht="12.75" customHeight="1">
      <c r="A90" s="272">
        <v>80</v>
      </c>
      <c r="B90" s="286" t="s">
        <v>63</v>
      </c>
      <c r="C90" s="278" t="s">
        <v>129</v>
      </c>
      <c r="D90" s="279">
        <v>45260</v>
      </c>
      <c r="E90" s="278">
        <v>1495.35</v>
      </c>
      <c r="F90" s="278">
        <v>1488.8499999999997</v>
      </c>
      <c r="G90" s="280">
        <v>1478.0999999999995</v>
      </c>
      <c r="H90" s="280">
        <v>1460.8499999999997</v>
      </c>
      <c r="I90" s="280">
        <v>1450.0999999999995</v>
      </c>
      <c r="J90" s="280">
        <v>1506.0999999999995</v>
      </c>
      <c r="K90" s="280">
        <v>1516.85</v>
      </c>
      <c r="L90" s="280">
        <v>1534.0999999999995</v>
      </c>
      <c r="M90" s="281">
        <v>1499.6</v>
      </c>
      <c r="N90" s="281">
        <v>1471.6</v>
      </c>
      <c r="O90" s="281">
        <v>153952150</v>
      </c>
      <c r="P90" s="282">
        <v>1.8383904533216911E-2</v>
      </c>
    </row>
    <row r="91" spans="1:16" ht="12.75" customHeight="1">
      <c r="A91" s="272">
        <v>81</v>
      </c>
      <c r="B91" s="286" t="s">
        <v>68</v>
      </c>
      <c r="C91" s="278" t="s">
        <v>130</v>
      </c>
      <c r="D91" s="279">
        <v>45260</v>
      </c>
      <c r="E91" s="278">
        <v>611.65</v>
      </c>
      <c r="F91" s="278">
        <v>609.31666666666672</v>
      </c>
      <c r="G91" s="280">
        <v>605.13333333333344</v>
      </c>
      <c r="H91" s="280">
        <v>598.61666666666667</v>
      </c>
      <c r="I91" s="280">
        <v>594.43333333333339</v>
      </c>
      <c r="J91" s="280">
        <v>615.83333333333348</v>
      </c>
      <c r="K91" s="280">
        <v>620.01666666666665</v>
      </c>
      <c r="L91" s="280">
        <v>626.53333333333353</v>
      </c>
      <c r="M91" s="281">
        <v>613.5</v>
      </c>
      <c r="N91" s="281">
        <v>602.79999999999995</v>
      </c>
      <c r="O91" s="281">
        <v>15484700</v>
      </c>
      <c r="P91" s="282">
        <v>2.512379842703175E-2</v>
      </c>
    </row>
    <row r="92" spans="1:16" ht="12.75" customHeight="1">
      <c r="A92" s="272">
        <v>82</v>
      </c>
      <c r="B92" s="286" t="s">
        <v>56</v>
      </c>
      <c r="C92" s="278" t="s">
        <v>131</v>
      </c>
      <c r="D92" s="279">
        <v>45260</v>
      </c>
      <c r="E92" s="278">
        <v>3129.6</v>
      </c>
      <c r="F92" s="278">
        <v>3113.5333333333333</v>
      </c>
      <c r="G92" s="280">
        <v>3087.0666666666666</v>
      </c>
      <c r="H92" s="280">
        <v>3044.5333333333333</v>
      </c>
      <c r="I92" s="280">
        <v>3018.0666666666666</v>
      </c>
      <c r="J92" s="280">
        <v>3156.0666666666666</v>
      </c>
      <c r="K92" s="280">
        <v>3182.5333333333328</v>
      </c>
      <c r="L92" s="280">
        <v>3225.0666666666666</v>
      </c>
      <c r="M92" s="281">
        <v>3140</v>
      </c>
      <c r="N92" s="281">
        <v>3071</v>
      </c>
      <c r="O92" s="281">
        <v>3278100</v>
      </c>
      <c r="P92" s="282">
        <v>-1.1041723232871753E-2</v>
      </c>
    </row>
    <row r="93" spans="1:16" ht="12.75" customHeight="1">
      <c r="A93" s="272">
        <v>83</v>
      </c>
      <c r="B93" s="286" t="s">
        <v>132</v>
      </c>
      <c r="C93" s="278" t="s">
        <v>133</v>
      </c>
      <c r="D93" s="279">
        <v>45260</v>
      </c>
      <c r="E93" s="278">
        <v>459.85</v>
      </c>
      <c r="F93" s="278">
        <v>459.90000000000003</v>
      </c>
      <c r="G93" s="280">
        <v>455.95000000000005</v>
      </c>
      <c r="H93" s="280">
        <v>452.05</v>
      </c>
      <c r="I93" s="280">
        <v>448.1</v>
      </c>
      <c r="J93" s="280">
        <v>463.80000000000007</v>
      </c>
      <c r="K93" s="280">
        <v>467.75</v>
      </c>
      <c r="L93" s="280">
        <v>471.65000000000009</v>
      </c>
      <c r="M93" s="281">
        <v>463.85</v>
      </c>
      <c r="N93" s="281">
        <v>456</v>
      </c>
      <c r="O93" s="281">
        <v>30636200</v>
      </c>
      <c r="P93" s="282">
        <v>4.0511625695402023E-2</v>
      </c>
    </row>
    <row r="94" spans="1:16" ht="12.75" customHeight="1">
      <c r="A94" s="272">
        <v>84</v>
      </c>
      <c r="B94" s="286" t="s">
        <v>132</v>
      </c>
      <c r="C94" s="284" t="s">
        <v>134</v>
      </c>
      <c r="D94" s="279">
        <v>45260</v>
      </c>
      <c r="E94" s="278">
        <v>144.1</v>
      </c>
      <c r="F94" s="278">
        <v>143.46666666666667</v>
      </c>
      <c r="G94" s="280">
        <v>142.08333333333334</v>
      </c>
      <c r="H94" s="280">
        <v>140.06666666666666</v>
      </c>
      <c r="I94" s="280">
        <v>138.68333333333334</v>
      </c>
      <c r="J94" s="280">
        <v>145.48333333333335</v>
      </c>
      <c r="K94" s="280">
        <v>146.86666666666667</v>
      </c>
      <c r="L94" s="280">
        <v>148.88333333333335</v>
      </c>
      <c r="M94" s="281">
        <v>144.85</v>
      </c>
      <c r="N94" s="281">
        <v>141.44999999999999</v>
      </c>
      <c r="O94" s="281">
        <v>31980200</v>
      </c>
      <c r="P94" s="282">
        <v>-1.3407455853499018E-2</v>
      </c>
    </row>
    <row r="95" spans="1:16" ht="12.75" customHeight="1">
      <c r="A95" s="272">
        <v>85</v>
      </c>
      <c r="B95" s="286" t="s">
        <v>84</v>
      </c>
      <c r="C95" s="278" t="s">
        <v>135</v>
      </c>
      <c r="D95" s="279">
        <v>45260</v>
      </c>
      <c r="E95" s="278">
        <v>247.6</v>
      </c>
      <c r="F95" s="278">
        <v>246.66666666666666</v>
      </c>
      <c r="G95" s="280">
        <v>243.98333333333332</v>
      </c>
      <c r="H95" s="280">
        <v>240.36666666666667</v>
      </c>
      <c r="I95" s="280">
        <v>237.68333333333334</v>
      </c>
      <c r="J95" s="280">
        <v>250.2833333333333</v>
      </c>
      <c r="K95" s="280">
        <v>252.96666666666664</v>
      </c>
      <c r="L95" s="280">
        <v>256.58333333333326</v>
      </c>
      <c r="M95" s="281">
        <v>249.35</v>
      </c>
      <c r="N95" s="281">
        <v>243.05</v>
      </c>
      <c r="O95" s="281">
        <v>48910500</v>
      </c>
      <c r="P95" s="282">
        <v>1.4164147351920278E-2</v>
      </c>
    </row>
    <row r="96" spans="1:16" ht="12.75" customHeight="1">
      <c r="A96" s="272">
        <v>86</v>
      </c>
      <c r="B96" s="286" t="s">
        <v>59</v>
      </c>
      <c r="C96" s="278" t="s">
        <v>136</v>
      </c>
      <c r="D96" s="279">
        <v>45260</v>
      </c>
      <c r="E96" s="278">
        <v>2474.85</v>
      </c>
      <c r="F96" s="278">
        <v>2473.6166666666668</v>
      </c>
      <c r="G96" s="280">
        <v>2460.3333333333335</v>
      </c>
      <c r="H96" s="280">
        <v>2445.8166666666666</v>
      </c>
      <c r="I96" s="280">
        <v>2432.5333333333333</v>
      </c>
      <c r="J96" s="280">
        <v>2488.1333333333337</v>
      </c>
      <c r="K96" s="280">
        <v>2501.4166666666665</v>
      </c>
      <c r="L96" s="280">
        <v>2515.9333333333338</v>
      </c>
      <c r="M96" s="281">
        <v>2486.9</v>
      </c>
      <c r="N96" s="281">
        <v>2459.1</v>
      </c>
      <c r="O96" s="281">
        <v>7792800</v>
      </c>
      <c r="P96" s="282">
        <v>-1.9211557673096135E-3</v>
      </c>
    </row>
    <row r="97" spans="1:16" ht="12.75" customHeight="1">
      <c r="A97" s="272">
        <v>87</v>
      </c>
      <c r="B97" s="286" t="s">
        <v>68</v>
      </c>
      <c r="C97" s="278" t="s">
        <v>137</v>
      </c>
      <c r="D97" s="279">
        <v>45260</v>
      </c>
      <c r="E97" s="278">
        <v>162.05000000000001</v>
      </c>
      <c r="F97" s="278">
        <v>160.63333333333335</v>
      </c>
      <c r="G97" s="280">
        <v>158.1166666666667</v>
      </c>
      <c r="H97" s="280">
        <v>154.18333333333334</v>
      </c>
      <c r="I97" s="280">
        <v>151.66666666666669</v>
      </c>
      <c r="J97" s="280">
        <v>164.56666666666672</v>
      </c>
      <c r="K97" s="280">
        <v>167.08333333333337</v>
      </c>
      <c r="L97" s="280">
        <v>171.01666666666674</v>
      </c>
      <c r="M97" s="281">
        <v>163.15</v>
      </c>
      <c r="N97" s="281">
        <v>156.69999999999999</v>
      </c>
      <c r="O97" s="281">
        <v>54891300</v>
      </c>
      <c r="P97" s="282">
        <v>1.4994341757827235E-2</v>
      </c>
    </row>
    <row r="98" spans="1:16" ht="12.75" customHeight="1">
      <c r="A98" s="272">
        <v>88</v>
      </c>
      <c r="B98" s="286" t="s">
        <v>63</v>
      </c>
      <c r="C98" s="278" t="s">
        <v>138</v>
      </c>
      <c r="D98" s="279">
        <v>45260</v>
      </c>
      <c r="E98" s="278">
        <v>928.35</v>
      </c>
      <c r="F98" s="278">
        <v>923.54999999999984</v>
      </c>
      <c r="G98" s="280">
        <v>917.59999999999968</v>
      </c>
      <c r="H98" s="280">
        <v>906.8499999999998</v>
      </c>
      <c r="I98" s="280">
        <v>900.89999999999964</v>
      </c>
      <c r="J98" s="280">
        <v>934.29999999999973</v>
      </c>
      <c r="K98" s="280">
        <v>940.24999999999977</v>
      </c>
      <c r="L98" s="280">
        <v>950.99999999999977</v>
      </c>
      <c r="M98" s="281">
        <v>929.5</v>
      </c>
      <c r="N98" s="281">
        <v>912.8</v>
      </c>
      <c r="O98" s="281">
        <v>89721100</v>
      </c>
      <c r="P98" s="282">
        <v>-2.109868892279904E-3</v>
      </c>
    </row>
    <row r="99" spans="1:16" ht="12.75" customHeight="1">
      <c r="A99" s="272">
        <v>89</v>
      </c>
      <c r="B99" s="286" t="s">
        <v>68</v>
      </c>
      <c r="C99" s="278" t="s">
        <v>139</v>
      </c>
      <c r="D99" s="279">
        <v>45260</v>
      </c>
      <c r="E99" s="278">
        <v>1362.05</v>
      </c>
      <c r="F99" s="278">
        <v>1355.8333333333333</v>
      </c>
      <c r="G99" s="280">
        <v>1346.5166666666664</v>
      </c>
      <c r="H99" s="280">
        <v>1330.9833333333331</v>
      </c>
      <c r="I99" s="280">
        <v>1321.6666666666663</v>
      </c>
      <c r="J99" s="280">
        <v>1371.3666666666666</v>
      </c>
      <c r="K99" s="280">
        <v>1380.6833333333336</v>
      </c>
      <c r="L99" s="280">
        <v>1396.2166666666667</v>
      </c>
      <c r="M99" s="281">
        <v>1365.15</v>
      </c>
      <c r="N99" s="281">
        <v>1340.3</v>
      </c>
      <c r="O99" s="281">
        <v>2706500</v>
      </c>
      <c r="P99" s="282">
        <v>-1.3666180758017493E-2</v>
      </c>
    </row>
    <row r="100" spans="1:16" ht="12.75" customHeight="1">
      <c r="A100" s="272">
        <v>90</v>
      </c>
      <c r="B100" s="286" t="s">
        <v>68</v>
      </c>
      <c r="C100" s="278" t="s">
        <v>140</v>
      </c>
      <c r="D100" s="279">
        <v>45260</v>
      </c>
      <c r="E100" s="278">
        <v>522.20000000000005</v>
      </c>
      <c r="F100" s="278">
        <v>519.93333333333339</v>
      </c>
      <c r="G100" s="280">
        <v>516.26666666666677</v>
      </c>
      <c r="H100" s="280">
        <v>510.33333333333337</v>
      </c>
      <c r="I100" s="280">
        <v>506.66666666666674</v>
      </c>
      <c r="J100" s="280">
        <v>525.86666666666679</v>
      </c>
      <c r="K100" s="280">
        <v>529.5333333333333</v>
      </c>
      <c r="L100" s="280">
        <v>535.46666666666681</v>
      </c>
      <c r="M100" s="281">
        <v>523.6</v>
      </c>
      <c r="N100" s="281">
        <v>514</v>
      </c>
      <c r="O100" s="281">
        <v>9090000</v>
      </c>
      <c r="P100" s="282">
        <v>3.9761431411530811E-3</v>
      </c>
    </row>
    <row r="101" spans="1:16" ht="12.75" customHeight="1">
      <c r="A101" s="272">
        <v>91</v>
      </c>
      <c r="B101" s="286" t="s">
        <v>79</v>
      </c>
      <c r="C101" s="278" t="s">
        <v>141</v>
      </c>
      <c r="D101" s="279">
        <v>45260</v>
      </c>
      <c r="E101" s="278">
        <v>11.75</v>
      </c>
      <c r="F101" s="278">
        <v>11.516666666666666</v>
      </c>
      <c r="G101" s="280">
        <v>10.983333333333331</v>
      </c>
      <c r="H101" s="280">
        <v>10.216666666666665</v>
      </c>
      <c r="I101" s="280">
        <v>9.68333333333333</v>
      </c>
      <c r="J101" s="280">
        <v>12.283333333333331</v>
      </c>
      <c r="K101" s="280">
        <v>12.816666666666666</v>
      </c>
      <c r="L101" s="280">
        <v>13.583333333333332</v>
      </c>
      <c r="M101" s="281">
        <v>12.05</v>
      </c>
      <c r="N101" s="281">
        <v>10.75</v>
      </c>
      <c r="O101" s="281">
        <v>1523040000</v>
      </c>
      <c r="P101" s="282">
        <v>-4.0803515379786567E-3</v>
      </c>
    </row>
    <row r="102" spans="1:16" ht="12.75" customHeight="1">
      <c r="A102" s="272">
        <v>92</v>
      </c>
      <c r="B102" s="286" t="s">
        <v>68</v>
      </c>
      <c r="C102" s="284" t="s">
        <v>142</v>
      </c>
      <c r="D102" s="279">
        <v>45260</v>
      </c>
      <c r="E102" s="278">
        <v>115.5</v>
      </c>
      <c r="F102" s="278">
        <v>117.31666666666666</v>
      </c>
      <c r="G102" s="280">
        <v>111.93333333333332</v>
      </c>
      <c r="H102" s="280">
        <v>108.36666666666666</v>
      </c>
      <c r="I102" s="280">
        <v>102.98333333333332</v>
      </c>
      <c r="J102" s="280">
        <v>120.88333333333333</v>
      </c>
      <c r="K102" s="280">
        <v>126.26666666666665</v>
      </c>
      <c r="L102" s="280">
        <v>129.83333333333331</v>
      </c>
      <c r="M102" s="281">
        <v>122.7</v>
      </c>
      <c r="N102" s="281">
        <v>113.75</v>
      </c>
      <c r="O102" s="281">
        <v>81730000</v>
      </c>
      <c r="P102" s="282">
        <v>2.5534851621808144E-2</v>
      </c>
    </row>
    <row r="103" spans="1:16" ht="12.75" customHeight="1">
      <c r="A103" s="272">
        <v>93</v>
      </c>
      <c r="B103" s="286" t="s">
        <v>63</v>
      </c>
      <c r="C103" s="278" t="s">
        <v>143</v>
      </c>
      <c r="D103" s="279">
        <v>45260</v>
      </c>
      <c r="E103" s="278">
        <v>83.35</v>
      </c>
      <c r="F103" s="278">
        <v>84.05</v>
      </c>
      <c r="G103" s="280">
        <v>80.699999999999989</v>
      </c>
      <c r="H103" s="280">
        <v>78.05</v>
      </c>
      <c r="I103" s="280">
        <v>74.699999999999989</v>
      </c>
      <c r="J103" s="280">
        <v>86.699999999999989</v>
      </c>
      <c r="K103" s="280">
        <v>90.049999999999983</v>
      </c>
      <c r="L103" s="280">
        <v>92.699999999999989</v>
      </c>
      <c r="M103" s="281">
        <v>87.4</v>
      </c>
      <c r="N103" s="281">
        <v>81.400000000000006</v>
      </c>
      <c r="O103" s="281">
        <v>255682500</v>
      </c>
      <c r="P103" s="282">
        <v>4.5704119505536642E-2</v>
      </c>
    </row>
    <row r="104" spans="1:16" ht="12.75" customHeight="1">
      <c r="A104" s="272">
        <v>94</v>
      </c>
      <c r="B104" s="286" t="s">
        <v>45</v>
      </c>
      <c r="C104" s="285" t="s">
        <v>144</v>
      </c>
      <c r="D104" s="279">
        <v>45260</v>
      </c>
      <c r="E104" s="278">
        <v>126.15</v>
      </c>
      <c r="F104" s="278">
        <v>125.8</v>
      </c>
      <c r="G104" s="280">
        <v>125.25</v>
      </c>
      <c r="H104" s="280">
        <v>124.35000000000001</v>
      </c>
      <c r="I104" s="280">
        <v>123.80000000000001</v>
      </c>
      <c r="J104" s="280">
        <v>126.69999999999999</v>
      </c>
      <c r="K104" s="280">
        <v>127.24999999999997</v>
      </c>
      <c r="L104" s="280">
        <v>128.14999999999998</v>
      </c>
      <c r="M104" s="281">
        <v>126.35</v>
      </c>
      <c r="N104" s="281">
        <v>124.9</v>
      </c>
      <c r="O104" s="281">
        <v>50883750</v>
      </c>
      <c r="P104" s="282">
        <v>-1.1510162453558679E-2</v>
      </c>
    </row>
    <row r="105" spans="1:16" ht="12.75" customHeight="1">
      <c r="A105" s="272">
        <v>95</v>
      </c>
      <c r="B105" s="286" t="s">
        <v>84</v>
      </c>
      <c r="C105" s="278" t="s">
        <v>145</v>
      </c>
      <c r="D105" s="279">
        <v>45260</v>
      </c>
      <c r="E105" s="278">
        <v>385.2</v>
      </c>
      <c r="F105" s="278">
        <v>384.63333333333338</v>
      </c>
      <c r="G105" s="280">
        <v>381.06666666666678</v>
      </c>
      <c r="H105" s="280">
        <v>376.93333333333339</v>
      </c>
      <c r="I105" s="280">
        <v>373.36666666666679</v>
      </c>
      <c r="J105" s="280">
        <v>388.76666666666677</v>
      </c>
      <c r="K105" s="280">
        <v>392.33333333333337</v>
      </c>
      <c r="L105" s="280">
        <v>396.46666666666675</v>
      </c>
      <c r="M105" s="281">
        <v>388.2</v>
      </c>
      <c r="N105" s="281">
        <v>380.5</v>
      </c>
      <c r="O105" s="281">
        <v>17029375</v>
      </c>
      <c r="P105" s="282">
        <v>2.8227480282274803E-2</v>
      </c>
    </row>
    <row r="106" spans="1:16" ht="12.75" customHeight="1">
      <c r="A106" s="272">
        <v>96</v>
      </c>
      <c r="B106" s="286" t="s">
        <v>117</v>
      </c>
      <c r="C106" s="285" t="s">
        <v>146</v>
      </c>
      <c r="D106" s="279">
        <v>45260</v>
      </c>
      <c r="E106" s="278">
        <v>384.45</v>
      </c>
      <c r="F106" s="278">
        <v>382.10000000000008</v>
      </c>
      <c r="G106" s="280">
        <v>376.95000000000016</v>
      </c>
      <c r="H106" s="280">
        <v>369.4500000000001</v>
      </c>
      <c r="I106" s="280">
        <v>364.30000000000018</v>
      </c>
      <c r="J106" s="280">
        <v>389.60000000000014</v>
      </c>
      <c r="K106" s="280">
        <v>394.75000000000011</v>
      </c>
      <c r="L106" s="280">
        <v>402.25000000000011</v>
      </c>
      <c r="M106" s="281">
        <v>387.25</v>
      </c>
      <c r="N106" s="281">
        <v>374.6</v>
      </c>
      <c r="O106" s="281">
        <v>24580000</v>
      </c>
      <c r="P106" s="282">
        <v>-6.0325712974998086E-2</v>
      </c>
    </row>
    <row r="107" spans="1:16" ht="12.75" customHeight="1">
      <c r="A107" s="272">
        <v>97</v>
      </c>
      <c r="B107" s="286" t="s">
        <v>49</v>
      </c>
      <c r="C107" s="283" t="s">
        <v>147</v>
      </c>
      <c r="D107" s="279">
        <v>45260</v>
      </c>
      <c r="E107" s="278">
        <v>211.35</v>
      </c>
      <c r="F107" s="278">
        <v>210.36666666666667</v>
      </c>
      <c r="G107" s="280">
        <v>208.48333333333335</v>
      </c>
      <c r="H107" s="280">
        <v>205.61666666666667</v>
      </c>
      <c r="I107" s="280">
        <v>203.73333333333335</v>
      </c>
      <c r="J107" s="280">
        <v>213.23333333333335</v>
      </c>
      <c r="K107" s="280">
        <v>215.11666666666667</v>
      </c>
      <c r="L107" s="280">
        <v>217.98333333333335</v>
      </c>
      <c r="M107" s="281">
        <v>212.25</v>
      </c>
      <c r="N107" s="281">
        <v>207.5</v>
      </c>
      <c r="O107" s="281">
        <v>22028400</v>
      </c>
      <c r="P107" s="282">
        <v>7.8280482950776175E-3</v>
      </c>
    </row>
    <row r="108" spans="1:16" ht="12.75" customHeight="1">
      <c r="A108" s="272">
        <v>98</v>
      </c>
      <c r="B108" s="286" t="s">
        <v>45</v>
      </c>
      <c r="C108" s="285" t="s">
        <v>148</v>
      </c>
      <c r="D108" s="279">
        <v>45260</v>
      </c>
      <c r="E108" s="278">
        <v>2593.9499999999998</v>
      </c>
      <c r="F108" s="278">
        <v>2611.8666666666668</v>
      </c>
      <c r="G108" s="280">
        <v>2513.7333333333336</v>
      </c>
      <c r="H108" s="280">
        <v>2433.5166666666669</v>
      </c>
      <c r="I108" s="280">
        <v>2335.3833333333337</v>
      </c>
      <c r="J108" s="280">
        <v>2692.0833333333335</v>
      </c>
      <c r="K108" s="280">
        <v>2790.2166666666667</v>
      </c>
      <c r="L108" s="280">
        <v>2870.4333333333334</v>
      </c>
      <c r="M108" s="281">
        <v>2710</v>
      </c>
      <c r="N108" s="281">
        <v>2531.65</v>
      </c>
      <c r="O108" s="281">
        <v>737400</v>
      </c>
      <c r="P108" s="282">
        <v>0.14806165343297525</v>
      </c>
    </row>
    <row r="109" spans="1:16" ht="12.75" customHeight="1">
      <c r="A109" s="272">
        <v>99</v>
      </c>
      <c r="B109" s="286" t="s">
        <v>45</v>
      </c>
      <c r="C109" s="278" t="s">
        <v>149</v>
      </c>
      <c r="D109" s="279">
        <v>45260</v>
      </c>
      <c r="E109" s="278">
        <v>2509.0500000000002</v>
      </c>
      <c r="F109" s="278">
        <v>2493.1333333333332</v>
      </c>
      <c r="G109" s="280">
        <v>2472.9166666666665</v>
      </c>
      <c r="H109" s="280">
        <v>2436.7833333333333</v>
      </c>
      <c r="I109" s="280">
        <v>2416.5666666666666</v>
      </c>
      <c r="J109" s="280">
        <v>2529.2666666666664</v>
      </c>
      <c r="K109" s="280">
        <v>2549.4833333333336</v>
      </c>
      <c r="L109" s="280">
        <v>2585.6166666666663</v>
      </c>
      <c r="M109" s="281">
        <v>2513.35</v>
      </c>
      <c r="N109" s="281">
        <v>2457</v>
      </c>
      <c r="O109" s="281">
        <v>6341100</v>
      </c>
      <c r="P109" s="282">
        <v>2.0027024418492422E-2</v>
      </c>
    </row>
    <row r="110" spans="1:16" ht="12.75" customHeight="1">
      <c r="A110" s="272">
        <v>100</v>
      </c>
      <c r="B110" s="286" t="s">
        <v>63</v>
      </c>
      <c r="C110" s="278" t="s">
        <v>150</v>
      </c>
      <c r="D110" s="279">
        <v>45260</v>
      </c>
      <c r="E110" s="278">
        <v>1463.75</v>
      </c>
      <c r="F110" s="278">
        <v>1455.2666666666667</v>
      </c>
      <c r="G110" s="280">
        <v>1440.0333333333333</v>
      </c>
      <c r="H110" s="280">
        <v>1416.3166666666666</v>
      </c>
      <c r="I110" s="280">
        <v>1401.0833333333333</v>
      </c>
      <c r="J110" s="280">
        <v>1478.9833333333333</v>
      </c>
      <c r="K110" s="280">
        <v>1494.2166666666665</v>
      </c>
      <c r="L110" s="280">
        <v>1517.9333333333334</v>
      </c>
      <c r="M110" s="281">
        <v>1470.5</v>
      </c>
      <c r="N110" s="281">
        <v>1431.55</v>
      </c>
      <c r="O110" s="281">
        <v>23468000</v>
      </c>
      <c r="P110" s="282">
        <v>1.9107173875282265E-2</v>
      </c>
    </row>
    <row r="111" spans="1:16" ht="12.75" customHeight="1">
      <c r="A111" s="272">
        <v>101</v>
      </c>
      <c r="B111" s="286" t="s">
        <v>79</v>
      </c>
      <c r="C111" s="278" t="s">
        <v>151</v>
      </c>
      <c r="D111" s="279">
        <v>45260</v>
      </c>
      <c r="E111" s="278">
        <v>171.05</v>
      </c>
      <c r="F111" s="278">
        <v>171.20000000000002</v>
      </c>
      <c r="G111" s="280">
        <v>167.45000000000005</v>
      </c>
      <c r="H111" s="280">
        <v>163.85000000000002</v>
      </c>
      <c r="I111" s="280">
        <v>160.10000000000005</v>
      </c>
      <c r="J111" s="280">
        <v>174.80000000000004</v>
      </c>
      <c r="K111" s="280">
        <v>178.54999999999998</v>
      </c>
      <c r="L111" s="280">
        <v>182.15000000000003</v>
      </c>
      <c r="M111" s="281">
        <v>174.95</v>
      </c>
      <c r="N111" s="281">
        <v>167.6</v>
      </c>
      <c r="O111" s="281">
        <v>77088200</v>
      </c>
      <c r="P111" s="282">
        <v>3.9426030348874527E-2</v>
      </c>
    </row>
    <row r="112" spans="1:16" ht="12.75" customHeight="1">
      <c r="A112" s="272">
        <v>102</v>
      </c>
      <c r="B112" s="286" t="s">
        <v>87</v>
      </c>
      <c r="C112" s="278" t="s">
        <v>152</v>
      </c>
      <c r="D112" s="279">
        <v>45260</v>
      </c>
      <c r="E112" s="278">
        <v>1381.9</v>
      </c>
      <c r="F112" s="278">
        <v>1379.9833333333333</v>
      </c>
      <c r="G112" s="280">
        <v>1373.1666666666667</v>
      </c>
      <c r="H112" s="280">
        <v>1364.4333333333334</v>
      </c>
      <c r="I112" s="280">
        <v>1357.6166666666668</v>
      </c>
      <c r="J112" s="280">
        <v>1388.7166666666667</v>
      </c>
      <c r="K112" s="280">
        <v>1395.5333333333333</v>
      </c>
      <c r="L112" s="280">
        <v>1404.2666666666667</v>
      </c>
      <c r="M112" s="281">
        <v>1386.8</v>
      </c>
      <c r="N112" s="281">
        <v>1371.25</v>
      </c>
      <c r="O112" s="281">
        <v>24207200</v>
      </c>
      <c r="P112" s="282">
        <v>3.7759791480897184E-2</v>
      </c>
    </row>
    <row r="113" spans="1:16" ht="12.75" customHeight="1">
      <c r="A113" s="272">
        <v>103</v>
      </c>
      <c r="B113" s="286" t="s">
        <v>84</v>
      </c>
      <c r="C113" s="278" t="s">
        <v>154</v>
      </c>
      <c r="D113" s="279">
        <v>45260</v>
      </c>
      <c r="E113" s="278">
        <v>88.8</v>
      </c>
      <c r="F113" s="278">
        <v>88.34999999999998</v>
      </c>
      <c r="G113" s="280">
        <v>87.549999999999955</v>
      </c>
      <c r="H113" s="280">
        <v>86.299999999999969</v>
      </c>
      <c r="I113" s="280">
        <v>85.499999999999943</v>
      </c>
      <c r="J113" s="280">
        <v>89.599999999999966</v>
      </c>
      <c r="K113" s="280">
        <v>90.4</v>
      </c>
      <c r="L113" s="280">
        <v>91.649999999999977</v>
      </c>
      <c r="M113" s="281">
        <v>89.15</v>
      </c>
      <c r="N113" s="281">
        <v>87.1</v>
      </c>
      <c r="O113" s="281">
        <v>102882000</v>
      </c>
      <c r="P113" s="282">
        <v>1.6276605990561493E-2</v>
      </c>
    </row>
    <row r="114" spans="1:16" ht="12.75" customHeight="1">
      <c r="A114" s="272">
        <v>104</v>
      </c>
      <c r="B114" s="286" t="s">
        <v>43</v>
      </c>
      <c r="C114" s="285" t="s">
        <v>155</v>
      </c>
      <c r="D114" s="279">
        <v>45260</v>
      </c>
      <c r="E114" s="278">
        <v>981.95</v>
      </c>
      <c r="F114" s="278">
        <v>985.2166666666667</v>
      </c>
      <c r="G114" s="280">
        <v>976.73333333333335</v>
      </c>
      <c r="H114" s="280">
        <v>971.51666666666665</v>
      </c>
      <c r="I114" s="280">
        <v>963.0333333333333</v>
      </c>
      <c r="J114" s="280">
        <v>990.43333333333339</v>
      </c>
      <c r="K114" s="280">
        <v>998.91666666666674</v>
      </c>
      <c r="L114" s="280">
        <v>1004.1333333333334</v>
      </c>
      <c r="M114" s="281">
        <v>993.7</v>
      </c>
      <c r="N114" s="281">
        <v>980</v>
      </c>
      <c r="O114" s="281">
        <v>2236650</v>
      </c>
      <c r="P114" s="282">
        <v>3.7922987164527421E-3</v>
      </c>
    </row>
    <row r="115" spans="1:16" ht="12.75" customHeight="1">
      <c r="A115" s="272">
        <v>105</v>
      </c>
      <c r="B115" s="286" t="s">
        <v>45</v>
      </c>
      <c r="C115" s="278" t="s">
        <v>156</v>
      </c>
      <c r="D115" s="279">
        <v>45260</v>
      </c>
      <c r="E115" s="278">
        <v>662.45</v>
      </c>
      <c r="F115" s="278">
        <v>659.66666666666663</v>
      </c>
      <c r="G115" s="280">
        <v>654.38333333333321</v>
      </c>
      <c r="H115" s="280">
        <v>646.31666666666661</v>
      </c>
      <c r="I115" s="280">
        <v>641.03333333333319</v>
      </c>
      <c r="J115" s="280">
        <v>667.73333333333323</v>
      </c>
      <c r="K115" s="280">
        <v>673.01666666666677</v>
      </c>
      <c r="L115" s="280">
        <v>681.08333333333326</v>
      </c>
      <c r="M115" s="281">
        <v>664.95</v>
      </c>
      <c r="N115" s="281">
        <v>651.6</v>
      </c>
      <c r="O115" s="281">
        <v>11927125</v>
      </c>
      <c r="P115" s="282">
        <v>4.4036697247706424E-4</v>
      </c>
    </row>
    <row r="116" spans="1:16" ht="12.75" customHeight="1">
      <c r="A116" s="272">
        <v>106</v>
      </c>
      <c r="B116" s="286" t="s">
        <v>59</v>
      </c>
      <c r="C116" s="278" t="s">
        <v>157</v>
      </c>
      <c r="D116" s="279">
        <v>45260</v>
      </c>
      <c r="E116" s="278">
        <v>432.85</v>
      </c>
      <c r="F116" s="278">
        <v>432.89999999999992</v>
      </c>
      <c r="G116" s="280">
        <v>429.59999999999985</v>
      </c>
      <c r="H116" s="280">
        <v>426.34999999999991</v>
      </c>
      <c r="I116" s="280">
        <v>423.04999999999984</v>
      </c>
      <c r="J116" s="280">
        <v>436.14999999999986</v>
      </c>
      <c r="K116" s="280">
        <v>439.44999999999993</v>
      </c>
      <c r="L116" s="280">
        <v>442.69999999999987</v>
      </c>
      <c r="M116" s="281">
        <v>436.2</v>
      </c>
      <c r="N116" s="281">
        <v>429.65</v>
      </c>
      <c r="O116" s="281">
        <v>53409600</v>
      </c>
      <c r="P116" s="282">
        <v>2.1856919827348699E-2</v>
      </c>
    </row>
    <row r="117" spans="1:16" ht="12.75" customHeight="1">
      <c r="A117" s="272">
        <v>107</v>
      </c>
      <c r="B117" s="286" t="s">
        <v>132</v>
      </c>
      <c r="C117" s="278" t="s">
        <v>158</v>
      </c>
      <c r="D117" s="279">
        <v>45260</v>
      </c>
      <c r="E117" s="278">
        <v>646.35</v>
      </c>
      <c r="F117" s="278">
        <v>647.5333333333333</v>
      </c>
      <c r="G117" s="280">
        <v>643.06666666666661</v>
      </c>
      <c r="H117" s="280">
        <v>639.7833333333333</v>
      </c>
      <c r="I117" s="280">
        <v>635.31666666666661</v>
      </c>
      <c r="J117" s="280">
        <v>650.81666666666661</v>
      </c>
      <c r="K117" s="280">
        <v>655.2833333333333</v>
      </c>
      <c r="L117" s="280">
        <v>658.56666666666661</v>
      </c>
      <c r="M117" s="281">
        <v>652</v>
      </c>
      <c r="N117" s="281">
        <v>644.25</v>
      </c>
      <c r="O117" s="281">
        <v>24667500</v>
      </c>
      <c r="P117" s="282">
        <v>1.6535311389275227E-2</v>
      </c>
    </row>
    <row r="118" spans="1:16" ht="12.75" customHeight="1">
      <c r="A118" s="272">
        <v>108</v>
      </c>
      <c r="B118" s="286" t="s">
        <v>49</v>
      </c>
      <c r="C118" s="283" t="s">
        <v>159</v>
      </c>
      <c r="D118" s="279">
        <v>45260</v>
      </c>
      <c r="E118" s="278">
        <v>3099.15</v>
      </c>
      <c r="F118" s="278">
        <v>3099.7666666666669</v>
      </c>
      <c r="G118" s="280">
        <v>3069.4833333333336</v>
      </c>
      <c r="H118" s="280">
        <v>3039.8166666666666</v>
      </c>
      <c r="I118" s="280">
        <v>3009.5333333333333</v>
      </c>
      <c r="J118" s="280">
        <v>3129.4333333333338</v>
      </c>
      <c r="K118" s="280">
        <v>3159.7166666666676</v>
      </c>
      <c r="L118" s="280">
        <v>3189.3833333333341</v>
      </c>
      <c r="M118" s="281">
        <v>3130.05</v>
      </c>
      <c r="N118" s="281">
        <v>3070.1</v>
      </c>
      <c r="O118" s="281">
        <v>626750</v>
      </c>
      <c r="P118" s="282">
        <v>7.4582083154736398E-2</v>
      </c>
    </row>
    <row r="119" spans="1:16" ht="12.75" customHeight="1">
      <c r="A119" s="272">
        <v>109</v>
      </c>
      <c r="B119" s="286" t="s">
        <v>132</v>
      </c>
      <c r="C119" s="278" t="s">
        <v>160</v>
      </c>
      <c r="D119" s="279">
        <v>45260</v>
      </c>
      <c r="E119" s="278">
        <v>738.55</v>
      </c>
      <c r="F119" s="278">
        <v>736.53333333333342</v>
      </c>
      <c r="G119" s="280">
        <v>731.46666666666681</v>
      </c>
      <c r="H119" s="280">
        <v>724.38333333333344</v>
      </c>
      <c r="I119" s="280">
        <v>719.31666666666683</v>
      </c>
      <c r="J119" s="280">
        <v>743.61666666666679</v>
      </c>
      <c r="K119" s="280">
        <v>748.68333333333339</v>
      </c>
      <c r="L119" s="280">
        <v>755.76666666666677</v>
      </c>
      <c r="M119" s="281">
        <v>741.6</v>
      </c>
      <c r="N119" s="281">
        <v>729.45</v>
      </c>
      <c r="O119" s="281">
        <v>16181100</v>
      </c>
      <c r="P119" s="282">
        <v>9.7300029484857428E-3</v>
      </c>
    </row>
    <row r="120" spans="1:16" ht="12.75" customHeight="1">
      <c r="A120" s="272">
        <v>110</v>
      </c>
      <c r="B120" s="286" t="s">
        <v>45</v>
      </c>
      <c r="C120" s="278" t="s">
        <v>161</v>
      </c>
      <c r="D120" s="279">
        <v>45260</v>
      </c>
      <c r="E120" s="278">
        <v>489.1</v>
      </c>
      <c r="F120" s="278">
        <v>490.73333333333335</v>
      </c>
      <c r="G120" s="280">
        <v>484.2166666666667</v>
      </c>
      <c r="H120" s="280">
        <v>479.33333333333337</v>
      </c>
      <c r="I120" s="280">
        <v>472.81666666666672</v>
      </c>
      <c r="J120" s="280">
        <v>495.61666666666667</v>
      </c>
      <c r="K120" s="280">
        <v>502.13333333333333</v>
      </c>
      <c r="L120" s="280">
        <v>507.01666666666665</v>
      </c>
      <c r="M120" s="281">
        <v>497.25</v>
      </c>
      <c r="N120" s="281">
        <v>485.85</v>
      </c>
      <c r="O120" s="281">
        <v>23446250</v>
      </c>
      <c r="P120" s="282">
        <v>1.361794109700081E-2</v>
      </c>
    </row>
    <row r="121" spans="1:16" ht="12.75" customHeight="1">
      <c r="A121" s="272">
        <v>111</v>
      </c>
      <c r="B121" s="286" t="s">
        <v>63</v>
      </c>
      <c r="C121" s="278" t="s">
        <v>162</v>
      </c>
      <c r="D121" s="279">
        <v>45260</v>
      </c>
      <c r="E121" s="278">
        <v>1724.65</v>
      </c>
      <c r="F121" s="278">
        <v>1716.25</v>
      </c>
      <c r="G121" s="280">
        <v>1705.8</v>
      </c>
      <c r="H121" s="280">
        <v>1686.95</v>
      </c>
      <c r="I121" s="280">
        <v>1676.5</v>
      </c>
      <c r="J121" s="280">
        <v>1735.1</v>
      </c>
      <c r="K121" s="280">
        <v>1745.5499999999997</v>
      </c>
      <c r="L121" s="280">
        <v>1764.3999999999999</v>
      </c>
      <c r="M121" s="281">
        <v>1726.7</v>
      </c>
      <c r="N121" s="281">
        <v>1697.4</v>
      </c>
      <c r="O121" s="281">
        <v>27065200</v>
      </c>
      <c r="P121" s="282">
        <v>1.111791867780451E-2</v>
      </c>
    </row>
    <row r="122" spans="1:16" ht="12.75" customHeight="1">
      <c r="A122" s="272">
        <v>112</v>
      </c>
      <c r="B122" s="286" t="s">
        <v>68</v>
      </c>
      <c r="C122" s="278" t="s">
        <v>163</v>
      </c>
      <c r="D122" s="279">
        <v>45260</v>
      </c>
      <c r="E122" s="278">
        <v>133.05000000000001</v>
      </c>
      <c r="F122" s="278">
        <v>134.16666666666666</v>
      </c>
      <c r="G122" s="280">
        <v>130.08333333333331</v>
      </c>
      <c r="H122" s="280">
        <v>127.11666666666665</v>
      </c>
      <c r="I122" s="280">
        <v>123.0333333333333</v>
      </c>
      <c r="J122" s="280">
        <v>137.13333333333333</v>
      </c>
      <c r="K122" s="280">
        <v>141.21666666666664</v>
      </c>
      <c r="L122" s="280">
        <v>144.18333333333334</v>
      </c>
      <c r="M122" s="281">
        <v>138.25</v>
      </c>
      <c r="N122" s="281">
        <v>131.19999999999999</v>
      </c>
      <c r="O122" s="281">
        <v>59192892</v>
      </c>
      <c r="P122" s="282">
        <v>6.7888662593346908E-4</v>
      </c>
    </row>
    <row r="123" spans="1:16" ht="12.75" customHeight="1">
      <c r="A123" s="272">
        <v>113</v>
      </c>
      <c r="B123" s="286" t="s">
        <v>45</v>
      </c>
      <c r="C123" s="278" t="s">
        <v>164</v>
      </c>
      <c r="D123" s="279">
        <v>45260</v>
      </c>
      <c r="E123" s="278">
        <v>2378.75</v>
      </c>
      <c r="F123" s="278">
        <v>2367.0666666666666</v>
      </c>
      <c r="G123" s="280">
        <v>2346.9833333333331</v>
      </c>
      <c r="H123" s="280">
        <v>2315.2166666666667</v>
      </c>
      <c r="I123" s="280">
        <v>2295.1333333333332</v>
      </c>
      <c r="J123" s="280">
        <v>2398.833333333333</v>
      </c>
      <c r="K123" s="280">
        <v>2418.916666666667</v>
      </c>
      <c r="L123" s="280">
        <v>2450.6833333333329</v>
      </c>
      <c r="M123" s="281">
        <v>2387.15</v>
      </c>
      <c r="N123" s="281">
        <v>2335.3000000000002</v>
      </c>
      <c r="O123" s="281">
        <v>954300</v>
      </c>
      <c r="P123" s="282">
        <v>2.7454780361757105E-2</v>
      </c>
    </row>
    <row r="124" spans="1:16" ht="12.75" customHeight="1">
      <c r="A124" s="272">
        <v>114</v>
      </c>
      <c r="B124" s="286" t="s">
        <v>43</v>
      </c>
      <c r="C124" s="283" t="s">
        <v>165</v>
      </c>
      <c r="D124" s="279">
        <v>45260</v>
      </c>
      <c r="E124" s="278">
        <v>362.9</v>
      </c>
      <c r="F124" s="278">
        <v>360.48333333333335</v>
      </c>
      <c r="G124" s="280">
        <v>354.9666666666667</v>
      </c>
      <c r="H124" s="280">
        <v>347.03333333333336</v>
      </c>
      <c r="I124" s="280">
        <v>341.51666666666671</v>
      </c>
      <c r="J124" s="280">
        <v>368.41666666666669</v>
      </c>
      <c r="K124" s="280">
        <v>373.93333333333334</v>
      </c>
      <c r="L124" s="280">
        <v>381.86666666666667</v>
      </c>
      <c r="M124" s="281">
        <v>366</v>
      </c>
      <c r="N124" s="281">
        <v>352.55</v>
      </c>
      <c r="O124" s="281">
        <v>15362900</v>
      </c>
      <c r="P124" s="282">
        <v>-4.8452813566787802E-3</v>
      </c>
    </row>
    <row r="125" spans="1:16" ht="12.75" customHeight="1">
      <c r="A125" s="272">
        <v>115</v>
      </c>
      <c r="B125" s="286" t="s">
        <v>68</v>
      </c>
      <c r="C125" s="278" t="s">
        <v>166</v>
      </c>
      <c r="D125" s="279">
        <v>45260</v>
      </c>
      <c r="E125" s="278">
        <v>453.5</v>
      </c>
      <c r="F125" s="278">
        <v>449.01666666666665</v>
      </c>
      <c r="G125" s="280">
        <v>442.48333333333329</v>
      </c>
      <c r="H125" s="280">
        <v>431.46666666666664</v>
      </c>
      <c r="I125" s="280">
        <v>424.93333333333328</v>
      </c>
      <c r="J125" s="280">
        <v>460.0333333333333</v>
      </c>
      <c r="K125" s="280">
        <v>466.56666666666661</v>
      </c>
      <c r="L125" s="280">
        <v>477.58333333333331</v>
      </c>
      <c r="M125" s="281">
        <v>455.55</v>
      </c>
      <c r="N125" s="281">
        <v>438</v>
      </c>
      <c r="O125" s="281">
        <v>22240000</v>
      </c>
      <c r="P125" s="282">
        <v>2.3469857340082834E-2</v>
      </c>
    </row>
    <row r="126" spans="1:16" ht="12.75" customHeight="1">
      <c r="A126" s="272">
        <v>116</v>
      </c>
      <c r="B126" s="286" t="s">
        <v>41</v>
      </c>
      <c r="C126" s="278" t="s">
        <v>167</v>
      </c>
      <c r="D126" s="279">
        <v>45260</v>
      </c>
      <c r="E126" s="278">
        <v>2943.7</v>
      </c>
      <c r="F126" s="278">
        <v>2920.8333333333335</v>
      </c>
      <c r="G126" s="280">
        <v>2891.8166666666671</v>
      </c>
      <c r="H126" s="280">
        <v>2839.9333333333334</v>
      </c>
      <c r="I126" s="280">
        <v>2810.916666666667</v>
      </c>
      <c r="J126" s="280">
        <v>2972.7166666666672</v>
      </c>
      <c r="K126" s="280">
        <v>3001.7333333333336</v>
      </c>
      <c r="L126" s="280">
        <v>3053.6166666666672</v>
      </c>
      <c r="M126" s="281">
        <v>2949.85</v>
      </c>
      <c r="N126" s="281">
        <v>2868.95</v>
      </c>
      <c r="O126" s="281">
        <v>8767500</v>
      </c>
      <c r="P126" s="282">
        <v>6.3358699769291687E-3</v>
      </c>
    </row>
    <row r="127" spans="1:16" ht="12.75" customHeight="1">
      <c r="A127" s="272">
        <v>117</v>
      </c>
      <c r="B127" s="286" t="s">
        <v>87</v>
      </c>
      <c r="C127" s="278" t="s">
        <v>168</v>
      </c>
      <c r="D127" s="279">
        <v>45260</v>
      </c>
      <c r="E127" s="278">
        <v>5178.55</v>
      </c>
      <c r="F127" s="278">
        <v>5164.2166666666662</v>
      </c>
      <c r="G127" s="280">
        <v>5124.4833333333327</v>
      </c>
      <c r="H127" s="280">
        <v>5070.4166666666661</v>
      </c>
      <c r="I127" s="280">
        <v>5030.6833333333325</v>
      </c>
      <c r="J127" s="280">
        <v>5218.2833333333328</v>
      </c>
      <c r="K127" s="280">
        <v>5258.0166666666664</v>
      </c>
      <c r="L127" s="280">
        <v>5312.083333333333</v>
      </c>
      <c r="M127" s="281">
        <v>5203.95</v>
      </c>
      <c r="N127" s="281">
        <v>5110.1499999999996</v>
      </c>
      <c r="O127" s="281">
        <v>1371600</v>
      </c>
      <c r="P127" s="282">
        <v>-1.9199828381422288E-2</v>
      </c>
    </row>
    <row r="128" spans="1:16" ht="12.75" customHeight="1">
      <c r="A128" s="272">
        <v>118</v>
      </c>
      <c r="B128" s="286" t="s">
        <v>87</v>
      </c>
      <c r="C128" s="278" t="s">
        <v>169</v>
      </c>
      <c r="D128" s="279">
        <v>45260</v>
      </c>
      <c r="E128" s="278">
        <v>4203.8500000000004</v>
      </c>
      <c r="F128" s="278">
        <v>4198.05</v>
      </c>
      <c r="G128" s="280">
        <v>4171.1000000000004</v>
      </c>
      <c r="H128" s="280">
        <v>4138.3500000000004</v>
      </c>
      <c r="I128" s="280">
        <v>4111.4000000000005</v>
      </c>
      <c r="J128" s="280">
        <v>4230.8</v>
      </c>
      <c r="K128" s="280">
        <v>4257.7499999999991</v>
      </c>
      <c r="L128" s="280">
        <v>4290.5</v>
      </c>
      <c r="M128" s="281">
        <v>4225</v>
      </c>
      <c r="N128" s="281">
        <v>4165.3</v>
      </c>
      <c r="O128" s="281">
        <v>931400</v>
      </c>
      <c r="P128" s="282">
        <v>-1.2929207291225096E-2</v>
      </c>
    </row>
    <row r="129" spans="1:16" ht="12.75" customHeight="1">
      <c r="A129" s="272">
        <v>119</v>
      </c>
      <c r="B129" s="286" t="s">
        <v>43</v>
      </c>
      <c r="C129" s="278" t="s">
        <v>170</v>
      </c>
      <c r="D129" s="279">
        <v>45260</v>
      </c>
      <c r="E129" s="278">
        <v>1148.45</v>
      </c>
      <c r="F129" s="278">
        <v>1146.7</v>
      </c>
      <c r="G129" s="280">
        <v>1136.9000000000001</v>
      </c>
      <c r="H129" s="280">
        <v>1125.3500000000001</v>
      </c>
      <c r="I129" s="280">
        <v>1115.5500000000002</v>
      </c>
      <c r="J129" s="280">
        <v>1158.25</v>
      </c>
      <c r="K129" s="280">
        <v>1168.0499999999997</v>
      </c>
      <c r="L129" s="280">
        <v>1179.5999999999999</v>
      </c>
      <c r="M129" s="281">
        <v>1156.5</v>
      </c>
      <c r="N129" s="281">
        <v>1135.1500000000001</v>
      </c>
      <c r="O129" s="281">
        <v>5441700</v>
      </c>
      <c r="P129" s="282">
        <v>6.6289140572951363E-2</v>
      </c>
    </row>
    <row r="130" spans="1:16" ht="12.75" customHeight="1">
      <c r="A130" s="272">
        <v>120</v>
      </c>
      <c r="B130" s="286" t="s">
        <v>56</v>
      </c>
      <c r="C130" s="278" t="s">
        <v>171</v>
      </c>
      <c r="D130" s="279">
        <v>45260</v>
      </c>
      <c r="E130" s="278">
        <v>1500.85</v>
      </c>
      <c r="F130" s="278">
        <v>1496.9333333333334</v>
      </c>
      <c r="G130" s="280">
        <v>1471.9666666666667</v>
      </c>
      <c r="H130" s="280">
        <v>1443.0833333333333</v>
      </c>
      <c r="I130" s="280">
        <v>1418.1166666666666</v>
      </c>
      <c r="J130" s="280">
        <v>1525.8166666666668</v>
      </c>
      <c r="K130" s="280">
        <v>1550.7833333333335</v>
      </c>
      <c r="L130" s="280">
        <v>1579.666666666667</v>
      </c>
      <c r="M130" s="281">
        <v>1521.9</v>
      </c>
      <c r="N130" s="281">
        <v>1468.05</v>
      </c>
      <c r="O130" s="281">
        <v>14182700</v>
      </c>
      <c r="P130" s="282">
        <v>2.8529366972942789E-2</v>
      </c>
    </row>
    <row r="131" spans="1:16" ht="12.75" customHeight="1">
      <c r="A131" s="272">
        <v>121</v>
      </c>
      <c r="B131" s="286" t="s">
        <v>68</v>
      </c>
      <c r="C131" s="278" t="s">
        <v>172</v>
      </c>
      <c r="D131" s="279">
        <v>45260</v>
      </c>
      <c r="E131" s="278">
        <v>244.7</v>
      </c>
      <c r="F131" s="278">
        <v>249.33333333333334</v>
      </c>
      <c r="G131" s="280">
        <v>238.56666666666666</v>
      </c>
      <c r="H131" s="280">
        <v>232.43333333333331</v>
      </c>
      <c r="I131" s="280">
        <v>221.66666666666663</v>
      </c>
      <c r="J131" s="280">
        <v>255.4666666666667</v>
      </c>
      <c r="K131" s="280">
        <v>266.23333333333341</v>
      </c>
      <c r="L131" s="280">
        <v>272.36666666666673</v>
      </c>
      <c r="M131" s="281">
        <v>260.10000000000002</v>
      </c>
      <c r="N131" s="281">
        <v>243.2</v>
      </c>
      <c r="O131" s="281">
        <v>40118000</v>
      </c>
      <c r="P131" s="282">
        <v>0.20597607166476281</v>
      </c>
    </row>
    <row r="132" spans="1:16" ht="12.75" customHeight="1">
      <c r="A132" s="272">
        <v>122</v>
      </c>
      <c r="B132" s="286" t="s">
        <v>68</v>
      </c>
      <c r="C132" s="278" t="s">
        <v>173</v>
      </c>
      <c r="D132" s="279">
        <v>45260</v>
      </c>
      <c r="E132" s="278">
        <v>134.6</v>
      </c>
      <c r="F132" s="278">
        <v>133.38333333333333</v>
      </c>
      <c r="G132" s="280">
        <v>131.56666666666666</v>
      </c>
      <c r="H132" s="280">
        <v>128.53333333333333</v>
      </c>
      <c r="I132" s="280">
        <v>126.71666666666667</v>
      </c>
      <c r="J132" s="280">
        <v>136.41666666666666</v>
      </c>
      <c r="K132" s="280">
        <v>138.23333333333332</v>
      </c>
      <c r="L132" s="280">
        <v>141.26666666666665</v>
      </c>
      <c r="M132" s="281">
        <v>135.19999999999999</v>
      </c>
      <c r="N132" s="281">
        <v>130.35</v>
      </c>
      <c r="O132" s="281">
        <v>73182000</v>
      </c>
      <c r="P132" s="282">
        <v>3.6014609700161383E-2</v>
      </c>
    </row>
    <row r="133" spans="1:16" ht="12.75" customHeight="1">
      <c r="A133" s="272">
        <v>123</v>
      </c>
      <c r="B133" s="286" t="s">
        <v>59</v>
      </c>
      <c r="C133" s="278" t="s">
        <v>174</v>
      </c>
      <c r="D133" s="279">
        <v>45260</v>
      </c>
      <c r="E133" s="278">
        <v>532.65</v>
      </c>
      <c r="F133" s="278">
        <v>533.06666666666661</v>
      </c>
      <c r="G133" s="280">
        <v>528.73333333333323</v>
      </c>
      <c r="H133" s="280">
        <v>524.81666666666661</v>
      </c>
      <c r="I133" s="280">
        <v>520.48333333333323</v>
      </c>
      <c r="J133" s="280">
        <v>536.98333333333323</v>
      </c>
      <c r="K133" s="280">
        <v>541.31666666666672</v>
      </c>
      <c r="L133" s="280">
        <v>545.23333333333323</v>
      </c>
      <c r="M133" s="281">
        <v>537.4</v>
      </c>
      <c r="N133" s="281">
        <v>529.15</v>
      </c>
      <c r="O133" s="281">
        <v>11506800</v>
      </c>
      <c r="P133" s="282">
        <v>4.2962801827278657E-2</v>
      </c>
    </row>
    <row r="134" spans="1:16" ht="12.75" customHeight="1">
      <c r="A134" s="272">
        <v>124</v>
      </c>
      <c r="B134" s="286" t="s">
        <v>56</v>
      </c>
      <c r="C134" s="278" t="s">
        <v>175</v>
      </c>
      <c r="D134" s="279">
        <v>45260</v>
      </c>
      <c r="E134" s="278">
        <v>10430.1</v>
      </c>
      <c r="F134" s="278">
        <v>10486.85</v>
      </c>
      <c r="G134" s="280">
        <v>10224.800000000001</v>
      </c>
      <c r="H134" s="280">
        <v>10019.5</v>
      </c>
      <c r="I134" s="280">
        <v>9757.4500000000007</v>
      </c>
      <c r="J134" s="280">
        <v>10692.150000000001</v>
      </c>
      <c r="K134" s="280">
        <v>10954.2</v>
      </c>
      <c r="L134" s="280">
        <v>11159.500000000002</v>
      </c>
      <c r="M134" s="281">
        <v>10748.9</v>
      </c>
      <c r="N134" s="281">
        <v>10281.549999999999</v>
      </c>
      <c r="O134" s="281">
        <v>2992100</v>
      </c>
      <c r="P134" s="282">
        <v>-2.0877646519846853E-2</v>
      </c>
    </row>
    <row r="135" spans="1:16" ht="12.75" customHeight="1">
      <c r="A135" s="272">
        <v>125</v>
      </c>
      <c r="B135" s="286" t="s">
        <v>59</v>
      </c>
      <c r="C135" s="278" t="s">
        <v>176</v>
      </c>
      <c r="D135" s="279">
        <v>45260</v>
      </c>
      <c r="E135" s="278">
        <v>1028.7</v>
      </c>
      <c r="F135" s="278">
        <v>1025.7833333333333</v>
      </c>
      <c r="G135" s="280">
        <v>1017.5666666666666</v>
      </c>
      <c r="H135" s="280">
        <v>1006.4333333333333</v>
      </c>
      <c r="I135" s="280">
        <v>998.21666666666658</v>
      </c>
      <c r="J135" s="280">
        <v>1036.9166666666665</v>
      </c>
      <c r="K135" s="280">
        <v>1045.1333333333332</v>
      </c>
      <c r="L135" s="280">
        <v>1056.2666666666667</v>
      </c>
      <c r="M135" s="281">
        <v>1034</v>
      </c>
      <c r="N135" s="281">
        <v>1014.65</v>
      </c>
      <c r="O135" s="281">
        <v>8717100</v>
      </c>
      <c r="P135" s="282">
        <v>1.5493761722253934E-2</v>
      </c>
    </row>
    <row r="136" spans="1:16" ht="12.75" customHeight="1">
      <c r="A136" s="272">
        <v>126</v>
      </c>
      <c r="B136" s="286" t="s">
        <v>45</v>
      </c>
      <c r="C136" s="285" t="s">
        <v>177</v>
      </c>
      <c r="D136" s="279">
        <v>45260</v>
      </c>
      <c r="E136" s="278">
        <v>2283.25</v>
      </c>
      <c r="F136" s="278">
        <v>2265.2999999999997</v>
      </c>
      <c r="G136" s="280">
        <v>2237.9499999999994</v>
      </c>
      <c r="H136" s="280">
        <v>2192.6499999999996</v>
      </c>
      <c r="I136" s="280">
        <v>2165.2999999999993</v>
      </c>
      <c r="J136" s="280">
        <v>2310.5999999999995</v>
      </c>
      <c r="K136" s="280">
        <v>2337.9499999999998</v>
      </c>
      <c r="L136" s="280">
        <v>2383.2499999999995</v>
      </c>
      <c r="M136" s="281">
        <v>2292.65</v>
      </c>
      <c r="N136" s="281">
        <v>2220</v>
      </c>
      <c r="O136" s="281">
        <v>2004400</v>
      </c>
      <c r="P136" s="282">
        <v>3.2131822863027806E-2</v>
      </c>
    </row>
    <row r="137" spans="1:16" ht="12.75" customHeight="1">
      <c r="A137" s="272">
        <v>127</v>
      </c>
      <c r="B137" s="286" t="s">
        <v>43</v>
      </c>
      <c r="C137" s="285" t="s">
        <v>178</v>
      </c>
      <c r="D137" s="279">
        <v>45260</v>
      </c>
      <c r="E137" s="278">
        <v>1399.55</v>
      </c>
      <c r="F137" s="278">
        <v>1390.55</v>
      </c>
      <c r="G137" s="280">
        <v>1373.6999999999998</v>
      </c>
      <c r="H137" s="280">
        <v>1347.85</v>
      </c>
      <c r="I137" s="280">
        <v>1330.9999999999998</v>
      </c>
      <c r="J137" s="280">
        <v>1416.3999999999999</v>
      </c>
      <c r="K137" s="280">
        <v>1433.2499999999998</v>
      </c>
      <c r="L137" s="280">
        <v>1459.1</v>
      </c>
      <c r="M137" s="281">
        <v>1407.4</v>
      </c>
      <c r="N137" s="281">
        <v>1364.7</v>
      </c>
      <c r="O137" s="281">
        <v>1863600</v>
      </c>
      <c r="P137" s="282">
        <v>6.5645013723696244E-2</v>
      </c>
    </row>
    <row r="138" spans="1:16" ht="12.75" customHeight="1">
      <c r="A138" s="272">
        <v>128</v>
      </c>
      <c r="B138" s="286" t="s">
        <v>68</v>
      </c>
      <c r="C138" s="278" t="s">
        <v>179</v>
      </c>
      <c r="D138" s="279">
        <v>45260</v>
      </c>
      <c r="E138" s="278">
        <v>926.8</v>
      </c>
      <c r="F138" s="278">
        <v>918.93333333333339</v>
      </c>
      <c r="G138" s="280">
        <v>907.86666666666679</v>
      </c>
      <c r="H138" s="280">
        <v>888.93333333333339</v>
      </c>
      <c r="I138" s="280">
        <v>877.86666666666679</v>
      </c>
      <c r="J138" s="280">
        <v>937.86666666666679</v>
      </c>
      <c r="K138" s="280">
        <v>948.93333333333339</v>
      </c>
      <c r="L138" s="280">
        <v>967.86666666666679</v>
      </c>
      <c r="M138" s="281">
        <v>930</v>
      </c>
      <c r="N138" s="281">
        <v>900</v>
      </c>
      <c r="O138" s="281">
        <v>6745600</v>
      </c>
      <c r="P138" s="282">
        <v>-6.4804995876045716E-3</v>
      </c>
    </row>
    <row r="139" spans="1:16" ht="12.75" customHeight="1">
      <c r="A139" s="272">
        <v>129</v>
      </c>
      <c r="B139" s="286" t="s">
        <v>84</v>
      </c>
      <c r="C139" s="278" t="s">
        <v>180</v>
      </c>
      <c r="D139" s="279">
        <v>45260</v>
      </c>
      <c r="E139" s="278">
        <v>1022.55</v>
      </c>
      <c r="F139" s="278">
        <v>1028.7</v>
      </c>
      <c r="G139" s="280">
        <v>999.45</v>
      </c>
      <c r="H139" s="280">
        <v>976.35</v>
      </c>
      <c r="I139" s="280">
        <v>947.1</v>
      </c>
      <c r="J139" s="280">
        <v>1051.8000000000002</v>
      </c>
      <c r="K139" s="280">
        <v>1081.0500000000002</v>
      </c>
      <c r="L139" s="280">
        <v>1104.1500000000001</v>
      </c>
      <c r="M139" s="281">
        <v>1057.95</v>
      </c>
      <c r="N139" s="281">
        <v>1005.6</v>
      </c>
      <c r="O139" s="281">
        <v>2498400</v>
      </c>
      <c r="P139" s="282">
        <v>-9.2942201568399649E-2</v>
      </c>
    </row>
    <row r="140" spans="1:16" ht="12.75" customHeight="1">
      <c r="A140" s="272">
        <v>130</v>
      </c>
      <c r="B140" s="286" t="s">
        <v>56</v>
      </c>
      <c r="C140" s="283" t="s">
        <v>181</v>
      </c>
      <c r="D140" s="279">
        <v>45260</v>
      </c>
      <c r="E140" s="278">
        <v>92.7</v>
      </c>
      <c r="F140" s="278">
        <v>92.366666666666674</v>
      </c>
      <c r="G140" s="280">
        <v>91.583333333333343</v>
      </c>
      <c r="H140" s="280">
        <v>90.466666666666669</v>
      </c>
      <c r="I140" s="280">
        <v>89.683333333333337</v>
      </c>
      <c r="J140" s="280">
        <v>93.483333333333348</v>
      </c>
      <c r="K140" s="280">
        <v>94.26666666666668</v>
      </c>
      <c r="L140" s="280">
        <v>95.383333333333354</v>
      </c>
      <c r="M140" s="281">
        <v>93.15</v>
      </c>
      <c r="N140" s="281">
        <v>91.25</v>
      </c>
      <c r="O140" s="281">
        <v>74436400</v>
      </c>
      <c r="P140" s="282">
        <v>-8.0423881161888547E-3</v>
      </c>
    </row>
    <row r="141" spans="1:16" ht="12.75" customHeight="1">
      <c r="A141" s="272">
        <v>131</v>
      </c>
      <c r="B141" s="286" t="s">
        <v>87</v>
      </c>
      <c r="C141" s="278" t="s">
        <v>182</v>
      </c>
      <c r="D141" s="279">
        <v>45260</v>
      </c>
      <c r="E141" s="278">
        <v>2156</v>
      </c>
      <c r="F141" s="278">
        <v>2145.0833333333335</v>
      </c>
      <c r="G141" s="280">
        <v>2128.916666666667</v>
      </c>
      <c r="H141" s="280">
        <v>2101.8333333333335</v>
      </c>
      <c r="I141" s="280">
        <v>2085.666666666667</v>
      </c>
      <c r="J141" s="280">
        <v>2172.166666666667</v>
      </c>
      <c r="K141" s="280">
        <v>2188.3333333333339</v>
      </c>
      <c r="L141" s="280">
        <v>2215.416666666667</v>
      </c>
      <c r="M141" s="281">
        <v>2161.25</v>
      </c>
      <c r="N141" s="281">
        <v>2118</v>
      </c>
      <c r="O141" s="281">
        <v>2542925</v>
      </c>
      <c r="P141" s="282">
        <v>-9.6390703652136662E-3</v>
      </c>
    </row>
    <row r="142" spans="1:16" ht="12.75" customHeight="1">
      <c r="A142" s="272">
        <v>132</v>
      </c>
      <c r="B142" s="286" t="s">
        <v>56</v>
      </c>
      <c r="C142" s="278" t="s">
        <v>183</v>
      </c>
      <c r="D142" s="279">
        <v>45260</v>
      </c>
      <c r="E142" s="278">
        <v>109543.2</v>
      </c>
      <c r="F142" s="278">
        <v>109231.56666666665</v>
      </c>
      <c r="G142" s="280">
        <v>108613.0333333333</v>
      </c>
      <c r="H142" s="280">
        <v>107682.86666666664</v>
      </c>
      <c r="I142" s="280">
        <v>107064.33333333328</v>
      </c>
      <c r="J142" s="280">
        <v>110161.73333333331</v>
      </c>
      <c r="K142" s="280">
        <v>110780.26666666666</v>
      </c>
      <c r="L142" s="280">
        <v>111710.43333333332</v>
      </c>
      <c r="M142" s="281">
        <v>109850.1</v>
      </c>
      <c r="N142" s="281">
        <v>108301.4</v>
      </c>
      <c r="O142" s="281">
        <v>41870</v>
      </c>
      <c r="P142" s="282">
        <v>7.1701720841300194E-4</v>
      </c>
    </row>
    <row r="143" spans="1:16" ht="12.75" customHeight="1">
      <c r="A143" s="272">
        <v>133</v>
      </c>
      <c r="B143" s="286" t="s">
        <v>68</v>
      </c>
      <c r="C143" s="278" t="s">
        <v>184</v>
      </c>
      <c r="D143" s="279">
        <v>45260</v>
      </c>
      <c r="E143" s="278">
        <v>1332</v>
      </c>
      <c r="F143" s="278">
        <v>1316.6333333333334</v>
      </c>
      <c r="G143" s="280">
        <v>1295.0166666666669</v>
      </c>
      <c r="H143" s="280">
        <v>1258.0333333333335</v>
      </c>
      <c r="I143" s="280">
        <v>1236.416666666667</v>
      </c>
      <c r="J143" s="280">
        <v>1353.6166666666668</v>
      </c>
      <c r="K143" s="280">
        <v>1375.2333333333331</v>
      </c>
      <c r="L143" s="280">
        <v>1412.2166666666667</v>
      </c>
      <c r="M143" s="281">
        <v>1338.25</v>
      </c>
      <c r="N143" s="281">
        <v>1279.6500000000001</v>
      </c>
      <c r="O143" s="281">
        <v>5476350</v>
      </c>
      <c r="P143" s="282">
        <v>4.0188887772530898E-4</v>
      </c>
    </row>
    <row r="144" spans="1:16" ht="12.75" customHeight="1">
      <c r="A144" s="272">
        <v>134</v>
      </c>
      <c r="B144" s="286" t="s">
        <v>132</v>
      </c>
      <c r="C144" s="278" t="s">
        <v>185</v>
      </c>
      <c r="D144" s="279">
        <v>45260</v>
      </c>
      <c r="E144" s="278">
        <v>92.45</v>
      </c>
      <c r="F144" s="278">
        <v>92.183333333333323</v>
      </c>
      <c r="G144" s="280">
        <v>91.616666666666646</v>
      </c>
      <c r="H144" s="280">
        <v>90.783333333333317</v>
      </c>
      <c r="I144" s="280">
        <v>90.21666666666664</v>
      </c>
      <c r="J144" s="280">
        <v>93.016666666666652</v>
      </c>
      <c r="K144" s="280">
        <v>93.583333333333343</v>
      </c>
      <c r="L144" s="280">
        <v>94.416666666666657</v>
      </c>
      <c r="M144" s="281">
        <v>92.75</v>
      </c>
      <c r="N144" s="281">
        <v>91.35</v>
      </c>
      <c r="O144" s="281">
        <v>63322500</v>
      </c>
      <c r="P144" s="282">
        <v>2.3021931418877983E-2</v>
      </c>
    </row>
    <row r="145" spans="1:16" ht="12.75" customHeight="1">
      <c r="A145" s="272">
        <v>135</v>
      </c>
      <c r="B145" s="286" t="s">
        <v>45</v>
      </c>
      <c r="C145" s="278" t="s">
        <v>186</v>
      </c>
      <c r="D145" s="279">
        <v>45260</v>
      </c>
      <c r="E145" s="278">
        <v>4101.8999999999996</v>
      </c>
      <c r="F145" s="278">
        <v>4100.4166666666661</v>
      </c>
      <c r="G145" s="280">
        <v>4073.6333333333323</v>
      </c>
      <c r="H145" s="280">
        <v>4045.3666666666663</v>
      </c>
      <c r="I145" s="280">
        <v>4018.5833333333326</v>
      </c>
      <c r="J145" s="280">
        <v>4128.6833333333325</v>
      </c>
      <c r="K145" s="280">
        <v>4155.4666666666653</v>
      </c>
      <c r="L145" s="280">
        <v>4183.7333333333318</v>
      </c>
      <c r="M145" s="281">
        <v>4127.2</v>
      </c>
      <c r="N145" s="281">
        <v>4072.15</v>
      </c>
      <c r="O145" s="281">
        <v>1488150</v>
      </c>
      <c r="P145" s="282">
        <v>2.989722827779508E-2</v>
      </c>
    </row>
    <row r="146" spans="1:16" ht="12.75" customHeight="1">
      <c r="A146" s="272">
        <v>136</v>
      </c>
      <c r="B146" s="286" t="s">
        <v>39</v>
      </c>
      <c r="C146" s="278" t="s">
        <v>187</v>
      </c>
      <c r="D146" s="279">
        <v>45260</v>
      </c>
      <c r="E146" s="278">
        <v>3424.6</v>
      </c>
      <c r="F146" s="278">
        <v>3410.6333333333332</v>
      </c>
      <c r="G146" s="280">
        <v>3384.8666666666663</v>
      </c>
      <c r="H146" s="280">
        <v>3345.1333333333332</v>
      </c>
      <c r="I146" s="280">
        <v>3319.3666666666663</v>
      </c>
      <c r="J146" s="280">
        <v>3450.3666666666663</v>
      </c>
      <c r="K146" s="280">
        <v>3476.1333333333328</v>
      </c>
      <c r="L146" s="280">
        <v>3515.8666666666663</v>
      </c>
      <c r="M146" s="281">
        <v>3436.4</v>
      </c>
      <c r="N146" s="281">
        <v>3370.9</v>
      </c>
      <c r="O146" s="281">
        <v>1094400</v>
      </c>
      <c r="P146" s="282">
        <v>9.4509450945094511E-2</v>
      </c>
    </row>
    <row r="147" spans="1:16" ht="12.75" customHeight="1">
      <c r="A147" s="272">
        <v>137</v>
      </c>
      <c r="B147" s="286" t="s">
        <v>59</v>
      </c>
      <c r="C147" s="278" t="s">
        <v>188</v>
      </c>
      <c r="D147" s="279">
        <v>45260</v>
      </c>
      <c r="E147" s="278">
        <v>24162.799999999999</v>
      </c>
      <c r="F147" s="278">
        <v>24059.266666666666</v>
      </c>
      <c r="G147" s="280">
        <v>23928.533333333333</v>
      </c>
      <c r="H147" s="280">
        <v>23694.266666666666</v>
      </c>
      <c r="I147" s="280">
        <v>23563.533333333333</v>
      </c>
      <c r="J147" s="280">
        <v>24293.533333333333</v>
      </c>
      <c r="K147" s="280">
        <v>24424.266666666663</v>
      </c>
      <c r="L147" s="280">
        <v>24658.533333333333</v>
      </c>
      <c r="M147" s="281">
        <v>24190</v>
      </c>
      <c r="N147" s="281">
        <v>23825</v>
      </c>
      <c r="O147" s="281">
        <v>277720</v>
      </c>
      <c r="P147" s="282">
        <v>3.3338294389045987E-2</v>
      </c>
    </row>
    <row r="148" spans="1:16" ht="12.75" customHeight="1">
      <c r="A148" s="272">
        <v>138</v>
      </c>
      <c r="B148" s="286" t="s">
        <v>132</v>
      </c>
      <c r="C148" s="278" t="s">
        <v>189</v>
      </c>
      <c r="D148" s="279">
        <v>45260</v>
      </c>
      <c r="E148" s="278">
        <v>156.15</v>
      </c>
      <c r="F148" s="278">
        <v>155.16666666666669</v>
      </c>
      <c r="G148" s="280">
        <v>153.78333333333336</v>
      </c>
      <c r="H148" s="280">
        <v>151.41666666666669</v>
      </c>
      <c r="I148" s="280">
        <v>150.03333333333336</v>
      </c>
      <c r="J148" s="280">
        <v>157.53333333333336</v>
      </c>
      <c r="K148" s="280">
        <v>158.91666666666669</v>
      </c>
      <c r="L148" s="280">
        <v>161.28333333333336</v>
      </c>
      <c r="M148" s="281">
        <v>156.55000000000001</v>
      </c>
      <c r="N148" s="281">
        <v>152.80000000000001</v>
      </c>
      <c r="O148" s="281">
        <v>90702000</v>
      </c>
      <c r="P148" s="282">
        <v>-4.1501976284584984E-3</v>
      </c>
    </row>
    <row r="149" spans="1:16" ht="12.75" customHeight="1">
      <c r="A149" s="272">
        <v>139</v>
      </c>
      <c r="B149" s="286" t="s">
        <v>190</v>
      </c>
      <c r="C149" s="278" t="s">
        <v>191</v>
      </c>
      <c r="D149" s="279">
        <v>45260</v>
      </c>
      <c r="E149" s="278">
        <v>233.65</v>
      </c>
      <c r="F149" s="278">
        <v>233.35</v>
      </c>
      <c r="G149" s="280">
        <v>229.95</v>
      </c>
      <c r="H149" s="280">
        <v>226.25</v>
      </c>
      <c r="I149" s="280">
        <v>222.85</v>
      </c>
      <c r="J149" s="280">
        <v>237.04999999999998</v>
      </c>
      <c r="K149" s="280">
        <v>240.45000000000002</v>
      </c>
      <c r="L149" s="280">
        <v>244.14999999999998</v>
      </c>
      <c r="M149" s="281">
        <v>236.75</v>
      </c>
      <c r="N149" s="281">
        <v>229.65</v>
      </c>
      <c r="O149" s="281">
        <v>74355000</v>
      </c>
      <c r="P149" s="282">
        <v>7.2746484597252699E-3</v>
      </c>
    </row>
    <row r="150" spans="1:16" ht="12.75" customHeight="1">
      <c r="A150" s="272">
        <v>140</v>
      </c>
      <c r="B150" s="286" t="s">
        <v>108</v>
      </c>
      <c r="C150" s="283" t="s">
        <v>192</v>
      </c>
      <c r="D150" s="279">
        <v>45260</v>
      </c>
      <c r="E150" s="278">
        <v>1123.3499999999999</v>
      </c>
      <c r="F150" s="278">
        <v>1114.1499999999999</v>
      </c>
      <c r="G150" s="280">
        <v>1099.3999999999996</v>
      </c>
      <c r="H150" s="280">
        <v>1075.4499999999998</v>
      </c>
      <c r="I150" s="280">
        <v>1060.6999999999996</v>
      </c>
      <c r="J150" s="280">
        <v>1138.0999999999997</v>
      </c>
      <c r="K150" s="280">
        <v>1152.8500000000001</v>
      </c>
      <c r="L150" s="280">
        <v>1176.7999999999997</v>
      </c>
      <c r="M150" s="281">
        <v>1128.9000000000001</v>
      </c>
      <c r="N150" s="281">
        <v>1090.2</v>
      </c>
      <c r="O150" s="281">
        <v>6990900</v>
      </c>
      <c r="P150" s="282">
        <v>-2.5658536585365852E-2</v>
      </c>
    </row>
    <row r="151" spans="1:16" ht="12.75" customHeight="1">
      <c r="A151" s="272">
        <v>141</v>
      </c>
      <c r="B151" s="286" t="s">
        <v>87</v>
      </c>
      <c r="C151" s="285" t="s">
        <v>193</v>
      </c>
      <c r="D151" s="279">
        <v>45260</v>
      </c>
      <c r="E151" s="278">
        <v>3913.15</v>
      </c>
      <c r="F151" s="278">
        <v>3924.1333333333332</v>
      </c>
      <c r="G151" s="280">
        <v>3892.0166666666664</v>
      </c>
      <c r="H151" s="280">
        <v>3870.8833333333332</v>
      </c>
      <c r="I151" s="280">
        <v>3838.7666666666664</v>
      </c>
      <c r="J151" s="280">
        <v>3945.2666666666664</v>
      </c>
      <c r="K151" s="280">
        <v>3977.3833333333332</v>
      </c>
      <c r="L151" s="280">
        <v>3998.5166666666664</v>
      </c>
      <c r="M151" s="281">
        <v>3956.25</v>
      </c>
      <c r="N151" s="281">
        <v>3903</v>
      </c>
      <c r="O151" s="281">
        <v>287000</v>
      </c>
      <c r="P151" s="282">
        <v>1.7009213323883769E-2</v>
      </c>
    </row>
    <row r="152" spans="1:16" ht="12.75" customHeight="1">
      <c r="A152" s="272">
        <v>142</v>
      </c>
      <c r="B152" s="286" t="s">
        <v>84</v>
      </c>
      <c r="C152" s="278" t="s">
        <v>194</v>
      </c>
      <c r="D152" s="279">
        <v>45260</v>
      </c>
      <c r="E152" s="278">
        <v>189.2</v>
      </c>
      <c r="F152" s="278">
        <v>187.85</v>
      </c>
      <c r="G152" s="280">
        <v>185.89999999999998</v>
      </c>
      <c r="H152" s="280">
        <v>182.6</v>
      </c>
      <c r="I152" s="280">
        <v>180.64999999999998</v>
      </c>
      <c r="J152" s="280">
        <v>191.14999999999998</v>
      </c>
      <c r="K152" s="280">
        <v>193.09999999999997</v>
      </c>
      <c r="L152" s="280">
        <v>196.39999999999998</v>
      </c>
      <c r="M152" s="281">
        <v>189.8</v>
      </c>
      <c r="N152" s="281">
        <v>184.55</v>
      </c>
      <c r="O152" s="281">
        <v>30276400</v>
      </c>
      <c r="P152" s="282">
        <v>3.9524124256444151E-2</v>
      </c>
    </row>
    <row r="153" spans="1:16" ht="12.75" customHeight="1">
      <c r="A153" s="272">
        <v>143</v>
      </c>
      <c r="B153" s="286" t="s">
        <v>47</v>
      </c>
      <c r="C153" s="278" t="s">
        <v>195</v>
      </c>
      <c r="D153" s="279">
        <v>45260</v>
      </c>
      <c r="E153" s="278">
        <v>37631.85</v>
      </c>
      <c r="F153" s="278">
        <v>37742.366666666669</v>
      </c>
      <c r="G153" s="280">
        <v>37244.733333333337</v>
      </c>
      <c r="H153" s="280">
        <v>36857.616666666669</v>
      </c>
      <c r="I153" s="280">
        <v>36359.983333333337</v>
      </c>
      <c r="J153" s="280">
        <v>38129.483333333337</v>
      </c>
      <c r="K153" s="280">
        <v>38627.116666666669</v>
      </c>
      <c r="L153" s="280">
        <v>39014.233333333337</v>
      </c>
      <c r="M153" s="281">
        <v>38240</v>
      </c>
      <c r="N153" s="281">
        <v>37355.25</v>
      </c>
      <c r="O153" s="281">
        <v>146820</v>
      </c>
      <c r="P153" s="282">
        <v>-4.1144200626959247E-2</v>
      </c>
    </row>
    <row r="154" spans="1:16" ht="12.75" customHeight="1">
      <c r="A154" s="272">
        <v>144</v>
      </c>
      <c r="B154" s="286" t="s">
        <v>43</v>
      </c>
      <c r="C154" s="278" t="s">
        <v>196</v>
      </c>
      <c r="D154" s="279">
        <v>45260</v>
      </c>
      <c r="E154" s="278">
        <v>970.75</v>
      </c>
      <c r="F154" s="278">
        <v>973.41666666666663</v>
      </c>
      <c r="G154" s="280">
        <v>961.08333333333326</v>
      </c>
      <c r="H154" s="280">
        <v>951.41666666666663</v>
      </c>
      <c r="I154" s="280">
        <v>939.08333333333326</v>
      </c>
      <c r="J154" s="280">
        <v>983.08333333333326</v>
      </c>
      <c r="K154" s="280">
        <v>995.41666666666652</v>
      </c>
      <c r="L154" s="280">
        <v>1005.0833333333333</v>
      </c>
      <c r="M154" s="281">
        <v>985.75</v>
      </c>
      <c r="N154" s="281">
        <v>963.75</v>
      </c>
      <c r="O154" s="281">
        <v>9411750</v>
      </c>
      <c r="P154" s="282">
        <v>2.0741825280624696E-2</v>
      </c>
    </row>
    <row r="155" spans="1:16" ht="12.75" customHeight="1">
      <c r="A155" s="272">
        <v>145</v>
      </c>
      <c r="B155" s="286" t="s">
        <v>87</v>
      </c>
      <c r="C155" s="283" t="s">
        <v>197</v>
      </c>
      <c r="D155" s="279">
        <v>45260</v>
      </c>
      <c r="E155" s="278">
        <v>6091.65</v>
      </c>
      <c r="F155" s="278">
        <v>6100.2333333333336</v>
      </c>
      <c r="G155" s="280">
        <v>6056.416666666667</v>
      </c>
      <c r="H155" s="280">
        <v>6021.1833333333334</v>
      </c>
      <c r="I155" s="280">
        <v>5977.3666666666668</v>
      </c>
      <c r="J155" s="280">
        <v>6135.4666666666672</v>
      </c>
      <c r="K155" s="280">
        <v>6179.2833333333328</v>
      </c>
      <c r="L155" s="280">
        <v>6214.5166666666673</v>
      </c>
      <c r="M155" s="281">
        <v>6144.05</v>
      </c>
      <c r="N155" s="281">
        <v>6065</v>
      </c>
      <c r="O155" s="281">
        <v>1443400</v>
      </c>
      <c r="P155" s="282">
        <v>-1.5634323905000597E-2</v>
      </c>
    </row>
    <row r="156" spans="1:16" ht="12.75" customHeight="1">
      <c r="A156" s="272">
        <v>146</v>
      </c>
      <c r="B156" s="286" t="s">
        <v>84</v>
      </c>
      <c r="C156" s="278" t="s">
        <v>198</v>
      </c>
      <c r="D156" s="279">
        <v>45260</v>
      </c>
      <c r="E156" s="278">
        <v>202.45</v>
      </c>
      <c r="F156" s="278">
        <v>208.7166666666667</v>
      </c>
      <c r="G156" s="280">
        <v>193.03333333333339</v>
      </c>
      <c r="H156" s="280">
        <v>183.6166666666667</v>
      </c>
      <c r="I156" s="280">
        <v>167.93333333333339</v>
      </c>
      <c r="J156" s="280">
        <v>218.13333333333338</v>
      </c>
      <c r="K156" s="280">
        <v>233.81666666666666</v>
      </c>
      <c r="L156" s="280">
        <v>243.23333333333338</v>
      </c>
      <c r="M156" s="281">
        <v>224.4</v>
      </c>
      <c r="N156" s="281">
        <v>199.3</v>
      </c>
      <c r="O156" s="281">
        <v>29157000</v>
      </c>
      <c r="P156" s="282">
        <v>0.32105477776267499</v>
      </c>
    </row>
    <row r="157" spans="1:16" ht="12.75" customHeight="1">
      <c r="A157" s="272">
        <v>147</v>
      </c>
      <c r="B157" s="286" t="s">
        <v>68</v>
      </c>
      <c r="C157" s="278" t="s">
        <v>199</v>
      </c>
      <c r="D157" s="279">
        <v>45260</v>
      </c>
      <c r="E157" s="278">
        <v>238.45</v>
      </c>
      <c r="F157" s="278">
        <v>237.06666666666663</v>
      </c>
      <c r="G157" s="280">
        <v>234.78333333333327</v>
      </c>
      <c r="H157" s="280">
        <v>231.11666666666665</v>
      </c>
      <c r="I157" s="280">
        <v>228.83333333333329</v>
      </c>
      <c r="J157" s="280">
        <v>240.73333333333326</v>
      </c>
      <c r="K157" s="280">
        <v>243.01666666666662</v>
      </c>
      <c r="L157" s="280">
        <v>246.68333333333325</v>
      </c>
      <c r="M157" s="281">
        <v>239.35</v>
      </c>
      <c r="N157" s="281">
        <v>233.4</v>
      </c>
      <c r="O157" s="281">
        <v>60918875</v>
      </c>
      <c r="P157" s="282">
        <v>-1.4728002005515167E-2</v>
      </c>
    </row>
    <row r="158" spans="1:16" ht="12.75" customHeight="1">
      <c r="A158" s="272">
        <v>148</v>
      </c>
      <c r="B158" s="286" t="s">
        <v>59</v>
      </c>
      <c r="C158" s="278" t="s">
        <v>200</v>
      </c>
      <c r="D158" s="279">
        <v>45260</v>
      </c>
      <c r="E158" s="278">
        <v>2327.4</v>
      </c>
      <c r="F158" s="278">
        <v>2327.5</v>
      </c>
      <c r="G158" s="280">
        <v>2312.0500000000002</v>
      </c>
      <c r="H158" s="280">
        <v>2296.7000000000003</v>
      </c>
      <c r="I158" s="280">
        <v>2281.2500000000005</v>
      </c>
      <c r="J158" s="280">
        <v>2342.85</v>
      </c>
      <c r="K158" s="280">
        <v>2358.2999999999997</v>
      </c>
      <c r="L158" s="280">
        <v>2373.6499999999996</v>
      </c>
      <c r="M158" s="281">
        <v>2342.9499999999998</v>
      </c>
      <c r="N158" s="281">
        <v>2312.15</v>
      </c>
      <c r="O158" s="281">
        <v>2331750</v>
      </c>
      <c r="P158" s="282">
        <v>4.7271502357960925E-2</v>
      </c>
    </row>
    <row r="159" spans="1:16" ht="12.75" customHeight="1">
      <c r="A159" s="272">
        <v>149</v>
      </c>
      <c r="B159" s="286" t="s">
        <v>39</v>
      </c>
      <c r="C159" s="278" t="s">
        <v>201</v>
      </c>
      <c r="D159" s="279">
        <v>45260</v>
      </c>
      <c r="E159" s="278">
        <v>3374.4</v>
      </c>
      <c r="F159" s="278">
        <v>3354.7000000000003</v>
      </c>
      <c r="G159" s="280">
        <v>3321.4500000000007</v>
      </c>
      <c r="H159" s="280">
        <v>3268.5000000000005</v>
      </c>
      <c r="I159" s="280">
        <v>3235.2500000000009</v>
      </c>
      <c r="J159" s="280">
        <v>3407.6500000000005</v>
      </c>
      <c r="K159" s="280">
        <v>3440.8999999999996</v>
      </c>
      <c r="L159" s="280">
        <v>3493.8500000000004</v>
      </c>
      <c r="M159" s="281">
        <v>3387.95</v>
      </c>
      <c r="N159" s="281">
        <v>3301.75</v>
      </c>
      <c r="O159" s="281">
        <v>2355750</v>
      </c>
      <c r="P159" s="282">
        <v>4.0490143846563667E-3</v>
      </c>
    </row>
    <row r="160" spans="1:16" ht="12.75" customHeight="1">
      <c r="A160" s="272">
        <v>150</v>
      </c>
      <c r="B160" s="286" t="s">
        <v>63</v>
      </c>
      <c r="C160" s="278" t="s">
        <v>202</v>
      </c>
      <c r="D160" s="279">
        <v>45260</v>
      </c>
      <c r="E160" s="278">
        <v>73.650000000000006</v>
      </c>
      <c r="F160" s="278">
        <v>73.416666666666671</v>
      </c>
      <c r="G160" s="280">
        <v>72.833333333333343</v>
      </c>
      <c r="H160" s="280">
        <v>72.016666666666666</v>
      </c>
      <c r="I160" s="280">
        <v>71.433333333333337</v>
      </c>
      <c r="J160" s="280">
        <v>74.233333333333348</v>
      </c>
      <c r="K160" s="280">
        <v>74.816666666666691</v>
      </c>
      <c r="L160" s="280">
        <v>75.633333333333354</v>
      </c>
      <c r="M160" s="281">
        <v>74</v>
      </c>
      <c r="N160" s="281">
        <v>72.599999999999994</v>
      </c>
      <c r="O160" s="281">
        <v>273560000</v>
      </c>
      <c r="P160" s="282">
        <v>1.1698985113041444E-4</v>
      </c>
    </row>
    <row r="161" spans="1:16" ht="12.75" customHeight="1">
      <c r="A161" s="272">
        <v>151</v>
      </c>
      <c r="B161" s="286" t="s">
        <v>45</v>
      </c>
      <c r="C161" s="285" t="s">
        <v>203</v>
      </c>
      <c r="D161" s="279">
        <v>45260</v>
      </c>
      <c r="E161" s="278">
        <v>4967.75</v>
      </c>
      <c r="F161" s="278">
        <v>4970.5333333333338</v>
      </c>
      <c r="G161" s="280">
        <v>4917.2166666666672</v>
      </c>
      <c r="H161" s="280">
        <v>4866.6833333333334</v>
      </c>
      <c r="I161" s="280">
        <v>4813.3666666666668</v>
      </c>
      <c r="J161" s="280">
        <v>5021.0666666666675</v>
      </c>
      <c r="K161" s="280">
        <v>5074.383333333335</v>
      </c>
      <c r="L161" s="280">
        <v>5124.9166666666679</v>
      </c>
      <c r="M161" s="281">
        <v>5023.8500000000004</v>
      </c>
      <c r="N161" s="281">
        <v>4920</v>
      </c>
      <c r="O161" s="281">
        <v>2892700</v>
      </c>
      <c r="P161" s="282">
        <v>1.2105944508589622E-2</v>
      </c>
    </row>
    <row r="162" spans="1:16" ht="12.75" customHeight="1">
      <c r="A162" s="272">
        <v>152</v>
      </c>
      <c r="B162" s="286" t="s">
        <v>190</v>
      </c>
      <c r="C162" s="278" t="s">
        <v>204</v>
      </c>
      <c r="D162" s="279">
        <v>45260</v>
      </c>
      <c r="E162" s="278">
        <v>199.45</v>
      </c>
      <c r="F162" s="278">
        <v>198.75</v>
      </c>
      <c r="G162" s="280">
        <v>197.3</v>
      </c>
      <c r="H162" s="280">
        <v>195.15</v>
      </c>
      <c r="I162" s="280">
        <v>193.70000000000002</v>
      </c>
      <c r="J162" s="280">
        <v>200.9</v>
      </c>
      <c r="K162" s="280">
        <v>202.35</v>
      </c>
      <c r="L162" s="280">
        <v>204.5</v>
      </c>
      <c r="M162" s="281">
        <v>200.2</v>
      </c>
      <c r="N162" s="281">
        <v>196.6</v>
      </c>
      <c r="O162" s="281">
        <v>46213200</v>
      </c>
      <c r="P162" s="282">
        <v>-5.3463505346350538E-3</v>
      </c>
    </row>
    <row r="163" spans="1:16" ht="12.75" customHeight="1">
      <c r="A163" s="272">
        <v>153</v>
      </c>
      <c r="B163" s="286" t="s">
        <v>205</v>
      </c>
      <c r="C163" s="278" t="s">
        <v>206</v>
      </c>
      <c r="D163" s="279">
        <v>45260</v>
      </c>
      <c r="E163" s="278">
        <v>1600.3</v>
      </c>
      <c r="F163" s="278">
        <v>1598.2833333333335</v>
      </c>
      <c r="G163" s="280">
        <v>1585.366666666667</v>
      </c>
      <c r="H163" s="280">
        <v>1570.4333333333334</v>
      </c>
      <c r="I163" s="280">
        <v>1557.5166666666669</v>
      </c>
      <c r="J163" s="280">
        <v>1613.2166666666672</v>
      </c>
      <c r="K163" s="280">
        <v>1626.1333333333337</v>
      </c>
      <c r="L163" s="280">
        <v>1641.0666666666673</v>
      </c>
      <c r="M163" s="281">
        <v>1611.2</v>
      </c>
      <c r="N163" s="281">
        <v>1583.35</v>
      </c>
      <c r="O163" s="281">
        <v>6015460</v>
      </c>
      <c r="P163" s="282">
        <v>5.8527290050360689E-3</v>
      </c>
    </row>
    <row r="164" spans="1:16" ht="12.75" customHeight="1">
      <c r="A164" s="272">
        <v>154</v>
      </c>
      <c r="B164" s="286" t="s">
        <v>49</v>
      </c>
      <c r="C164" s="278" t="s">
        <v>208</v>
      </c>
      <c r="D164" s="279">
        <v>45260</v>
      </c>
      <c r="E164" s="278">
        <v>989.7</v>
      </c>
      <c r="F164" s="278">
        <v>981.18333333333339</v>
      </c>
      <c r="G164" s="280">
        <v>970.51666666666677</v>
      </c>
      <c r="H164" s="280">
        <v>951.33333333333337</v>
      </c>
      <c r="I164" s="280">
        <v>940.66666666666674</v>
      </c>
      <c r="J164" s="280">
        <v>1000.3666666666668</v>
      </c>
      <c r="K164" s="280">
        <v>1011.0333333333333</v>
      </c>
      <c r="L164" s="280">
        <v>1030.2166666666667</v>
      </c>
      <c r="M164" s="281">
        <v>991.85</v>
      </c>
      <c r="N164" s="281">
        <v>962</v>
      </c>
      <c r="O164" s="281">
        <v>2817750</v>
      </c>
      <c r="P164" s="282">
        <v>-1.7486662714878483E-2</v>
      </c>
    </row>
    <row r="165" spans="1:16" ht="12.75" customHeight="1">
      <c r="A165" s="272">
        <v>155</v>
      </c>
      <c r="B165" s="286" t="s">
        <v>63</v>
      </c>
      <c r="C165" s="278" t="s">
        <v>209</v>
      </c>
      <c r="D165" s="279">
        <v>45260</v>
      </c>
      <c r="E165" s="278">
        <v>224.3</v>
      </c>
      <c r="F165" s="278">
        <v>223.51666666666668</v>
      </c>
      <c r="G165" s="280">
        <v>219.63333333333335</v>
      </c>
      <c r="H165" s="280">
        <v>214.96666666666667</v>
      </c>
      <c r="I165" s="280">
        <v>211.08333333333334</v>
      </c>
      <c r="J165" s="280">
        <v>228.18333333333337</v>
      </c>
      <c r="K165" s="280">
        <v>232.06666666666669</v>
      </c>
      <c r="L165" s="280">
        <v>236.73333333333338</v>
      </c>
      <c r="M165" s="281">
        <v>227.4</v>
      </c>
      <c r="N165" s="281">
        <v>218.85</v>
      </c>
      <c r="O165" s="281">
        <v>42707500</v>
      </c>
      <c r="P165" s="282">
        <v>1.465587993903154E-3</v>
      </c>
    </row>
    <row r="166" spans="1:16" ht="12.75" customHeight="1">
      <c r="A166" s="272">
        <v>156</v>
      </c>
      <c r="B166" s="286" t="s">
        <v>190</v>
      </c>
      <c r="C166" s="278" t="s">
        <v>210</v>
      </c>
      <c r="D166" s="279">
        <v>45260</v>
      </c>
      <c r="E166" s="278">
        <v>277.55</v>
      </c>
      <c r="F166" s="278">
        <v>274.16666666666669</v>
      </c>
      <c r="G166" s="280">
        <v>270.13333333333338</v>
      </c>
      <c r="H166" s="280">
        <v>262.7166666666667</v>
      </c>
      <c r="I166" s="280">
        <v>258.68333333333339</v>
      </c>
      <c r="J166" s="280">
        <v>281.58333333333337</v>
      </c>
      <c r="K166" s="280">
        <v>285.61666666666667</v>
      </c>
      <c r="L166" s="280">
        <v>293.03333333333336</v>
      </c>
      <c r="M166" s="281">
        <v>278.2</v>
      </c>
      <c r="N166" s="281">
        <v>266.75</v>
      </c>
      <c r="O166" s="281">
        <v>57034000</v>
      </c>
      <c r="P166" s="282">
        <v>-2.9175461292299313E-2</v>
      </c>
    </row>
    <row r="167" spans="1:16" ht="12.75" customHeight="1">
      <c r="A167" s="272">
        <v>157</v>
      </c>
      <c r="B167" s="286" t="s">
        <v>84</v>
      </c>
      <c r="C167" s="278" t="s">
        <v>211</v>
      </c>
      <c r="D167" s="279">
        <v>45260</v>
      </c>
      <c r="E167" s="278">
        <v>2322.4499999999998</v>
      </c>
      <c r="F167" s="278">
        <v>2311.9333333333334</v>
      </c>
      <c r="G167" s="280">
        <v>2290.4666666666667</v>
      </c>
      <c r="H167" s="280">
        <v>2258.4833333333331</v>
      </c>
      <c r="I167" s="280">
        <v>2237.0166666666664</v>
      </c>
      <c r="J167" s="280">
        <v>2343.916666666667</v>
      </c>
      <c r="K167" s="280">
        <v>2365.3833333333341</v>
      </c>
      <c r="L167" s="280">
        <v>2397.3666666666672</v>
      </c>
      <c r="M167" s="281">
        <v>2333.4</v>
      </c>
      <c r="N167" s="281">
        <v>2279.9499999999998</v>
      </c>
      <c r="O167" s="281">
        <v>48764500</v>
      </c>
      <c r="P167" s="282">
        <v>-2.8953473321584676E-2</v>
      </c>
    </row>
    <row r="168" spans="1:16" ht="12.75" customHeight="1">
      <c r="A168" s="272">
        <v>158</v>
      </c>
      <c r="B168" s="286" t="s">
        <v>132</v>
      </c>
      <c r="C168" s="278" t="s">
        <v>212</v>
      </c>
      <c r="D168" s="279">
        <v>45260</v>
      </c>
      <c r="E168" s="278">
        <v>84.45</v>
      </c>
      <c r="F168" s="278">
        <v>84.283333333333331</v>
      </c>
      <c r="G168" s="280">
        <v>83.766666666666666</v>
      </c>
      <c r="H168" s="280">
        <v>83.083333333333329</v>
      </c>
      <c r="I168" s="280">
        <v>82.566666666666663</v>
      </c>
      <c r="J168" s="280">
        <v>84.966666666666669</v>
      </c>
      <c r="K168" s="280">
        <v>85.48333333333332</v>
      </c>
      <c r="L168" s="280">
        <v>86.166666666666671</v>
      </c>
      <c r="M168" s="281">
        <v>84.8</v>
      </c>
      <c r="N168" s="281">
        <v>83.6</v>
      </c>
      <c r="O168" s="281">
        <v>120296000</v>
      </c>
      <c r="P168" s="282">
        <v>1.4916306695464362E-2</v>
      </c>
    </row>
    <row r="169" spans="1:16" ht="12.75" customHeight="1">
      <c r="A169" s="272">
        <v>159</v>
      </c>
      <c r="B169" s="286" t="s">
        <v>63</v>
      </c>
      <c r="C169" s="283" t="s">
        <v>213</v>
      </c>
      <c r="D169" s="279">
        <v>45260</v>
      </c>
      <c r="E169" s="278">
        <v>744.7</v>
      </c>
      <c r="F169" s="278">
        <v>752.11666666666679</v>
      </c>
      <c r="G169" s="280">
        <v>719.03333333333353</v>
      </c>
      <c r="H169" s="280">
        <v>693.36666666666679</v>
      </c>
      <c r="I169" s="280">
        <v>660.28333333333353</v>
      </c>
      <c r="J169" s="280">
        <v>777.78333333333353</v>
      </c>
      <c r="K169" s="280">
        <v>810.86666666666679</v>
      </c>
      <c r="L169" s="280">
        <v>836.53333333333353</v>
      </c>
      <c r="M169" s="281">
        <v>785.2</v>
      </c>
      <c r="N169" s="281">
        <v>726.45</v>
      </c>
      <c r="O169" s="281">
        <v>11277600</v>
      </c>
      <c r="P169" s="282">
        <v>0.32242026266416512</v>
      </c>
    </row>
    <row r="170" spans="1:16" ht="12.75" customHeight="1">
      <c r="A170" s="272">
        <v>160</v>
      </c>
      <c r="B170" s="286" t="s">
        <v>68</v>
      </c>
      <c r="C170" s="278" t="s">
        <v>214</v>
      </c>
      <c r="D170" s="279">
        <v>45260</v>
      </c>
      <c r="E170" s="278">
        <v>1330.95</v>
      </c>
      <c r="F170" s="278">
        <v>1325.1833333333334</v>
      </c>
      <c r="G170" s="280">
        <v>1315.4166666666667</v>
      </c>
      <c r="H170" s="280">
        <v>1299.8833333333334</v>
      </c>
      <c r="I170" s="280">
        <v>1290.1166666666668</v>
      </c>
      <c r="J170" s="280">
        <v>1340.7166666666667</v>
      </c>
      <c r="K170" s="280">
        <v>1350.4833333333331</v>
      </c>
      <c r="L170" s="280">
        <v>1366.0166666666667</v>
      </c>
      <c r="M170" s="281">
        <v>1334.95</v>
      </c>
      <c r="N170" s="281">
        <v>1309.6500000000001</v>
      </c>
      <c r="O170" s="281">
        <v>6053250</v>
      </c>
      <c r="P170" s="282">
        <v>-3.50310856049737E-2</v>
      </c>
    </row>
    <row r="171" spans="1:16" ht="12.75" customHeight="1">
      <c r="A171" s="272">
        <v>161</v>
      </c>
      <c r="B171" s="286" t="s">
        <v>63</v>
      </c>
      <c r="C171" s="278" t="s">
        <v>215</v>
      </c>
      <c r="D171" s="279">
        <v>45260</v>
      </c>
      <c r="E171" s="278">
        <v>567.70000000000005</v>
      </c>
      <c r="F171" s="278">
        <v>564.9666666666667</v>
      </c>
      <c r="G171" s="280">
        <v>561.38333333333344</v>
      </c>
      <c r="H171" s="280">
        <v>555.06666666666672</v>
      </c>
      <c r="I171" s="280">
        <v>551.48333333333346</v>
      </c>
      <c r="J171" s="280">
        <v>571.28333333333342</v>
      </c>
      <c r="K171" s="280">
        <v>574.86666666666667</v>
      </c>
      <c r="L171" s="280">
        <v>581.18333333333339</v>
      </c>
      <c r="M171" s="281">
        <v>568.54999999999995</v>
      </c>
      <c r="N171" s="281">
        <v>558.65</v>
      </c>
      <c r="O171" s="281">
        <v>91683000</v>
      </c>
      <c r="P171" s="282">
        <v>1.6903470535387481E-2</v>
      </c>
    </row>
    <row r="172" spans="1:16" ht="12.75" customHeight="1">
      <c r="A172" s="272">
        <v>162</v>
      </c>
      <c r="B172" s="286" t="s">
        <v>49</v>
      </c>
      <c r="C172" s="278" t="s">
        <v>216</v>
      </c>
      <c r="D172" s="279">
        <v>45260</v>
      </c>
      <c r="E172" s="278">
        <v>26030.5</v>
      </c>
      <c r="F172" s="278">
        <v>25849.716666666664</v>
      </c>
      <c r="G172" s="280">
        <v>25620.633333333328</v>
      </c>
      <c r="H172" s="280">
        <v>25210.766666666663</v>
      </c>
      <c r="I172" s="280">
        <v>24981.683333333327</v>
      </c>
      <c r="J172" s="280">
        <v>26259.583333333328</v>
      </c>
      <c r="K172" s="280">
        <v>26488.666666666664</v>
      </c>
      <c r="L172" s="280">
        <v>26898.533333333329</v>
      </c>
      <c r="M172" s="281">
        <v>26078.799999999999</v>
      </c>
      <c r="N172" s="281">
        <v>25439.85</v>
      </c>
      <c r="O172" s="281">
        <v>175500</v>
      </c>
      <c r="P172" s="282">
        <v>1.4157757873446981E-2</v>
      </c>
    </row>
    <row r="173" spans="1:16" ht="12.75" customHeight="1">
      <c r="A173" s="272">
        <v>163</v>
      </c>
      <c r="B173" s="286" t="s">
        <v>41</v>
      </c>
      <c r="C173" s="278" t="s">
        <v>217</v>
      </c>
      <c r="D173" s="279">
        <v>45260</v>
      </c>
      <c r="E173" s="278">
        <v>3453.7</v>
      </c>
      <c r="F173" s="278">
        <v>3451.15</v>
      </c>
      <c r="G173" s="280">
        <v>3420.3</v>
      </c>
      <c r="H173" s="280">
        <v>3386.9</v>
      </c>
      <c r="I173" s="280">
        <v>3356.05</v>
      </c>
      <c r="J173" s="280">
        <v>3484.55</v>
      </c>
      <c r="K173" s="280">
        <v>3515.3999999999996</v>
      </c>
      <c r="L173" s="280">
        <v>3548.8</v>
      </c>
      <c r="M173" s="281">
        <v>3482</v>
      </c>
      <c r="N173" s="281">
        <v>3417.75</v>
      </c>
      <c r="O173" s="281">
        <v>2173900</v>
      </c>
      <c r="P173" s="282">
        <v>8.9781072308294386E-4</v>
      </c>
    </row>
    <row r="174" spans="1:16" ht="12.75" customHeight="1">
      <c r="A174" s="272">
        <v>164</v>
      </c>
      <c r="B174" s="286" t="s">
        <v>47</v>
      </c>
      <c r="C174" s="278" t="s">
        <v>218</v>
      </c>
      <c r="D174" s="279">
        <v>45260</v>
      </c>
      <c r="E174" s="278">
        <v>2190.1999999999998</v>
      </c>
      <c r="F174" s="278">
        <v>2186.15</v>
      </c>
      <c r="G174" s="280">
        <v>2164.9</v>
      </c>
      <c r="H174" s="280">
        <v>2139.6</v>
      </c>
      <c r="I174" s="280">
        <v>2118.35</v>
      </c>
      <c r="J174" s="280">
        <v>2211.4500000000003</v>
      </c>
      <c r="K174" s="280">
        <v>2232.7000000000003</v>
      </c>
      <c r="L174" s="280">
        <v>2258.0000000000005</v>
      </c>
      <c r="M174" s="281">
        <v>2207.4</v>
      </c>
      <c r="N174" s="281">
        <v>2160.85</v>
      </c>
      <c r="O174" s="281">
        <v>3749625</v>
      </c>
      <c r="P174" s="282">
        <v>-4.3066322136089581E-2</v>
      </c>
    </row>
    <row r="175" spans="1:16" ht="12.75" customHeight="1">
      <c r="A175" s="272">
        <v>165</v>
      </c>
      <c r="B175" s="286" t="s">
        <v>68</v>
      </c>
      <c r="C175" s="278" t="s">
        <v>219</v>
      </c>
      <c r="D175" s="279">
        <v>45260</v>
      </c>
      <c r="E175" s="278">
        <v>1885.1</v>
      </c>
      <c r="F175" s="278">
        <v>1890.9833333333333</v>
      </c>
      <c r="G175" s="280">
        <v>1848.3166666666666</v>
      </c>
      <c r="H175" s="280">
        <v>1811.5333333333333</v>
      </c>
      <c r="I175" s="280">
        <v>1768.8666666666666</v>
      </c>
      <c r="J175" s="280">
        <v>1927.7666666666667</v>
      </c>
      <c r="K175" s="280">
        <v>1970.4333333333332</v>
      </c>
      <c r="L175" s="280">
        <v>2007.2166666666667</v>
      </c>
      <c r="M175" s="281">
        <v>1933.65</v>
      </c>
      <c r="N175" s="281">
        <v>1854.2</v>
      </c>
      <c r="O175" s="281">
        <v>7281300</v>
      </c>
      <c r="P175" s="282">
        <v>-1.6691650123566826E-2</v>
      </c>
    </row>
    <row r="176" spans="1:16" ht="12.75" customHeight="1">
      <c r="A176" s="272">
        <v>166</v>
      </c>
      <c r="B176" s="286" t="s">
        <v>43</v>
      </c>
      <c r="C176" s="278" t="s">
        <v>220</v>
      </c>
      <c r="D176" s="279">
        <v>45260</v>
      </c>
      <c r="E176" s="278">
        <v>1120.7</v>
      </c>
      <c r="F176" s="278">
        <v>1118.0833333333335</v>
      </c>
      <c r="G176" s="280">
        <v>1113.0166666666669</v>
      </c>
      <c r="H176" s="280">
        <v>1105.3333333333335</v>
      </c>
      <c r="I176" s="280">
        <v>1100.2666666666669</v>
      </c>
      <c r="J176" s="280">
        <v>1125.7666666666669</v>
      </c>
      <c r="K176" s="280">
        <v>1130.8333333333335</v>
      </c>
      <c r="L176" s="280">
        <v>1138.5166666666669</v>
      </c>
      <c r="M176" s="281">
        <v>1123.1500000000001</v>
      </c>
      <c r="N176" s="281">
        <v>1110.4000000000001</v>
      </c>
      <c r="O176" s="281">
        <v>21385000</v>
      </c>
      <c r="P176" s="282">
        <v>9.4835277401447305E-3</v>
      </c>
    </row>
    <row r="177" spans="1:16" ht="12.75" customHeight="1">
      <c r="A177" s="272">
        <v>167</v>
      </c>
      <c r="B177" s="286" t="s">
        <v>205</v>
      </c>
      <c r="C177" s="278" t="s">
        <v>221</v>
      </c>
      <c r="D177" s="279">
        <v>45260</v>
      </c>
      <c r="E177" s="278">
        <v>632.25</v>
      </c>
      <c r="F177" s="278">
        <v>629.80000000000007</v>
      </c>
      <c r="G177" s="280">
        <v>622.80000000000018</v>
      </c>
      <c r="H177" s="280">
        <v>613.35000000000014</v>
      </c>
      <c r="I177" s="280">
        <v>606.35000000000025</v>
      </c>
      <c r="J177" s="280">
        <v>639.25000000000011</v>
      </c>
      <c r="K177" s="280">
        <v>646.24999999999989</v>
      </c>
      <c r="L177" s="280">
        <v>655.7</v>
      </c>
      <c r="M177" s="281">
        <v>636.79999999999995</v>
      </c>
      <c r="N177" s="281">
        <v>620.35</v>
      </c>
      <c r="O177" s="281">
        <v>8145000</v>
      </c>
      <c r="P177" s="282">
        <v>1.4194994396712738E-2</v>
      </c>
    </row>
    <row r="178" spans="1:16" ht="12.75" customHeight="1">
      <c r="A178" s="272">
        <v>168</v>
      </c>
      <c r="B178" s="286" t="s">
        <v>43</v>
      </c>
      <c r="C178" s="285" t="s">
        <v>222</v>
      </c>
      <c r="D178" s="279">
        <v>45260</v>
      </c>
      <c r="E178" s="278">
        <v>689.55</v>
      </c>
      <c r="F178" s="278">
        <v>687.54999999999984</v>
      </c>
      <c r="G178" s="280">
        <v>684.1999999999997</v>
      </c>
      <c r="H178" s="280">
        <v>678.84999999999991</v>
      </c>
      <c r="I178" s="280">
        <v>675.49999999999977</v>
      </c>
      <c r="J178" s="280">
        <v>692.89999999999964</v>
      </c>
      <c r="K178" s="280">
        <v>696.24999999999977</v>
      </c>
      <c r="L178" s="280">
        <v>701.59999999999957</v>
      </c>
      <c r="M178" s="281">
        <v>690.9</v>
      </c>
      <c r="N178" s="281">
        <v>682.2</v>
      </c>
      <c r="O178" s="281">
        <v>4373000</v>
      </c>
      <c r="P178" s="282">
        <v>-2.5091240875912408E-3</v>
      </c>
    </row>
    <row r="179" spans="1:16" ht="12.75" customHeight="1">
      <c r="A179" s="272">
        <v>169</v>
      </c>
      <c r="B179" s="286" t="s">
        <v>39</v>
      </c>
      <c r="C179" s="278" t="s">
        <v>223</v>
      </c>
      <c r="D179" s="279">
        <v>45260</v>
      </c>
      <c r="E179" s="278">
        <v>953.6</v>
      </c>
      <c r="F179" s="278">
        <v>953.26666666666677</v>
      </c>
      <c r="G179" s="280">
        <v>946.83333333333348</v>
      </c>
      <c r="H179" s="280">
        <v>940.06666666666672</v>
      </c>
      <c r="I179" s="280">
        <v>933.63333333333344</v>
      </c>
      <c r="J179" s="280">
        <v>960.03333333333353</v>
      </c>
      <c r="K179" s="280">
        <v>966.4666666666667</v>
      </c>
      <c r="L179" s="280">
        <v>973.23333333333358</v>
      </c>
      <c r="M179" s="281">
        <v>959.7</v>
      </c>
      <c r="N179" s="281">
        <v>946.5</v>
      </c>
      <c r="O179" s="281">
        <v>8236250</v>
      </c>
      <c r="P179" s="282">
        <v>8.9610564613933439E-3</v>
      </c>
    </row>
    <row r="180" spans="1:16" ht="12.75" customHeight="1">
      <c r="A180" s="272">
        <v>170</v>
      </c>
      <c r="B180" s="286" t="s">
        <v>79</v>
      </c>
      <c r="C180" s="284" t="s">
        <v>224</v>
      </c>
      <c r="D180" s="279">
        <v>45260</v>
      </c>
      <c r="E180" s="278">
        <v>1653.4</v>
      </c>
      <c r="F180" s="278">
        <v>1639.9666666666665</v>
      </c>
      <c r="G180" s="280">
        <v>1621.0333333333328</v>
      </c>
      <c r="H180" s="280">
        <v>1588.6666666666663</v>
      </c>
      <c r="I180" s="280">
        <v>1569.7333333333327</v>
      </c>
      <c r="J180" s="280">
        <v>1672.333333333333</v>
      </c>
      <c r="K180" s="280">
        <v>1691.2666666666669</v>
      </c>
      <c r="L180" s="280">
        <v>1723.6333333333332</v>
      </c>
      <c r="M180" s="281">
        <v>1658.9</v>
      </c>
      <c r="N180" s="281">
        <v>1607.6</v>
      </c>
      <c r="O180" s="281">
        <v>7008000</v>
      </c>
      <c r="P180" s="282">
        <v>-4.4906303236797271E-2</v>
      </c>
    </row>
    <row r="181" spans="1:16" ht="12.75" customHeight="1">
      <c r="A181" s="272">
        <v>171</v>
      </c>
      <c r="B181" s="286" t="s">
        <v>59</v>
      </c>
      <c r="C181" s="278" t="s">
        <v>225</v>
      </c>
      <c r="D181" s="279">
        <v>45260</v>
      </c>
      <c r="E181" s="278">
        <v>899.5</v>
      </c>
      <c r="F181" s="278">
        <v>895.06666666666661</v>
      </c>
      <c r="G181" s="280">
        <v>888.83333333333326</v>
      </c>
      <c r="H181" s="280">
        <v>878.16666666666663</v>
      </c>
      <c r="I181" s="280">
        <v>871.93333333333328</v>
      </c>
      <c r="J181" s="280">
        <v>905.73333333333323</v>
      </c>
      <c r="K181" s="280">
        <v>911.96666666666658</v>
      </c>
      <c r="L181" s="280">
        <v>922.63333333333321</v>
      </c>
      <c r="M181" s="281">
        <v>901.3</v>
      </c>
      <c r="N181" s="281">
        <v>884.4</v>
      </c>
      <c r="O181" s="281">
        <v>9029700</v>
      </c>
      <c r="P181" s="282">
        <v>4.6059877841193551E-3</v>
      </c>
    </row>
    <row r="182" spans="1:16" ht="12.75" customHeight="1">
      <c r="A182" s="272">
        <v>172</v>
      </c>
      <c r="B182" s="286" t="s">
        <v>56</v>
      </c>
      <c r="C182" s="278" t="s">
        <v>226</v>
      </c>
      <c r="D182" s="279">
        <v>45260</v>
      </c>
      <c r="E182" s="278">
        <v>632.6</v>
      </c>
      <c r="F182" s="278">
        <v>634.23333333333346</v>
      </c>
      <c r="G182" s="280">
        <v>622.26666666666688</v>
      </c>
      <c r="H182" s="280">
        <v>611.93333333333339</v>
      </c>
      <c r="I182" s="280">
        <v>599.96666666666681</v>
      </c>
      <c r="J182" s="280">
        <v>644.56666666666695</v>
      </c>
      <c r="K182" s="280">
        <v>656.53333333333342</v>
      </c>
      <c r="L182" s="280">
        <v>666.86666666666702</v>
      </c>
      <c r="M182" s="281">
        <v>646.20000000000005</v>
      </c>
      <c r="N182" s="281">
        <v>623.9</v>
      </c>
      <c r="O182" s="281">
        <v>67502250</v>
      </c>
      <c r="P182" s="282">
        <v>-4.8110254417109604E-3</v>
      </c>
    </row>
    <row r="183" spans="1:16" ht="12.75" customHeight="1">
      <c r="A183" s="272">
        <v>173</v>
      </c>
      <c r="B183" s="286" t="s">
        <v>190</v>
      </c>
      <c r="C183" s="278" t="s">
        <v>227</v>
      </c>
      <c r="D183" s="279">
        <v>45260</v>
      </c>
      <c r="E183" s="278">
        <v>240</v>
      </c>
      <c r="F183" s="278">
        <v>238.85</v>
      </c>
      <c r="G183" s="280">
        <v>236.89999999999998</v>
      </c>
      <c r="H183" s="280">
        <v>233.79999999999998</v>
      </c>
      <c r="I183" s="280">
        <v>231.84999999999997</v>
      </c>
      <c r="J183" s="280">
        <v>241.95</v>
      </c>
      <c r="K183" s="280">
        <v>243.89999999999998</v>
      </c>
      <c r="L183" s="280">
        <v>247</v>
      </c>
      <c r="M183" s="281">
        <v>240.8</v>
      </c>
      <c r="N183" s="281">
        <v>235.75</v>
      </c>
      <c r="O183" s="281">
        <v>87176250</v>
      </c>
      <c r="P183" s="282">
        <v>-8.8964530228600167E-4</v>
      </c>
    </row>
    <row r="184" spans="1:16" ht="12.75" customHeight="1">
      <c r="A184" s="272">
        <v>174</v>
      </c>
      <c r="B184" s="286" t="s">
        <v>132</v>
      </c>
      <c r="C184" s="278" t="s">
        <v>228</v>
      </c>
      <c r="D184" s="279">
        <v>45260</v>
      </c>
      <c r="E184" s="278">
        <v>119.95</v>
      </c>
      <c r="F184" s="278">
        <v>120.23333333333335</v>
      </c>
      <c r="G184" s="280">
        <v>119.06666666666669</v>
      </c>
      <c r="H184" s="280">
        <v>118.18333333333334</v>
      </c>
      <c r="I184" s="280">
        <v>117.01666666666668</v>
      </c>
      <c r="J184" s="280">
        <v>121.1166666666667</v>
      </c>
      <c r="K184" s="280">
        <v>122.28333333333336</v>
      </c>
      <c r="L184" s="280">
        <v>123.16666666666671</v>
      </c>
      <c r="M184" s="281">
        <v>121.4</v>
      </c>
      <c r="N184" s="281">
        <v>119.35</v>
      </c>
      <c r="O184" s="281">
        <v>202636500</v>
      </c>
      <c r="P184" s="282">
        <v>-6.9807557544067705E-3</v>
      </c>
    </row>
    <row r="185" spans="1:16" ht="12.75" customHeight="1">
      <c r="A185" s="272">
        <v>175</v>
      </c>
      <c r="B185" s="286" t="s">
        <v>87</v>
      </c>
      <c r="C185" s="278" t="s">
        <v>229</v>
      </c>
      <c r="D185" s="279">
        <v>45260</v>
      </c>
      <c r="E185" s="278">
        <v>3396.15</v>
      </c>
      <c r="F185" s="278">
        <v>3382.6333333333332</v>
      </c>
      <c r="G185" s="280">
        <v>3363.7666666666664</v>
      </c>
      <c r="H185" s="280">
        <v>3331.3833333333332</v>
      </c>
      <c r="I185" s="280">
        <v>3312.5166666666664</v>
      </c>
      <c r="J185" s="280">
        <v>3415.0166666666664</v>
      </c>
      <c r="K185" s="280">
        <v>3433.8833333333332</v>
      </c>
      <c r="L185" s="280">
        <v>3466.2666666666664</v>
      </c>
      <c r="M185" s="281">
        <v>3401.5</v>
      </c>
      <c r="N185" s="281">
        <v>3350.25</v>
      </c>
      <c r="O185" s="281">
        <v>11051075</v>
      </c>
      <c r="P185" s="282">
        <v>1.5384127386918734E-3</v>
      </c>
    </row>
    <row r="186" spans="1:16" ht="12.75" customHeight="1">
      <c r="A186" s="272">
        <v>176</v>
      </c>
      <c r="B186" s="286" t="s">
        <v>87</v>
      </c>
      <c r="C186" s="278" t="s">
        <v>230</v>
      </c>
      <c r="D186" s="279">
        <v>45260</v>
      </c>
      <c r="E186" s="278">
        <v>1121.95</v>
      </c>
      <c r="F186" s="278">
        <v>1122.8666666666666</v>
      </c>
      <c r="G186" s="280">
        <v>1112.4333333333332</v>
      </c>
      <c r="H186" s="280">
        <v>1102.9166666666665</v>
      </c>
      <c r="I186" s="280">
        <v>1092.4833333333331</v>
      </c>
      <c r="J186" s="280">
        <v>1132.3833333333332</v>
      </c>
      <c r="K186" s="280">
        <v>1142.8166666666666</v>
      </c>
      <c r="L186" s="280">
        <v>1152.3333333333333</v>
      </c>
      <c r="M186" s="281">
        <v>1133.3</v>
      </c>
      <c r="N186" s="281">
        <v>1113.3499999999999</v>
      </c>
      <c r="O186" s="281">
        <v>14278800</v>
      </c>
      <c r="P186" s="282">
        <v>2.7192679558011051E-2</v>
      </c>
    </row>
    <row r="187" spans="1:16" ht="12.75" customHeight="1">
      <c r="A187" s="272">
        <v>177</v>
      </c>
      <c r="B187" s="286" t="s">
        <v>59</v>
      </c>
      <c r="C187" s="278" t="s">
        <v>231</v>
      </c>
      <c r="D187" s="279">
        <v>45260</v>
      </c>
      <c r="E187" s="278">
        <v>3135.5</v>
      </c>
      <c r="F187" s="278">
        <v>3122.25</v>
      </c>
      <c r="G187" s="280">
        <v>3104.7</v>
      </c>
      <c r="H187" s="280">
        <v>3073.8999999999996</v>
      </c>
      <c r="I187" s="280">
        <v>3056.3499999999995</v>
      </c>
      <c r="J187" s="280">
        <v>3153.05</v>
      </c>
      <c r="K187" s="280">
        <v>3170.6000000000004</v>
      </c>
      <c r="L187" s="280">
        <v>3201.4000000000005</v>
      </c>
      <c r="M187" s="281">
        <v>3139.8</v>
      </c>
      <c r="N187" s="281">
        <v>3091.45</v>
      </c>
      <c r="O187" s="281">
        <v>4963400</v>
      </c>
      <c r="P187" s="282">
        <v>1.5752825429634139E-2</v>
      </c>
    </row>
    <row r="188" spans="1:16" ht="12.75" customHeight="1">
      <c r="A188" s="272">
        <v>178</v>
      </c>
      <c r="B188" s="286" t="s">
        <v>43</v>
      </c>
      <c r="C188" s="278" t="s">
        <v>232</v>
      </c>
      <c r="D188" s="279">
        <v>45260</v>
      </c>
      <c r="E188" s="278">
        <v>1940.85</v>
      </c>
      <c r="F188" s="278">
        <v>1943.25</v>
      </c>
      <c r="G188" s="280">
        <v>1927.6</v>
      </c>
      <c r="H188" s="280">
        <v>1914.35</v>
      </c>
      <c r="I188" s="280">
        <v>1898.6999999999998</v>
      </c>
      <c r="J188" s="280">
        <v>1956.5</v>
      </c>
      <c r="K188" s="280">
        <v>1972.15</v>
      </c>
      <c r="L188" s="280">
        <v>1985.4</v>
      </c>
      <c r="M188" s="281">
        <v>1958.9</v>
      </c>
      <c r="N188" s="281">
        <v>1930</v>
      </c>
      <c r="O188" s="281">
        <v>1902000</v>
      </c>
      <c r="P188" s="282">
        <v>1.9565800053604931E-2</v>
      </c>
    </row>
    <row r="189" spans="1:16" ht="12.75" customHeight="1">
      <c r="A189" s="272">
        <v>179</v>
      </c>
      <c r="B189" s="286" t="s">
        <v>45</v>
      </c>
      <c r="C189" s="278" t="s">
        <v>233</v>
      </c>
      <c r="D189" s="279">
        <v>45260</v>
      </c>
      <c r="E189" s="278">
        <v>2134.6</v>
      </c>
      <c r="F189" s="278">
        <v>2123.0166666666669</v>
      </c>
      <c r="G189" s="280">
        <v>2096.1333333333337</v>
      </c>
      <c r="H189" s="280">
        <v>2057.666666666667</v>
      </c>
      <c r="I189" s="280">
        <v>2030.7833333333338</v>
      </c>
      <c r="J189" s="280">
        <v>2161.4833333333336</v>
      </c>
      <c r="K189" s="280">
        <v>2188.3666666666668</v>
      </c>
      <c r="L189" s="280">
        <v>2226.8333333333335</v>
      </c>
      <c r="M189" s="281">
        <v>2149.9</v>
      </c>
      <c r="N189" s="281">
        <v>2084.5500000000002</v>
      </c>
      <c r="O189" s="281">
        <v>3491200</v>
      </c>
      <c r="P189" s="282">
        <v>-1.0879419764279238E-2</v>
      </c>
    </row>
    <row r="190" spans="1:16" ht="12.75" customHeight="1">
      <c r="A190" s="272">
        <v>180</v>
      </c>
      <c r="B190" s="286" t="s">
        <v>56</v>
      </c>
      <c r="C190" s="278" t="s">
        <v>234</v>
      </c>
      <c r="D190" s="279">
        <v>45260</v>
      </c>
      <c r="E190" s="278">
        <v>1604.75</v>
      </c>
      <c r="F190" s="278">
        <v>1593.4333333333334</v>
      </c>
      <c r="G190" s="280">
        <v>1577.5166666666669</v>
      </c>
      <c r="H190" s="280">
        <v>1550.2833333333335</v>
      </c>
      <c r="I190" s="280">
        <v>1534.366666666667</v>
      </c>
      <c r="J190" s="280">
        <v>1620.6666666666667</v>
      </c>
      <c r="K190" s="280">
        <v>1636.5833333333333</v>
      </c>
      <c r="L190" s="280">
        <v>1663.8166666666666</v>
      </c>
      <c r="M190" s="281">
        <v>1609.35</v>
      </c>
      <c r="N190" s="281">
        <v>1566.2</v>
      </c>
      <c r="O190" s="281">
        <v>6605900</v>
      </c>
      <c r="P190" s="282">
        <v>2.8387729526507928E-2</v>
      </c>
    </row>
    <row r="191" spans="1:16" ht="12.75" customHeight="1">
      <c r="A191" s="272">
        <v>181</v>
      </c>
      <c r="B191" s="286" t="s">
        <v>59</v>
      </c>
      <c r="C191" s="278" t="s">
        <v>235</v>
      </c>
      <c r="D191" s="279">
        <v>45260</v>
      </c>
      <c r="E191" s="278">
        <v>1620.5</v>
      </c>
      <c r="F191" s="278">
        <v>1614.2833333333335</v>
      </c>
      <c r="G191" s="280">
        <v>1605.2166666666672</v>
      </c>
      <c r="H191" s="280">
        <v>1589.9333333333336</v>
      </c>
      <c r="I191" s="280">
        <v>1580.8666666666672</v>
      </c>
      <c r="J191" s="280">
        <v>1629.5666666666671</v>
      </c>
      <c r="K191" s="280">
        <v>1638.6333333333332</v>
      </c>
      <c r="L191" s="280">
        <v>1653.916666666667</v>
      </c>
      <c r="M191" s="281">
        <v>1623.35</v>
      </c>
      <c r="N191" s="281">
        <v>1599</v>
      </c>
      <c r="O191" s="281">
        <v>2842400</v>
      </c>
      <c r="P191" s="282">
        <v>2.6809651474530832E-3</v>
      </c>
    </row>
    <row r="192" spans="1:16" ht="12.75" customHeight="1">
      <c r="A192" s="272">
        <v>182</v>
      </c>
      <c r="B192" s="286" t="s">
        <v>49</v>
      </c>
      <c r="C192" s="278" t="s">
        <v>236</v>
      </c>
      <c r="D192" s="279">
        <v>45260</v>
      </c>
      <c r="E192" s="278">
        <v>8429.9</v>
      </c>
      <c r="F192" s="278">
        <v>8370.6333333333332</v>
      </c>
      <c r="G192" s="280">
        <v>8296.2666666666664</v>
      </c>
      <c r="H192" s="280">
        <v>8162.6333333333332</v>
      </c>
      <c r="I192" s="280">
        <v>8088.2666666666664</v>
      </c>
      <c r="J192" s="280">
        <v>8504.2666666666664</v>
      </c>
      <c r="K192" s="280">
        <v>8578.6333333333314</v>
      </c>
      <c r="L192" s="280">
        <v>8712.2666666666664</v>
      </c>
      <c r="M192" s="281">
        <v>8445</v>
      </c>
      <c r="N192" s="281">
        <v>8237</v>
      </c>
      <c r="O192" s="281">
        <v>1363200</v>
      </c>
      <c r="P192" s="282">
        <v>-1.2531691416153568E-2</v>
      </c>
    </row>
    <row r="193" spans="1:16" ht="12.75" customHeight="1">
      <c r="A193" s="272">
        <v>183</v>
      </c>
      <c r="B193" s="286" t="s">
        <v>39</v>
      </c>
      <c r="C193" s="278" t="s">
        <v>237</v>
      </c>
      <c r="D193" s="279">
        <v>45260</v>
      </c>
      <c r="E193" s="278">
        <v>541.35</v>
      </c>
      <c r="F193" s="278">
        <v>546.93333333333328</v>
      </c>
      <c r="G193" s="280">
        <v>529.11666666666656</v>
      </c>
      <c r="H193" s="280">
        <v>516.88333333333333</v>
      </c>
      <c r="I193" s="280">
        <v>499.06666666666661</v>
      </c>
      <c r="J193" s="280">
        <v>559.16666666666652</v>
      </c>
      <c r="K193" s="280">
        <v>576.98333333333335</v>
      </c>
      <c r="L193" s="280">
        <v>589.21666666666647</v>
      </c>
      <c r="M193" s="281">
        <v>564.75</v>
      </c>
      <c r="N193" s="281">
        <v>534.70000000000005</v>
      </c>
      <c r="O193" s="281">
        <v>35176700</v>
      </c>
      <c r="P193" s="282">
        <v>0.12050188413598907</v>
      </c>
    </row>
    <row r="194" spans="1:16" ht="12.75" customHeight="1">
      <c r="A194" s="272">
        <v>184</v>
      </c>
      <c r="B194" s="286" t="s">
        <v>132</v>
      </c>
      <c r="C194" s="278" t="s">
        <v>238</v>
      </c>
      <c r="D194" s="279">
        <v>45260</v>
      </c>
      <c r="E194" s="278">
        <v>217.95</v>
      </c>
      <c r="F194" s="278">
        <v>217.23333333333335</v>
      </c>
      <c r="G194" s="280">
        <v>216.26666666666671</v>
      </c>
      <c r="H194" s="280">
        <v>214.58333333333337</v>
      </c>
      <c r="I194" s="280">
        <v>213.61666666666673</v>
      </c>
      <c r="J194" s="280">
        <v>218.91666666666669</v>
      </c>
      <c r="K194" s="280">
        <v>219.88333333333333</v>
      </c>
      <c r="L194" s="280">
        <v>221.56666666666666</v>
      </c>
      <c r="M194" s="281">
        <v>218.2</v>
      </c>
      <c r="N194" s="281">
        <v>215.55</v>
      </c>
      <c r="O194" s="281">
        <v>68584700</v>
      </c>
      <c r="P194" s="282">
        <v>3.5292310168487128E-3</v>
      </c>
    </row>
    <row r="195" spans="1:16" ht="12.75" customHeight="1">
      <c r="A195" s="272">
        <v>185</v>
      </c>
      <c r="B195" s="286" t="s">
        <v>41</v>
      </c>
      <c r="C195" s="278" t="s">
        <v>239</v>
      </c>
      <c r="D195" s="279">
        <v>45260</v>
      </c>
      <c r="E195" s="278">
        <v>836</v>
      </c>
      <c r="F195" s="278">
        <v>834.61666666666679</v>
      </c>
      <c r="G195" s="280">
        <v>826.5833333333336</v>
      </c>
      <c r="H195" s="280">
        <v>817.16666666666686</v>
      </c>
      <c r="I195" s="280">
        <v>809.13333333333367</v>
      </c>
      <c r="J195" s="280">
        <v>844.03333333333353</v>
      </c>
      <c r="K195" s="280">
        <v>852.06666666666683</v>
      </c>
      <c r="L195" s="280">
        <v>861.48333333333346</v>
      </c>
      <c r="M195" s="281">
        <v>842.65</v>
      </c>
      <c r="N195" s="281">
        <v>825.2</v>
      </c>
      <c r="O195" s="281">
        <v>6475800</v>
      </c>
      <c r="P195" s="282">
        <v>-2.5110649444494624E-2</v>
      </c>
    </row>
    <row r="196" spans="1:16" ht="12.75" customHeight="1">
      <c r="A196" s="272">
        <v>186</v>
      </c>
      <c r="B196" s="286" t="s">
        <v>87</v>
      </c>
      <c r="C196" s="278" t="s">
        <v>240</v>
      </c>
      <c r="D196" s="279">
        <v>45260</v>
      </c>
      <c r="E196" s="278">
        <v>384.5</v>
      </c>
      <c r="F196" s="278">
        <v>384.08333333333331</v>
      </c>
      <c r="G196" s="280">
        <v>382.41666666666663</v>
      </c>
      <c r="H196" s="280">
        <v>380.33333333333331</v>
      </c>
      <c r="I196" s="280">
        <v>378.66666666666663</v>
      </c>
      <c r="J196" s="280">
        <v>386.16666666666663</v>
      </c>
      <c r="K196" s="280">
        <v>387.83333333333326</v>
      </c>
      <c r="L196" s="280">
        <v>389.91666666666663</v>
      </c>
      <c r="M196" s="281">
        <v>385.75</v>
      </c>
      <c r="N196" s="281">
        <v>382</v>
      </c>
      <c r="O196" s="281">
        <v>46518000</v>
      </c>
      <c r="P196" s="282">
        <v>2.8132578819725141E-3</v>
      </c>
    </row>
    <row r="197" spans="1:16" ht="12.75" customHeight="1">
      <c r="A197" s="272">
        <v>187</v>
      </c>
      <c r="B197" s="286" t="s">
        <v>205</v>
      </c>
      <c r="C197" s="278" t="s">
        <v>241</v>
      </c>
      <c r="D197" s="279">
        <v>45260</v>
      </c>
      <c r="E197" s="278">
        <v>251.4</v>
      </c>
      <c r="F197" s="278">
        <v>253.13333333333335</v>
      </c>
      <c r="G197" s="280">
        <v>246.56666666666672</v>
      </c>
      <c r="H197" s="280">
        <v>241.73333333333338</v>
      </c>
      <c r="I197" s="280">
        <v>235.16666666666674</v>
      </c>
      <c r="J197" s="280">
        <v>257.9666666666667</v>
      </c>
      <c r="K197" s="280">
        <v>264.53333333333336</v>
      </c>
      <c r="L197" s="280">
        <v>269.36666666666667</v>
      </c>
      <c r="M197" s="281">
        <v>259.7</v>
      </c>
      <c r="N197" s="281">
        <v>248.3</v>
      </c>
      <c r="O197" s="281">
        <v>89763000</v>
      </c>
      <c r="P197" s="282">
        <v>2.1438568941385315E-2</v>
      </c>
    </row>
    <row r="198" spans="1:16" ht="12.75" customHeight="1">
      <c r="A198" s="272">
        <v>188</v>
      </c>
      <c r="B198" s="286" t="s">
        <v>43</v>
      </c>
      <c r="C198" s="278" t="s">
        <v>242</v>
      </c>
      <c r="D198" s="279">
        <v>45260</v>
      </c>
      <c r="E198" s="278">
        <v>582.15</v>
      </c>
      <c r="F198" s="278">
        <v>580.91666666666663</v>
      </c>
      <c r="G198" s="280">
        <v>577.93333333333328</v>
      </c>
      <c r="H198" s="280">
        <v>573.7166666666667</v>
      </c>
      <c r="I198" s="280">
        <v>570.73333333333335</v>
      </c>
      <c r="J198" s="280">
        <v>585.13333333333321</v>
      </c>
      <c r="K198" s="280">
        <v>588.11666666666656</v>
      </c>
      <c r="L198" s="280">
        <v>592.33333333333314</v>
      </c>
      <c r="M198" s="281">
        <v>583.9</v>
      </c>
      <c r="N198" s="281">
        <v>576.70000000000005</v>
      </c>
      <c r="O198" s="281">
        <v>6731100</v>
      </c>
      <c r="P198" s="282">
        <v>-3.5341158261318201E-2</v>
      </c>
    </row>
    <row r="199" spans="1:16" ht="12.75" customHeight="1">
      <c r="A199" s="273">
        <v>189</v>
      </c>
      <c r="B199" s="274"/>
      <c r="C199" s="266"/>
      <c r="D199" s="267"/>
      <c r="E199" s="268"/>
      <c r="F199" s="268"/>
      <c r="G199" s="269"/>
      <c r="H199" s="269"/>
      <c r="I199" s="269"/>
      <c r="J199" s="269"/>
      <c r="K199" s="269"/>
      <c r="L199" s="269"/>
      <c r="M199" s="266"/>
      <c r="N199" s="266"/>
      <c r="O199" s="270"/>
      <c r="P199" s="271"/>
    </row>
    <row r="200" spans="1:16" ht="12.75" customHeight="1">
      <c r="A200" s="33">
        <v>190</v>
      </c>
      <c r="B200" s="274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5" t="s">
        <v>16</v>
      </c>
      <c r="B8" s="407"/>
      <c r="C8" s="410" t="s">
        <v>20</v>
      </c>
      <c r="D8" s="410" t="s">
        <v>21</v>
      </c>
      <c r="E8" s="402" t="s">
        <v>22</v>
      </c>
      <c r="F8" s="403"/>
      <c r="G8" s="404"/>
      <c r="H8" s="402" t="s">
        <v>23</v>
      </c>
      <c r="I8" s="403"/>
      <c r="J8" s="404"/>
      <c r="K8" s="26"/>
      <c r="L8" s="48"/>
      <c r="M8" s="48"/>
      <c r="N8" s="1"/>
      <c r="O8" s="1"/>
    </row>
    <row r="9" spans="1:15" ht="36" customHeight="1">
      <c r="A9" s="406"/>
      <c r="B9" s="409"/>
      <c r="C9" s="409"/>
      <c r="D9" s="40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19140.900000000001</v>
      </c>
      <c r="D10" s="34">
        <v>19079.8</v>
      </c>
      <c r="E10" s="34">
        <v>19001.099999999999</v>
      </c>
      <c r="F10" s="34">
        <v>18861.3</v>
      </c>
      <c r="G10" s="34">
        <v>18782.599999999999</v>
      </c>
      <c r="H10" s="34">
        <v>19219.599999999999</v>
      </c>
      <c r="I10" s="34">
        <v>19298.300000000003</v>
      </c>
      <c r="J10" s="34">
        <v>19438.099999999999</v>
      </c>
      <c r="K10" s="34">
        <v>19158.5</v>
      </c>
      <c r="L10" s="34">
        <v>18940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43039.15</v>
      </c>
      <c r="D11" s="34">
        <v>42847.383333333331</v>
      </c>
      <c r="E11" s="34">
        <v>42582.266666666663</v>
      </c>
      <c r="F11" s="34">
        <v>42125.383333333331</v>
      </c>
      <c r="G11" s="34">
        <v>41860.266666666663</v>
      </c>
      <c r="H11" s="34">
        <v>43304.266666666663</v>
      </c>
      <c r="I11" s="34">
        <v>43569.383333333331</v>
      </c>
      <c r="J11" s="34">
        <v>44026.266666666663</v>
      </c>
      <c r="K11" s="34">
        <v>43112.5</v>
      </c>
      <c r="L11" s="34">
        <v>42390.5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3884.7</v>
      </c>
      <c r="D12" s="36">
        <v>3870.1333333333332</v>
      </c>
      <c r="E12" s="36">
        <v>3849.5666666666666</v>
      </c>
      <c r="F12" s="36">
        <v>3814.4333333333334</v>
      </c>
      <c r="G12" s="36">
        <v>3793.8666666666668</v>
      </c>
      <c r="H12" s="36">
        <v>3905.2666666666664</v>
      </c>
      <c r="I12" s="36">
        <v>3925.833333333333</v>
      </c>
      <c r="J12" s="36">
        <v>3960.9666666666662</v>
      </c>
      <c r="K12" s="36">
        <v>3890.7</v>
      </c>
      <c r="L12" s="36">
        <v>3835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6115.1</v>
      </c>
      <c r="D13" s="36">
        <v>6088.05</v>
      </c>
      <c r="E13" s="36">
        <v>6056</v>
      </c>
      <c r="F13" s="36">
        <v>5996.9</v>
      </c>
      <c r="G13" s="36">
        <v>5964.8499999999995</v>
      </c>
      <c r="H13" s="36">
        <v>6147.1500000000005</v>
      </c>
      <c r="I13" s="36">
        <v>6179.2000000000016</v>
      </c>
      <c r="J13" s="36">
        <v>6238.3000000000011</v>
      </c>
      <c r="K13" s="36">
        <v>6120.1</v>
      </c>
      <c r="L13" s="36">
        <v>6028.95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30640.95</v>
      </c>
      <c r="D14" s="36">
        <v>30591</v>
      </c>
      <c r="E14" s="36">
        <v>30483.599999999999</v>
      </c>
      <c r="F14" s="36">
        <v>30326.25</v>
      </c>
      <c r="G14" s="36">
        <v>30218.85</v>
      </c>
      <c r="H14" s="36">
        <v>30748.35</v>
      </c>
      <c r="I14" s="36">
        <v>30855.75</v>
      </c>
      <c r="J14" s="36">
        <v>31013.1</v>
      </c>
      <c r="K14" s="36">
        <v>30698.400000000001</v>
      </c>
      <c r="L14" s="36">
        <v>30433.65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5862.95</v>
      </c>
      <c r="D15" s="36">
        <v>5839.8500000000013</v>
      </c>
      <c r="E15" s="36">
        <v>5808.4500000000025</v>
      </c>
      <c r="F15" s="36">
        <v>5753.9500000000016</v>
      </c>
      <c r="G15" s="36">
        <v>5722.5500000000029</v>
      </c>
      <c r="H15" s="36">
        <v>5894.3500000000022</v>
      </c>
      <c r="I15" s="36">
        <v>5925.7500000000018</v>
      </c>
      <c r="J15" s="36">
        <v>5980.2500000000018</v>
      </c>
      <c r="K15" s="36">
        <v>5871.25</v>
      </c>
      <c r="L15" s="36">
        <v>5785.35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11022.1</v>
      </c>
      <c r="D16" s="36">
        <v>10996.816666666666</v>
      </c>
      <c r="E16" s="36">
        <v>10926.833333333332</v>
      </c>
      <c r="F16" s="36">
        <v>10831.566666666666</v>
      </c>
      <c r="G16" s="36">
        <v>10761.583333333332</v>
      </c>
      <c r="H16" s="36">
        <v>11092.083333333332</v>
      </c>
      <c r="I16" s="36">
        <v>11162.066666666666</v>
      </c>
      <c r="J16" s="36">
        <v>11257.333333333332</v>
      </c>
      <c r="K16" s="36">
        <v>11066.8</v>
      </c>
      <c r="L16" s="36">
        <v>10901.55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4070.2</v>
      </c>
      <c r="D17" s="36">
        <v>4053.9166666666665</v>
      </c>
      <c r="E17" s="36">
        <v>4006.833333333333</v>
      </c>
      <c r="F17" s="36">
        <v>3943.4666666666667</v>
      </c>
      <c r="G17" s="36">
        <v>3896.3833333333332</v>
      </c>
      <c r="H17" s="36">
        <v>4117.2833333333328</v>
      </c>
      <c r="I17" s="36">
        <v>4164.3666666666659</v>
      </c>
      <c r="J17" s="36">
        <v>4227.7333333333327</v>
      </c>
      <c r="K17" s="31">
        <v>4101</v>
      </c>
      <c r="L17" s="31">
        <v>3990.55</v>
      </c>
      <c r="M17" s="31">
        <v>1.1401399999999999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22481.75</v>
      </c>
      <c r="D18" s="36">
        <v>22590.883333333331</v>
      </c>
      <c r="E18" s="36">
        <v>22290.866666666661</v>
      </c>
      <c r="F18" s="36">
        <v>22099.98333333333</v>
      </c>
      <c r="G18" s="36">
        <v>21799.96666666666</v>
      </c>
      <c r="H18" s="36">
        <v>22781.766666666663</v>
      </c>
      <c r="I18" s="36">
        <v>23081.783333333333</v>
      </c>
      <c r="J18" s="36">
        <v>23272.666666666664</v>
      </c>
      <c r="K18" s="31">
        <v>22890.9</v>
      </c>
      <c r="L18" s="31">
        <v>22400</v>
      </c>
      <c r="M18" s="31">
        <v>0.10699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172.05</v>
      </c>
      <c r="D19" s="36">
        <v>171.83333333333334</v>
      </c>
      <c r="E19" s="36">
        <v>170.2166666666667</v>
      </c>
      <c r="F19" s="36">
        <v>168.38333333333335</v>
      </c>
      <c r="G19" s="36">
        <v>166.76666666666671</v>
      </c>
      <c r="H19" s="36">
        <v>173.66666666666669</v>
      </c>
      <c r="I19" s="36">
        <v>175.2833333333333</v>
      </c>
      <c r="J19" s="36">
        <v>177.11666666666667</v>
      </c>
      <c r="K19" s="31">
        <v>173.45</v>
      </c>
      <c r="L19" s="31">
        <v>170</v>
      </c>
      <c r="M19" s="31">
        <v>15.94913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216</v>
      </c>
      <c r="D20" s="36">
        <v>215.16666666666666</v>
      </c>
      <c r="E20" s="36">
        <v>213.0333333333333</v>
      </c>
      <c r="F20" s="36">
        <v>210.06666666666663</v>
      </c>
      <c r="G20" s="36">
        <v>207.93333333333328</v>
      </c>
      <c r="H20" s="36">
        <v>218.13333333333333</v>
      </c>
      <c r="I20" s="36">
        <v>220.26666666666671</v>
      </c>
      <c r="J20" s="36">
        <v>223.23333333333335</v>
      </c>
      <c r="K20" s="31">
        <v>217.3</v>
      </c>
      <c r="L20" s="31">
        <v>212.2</v>
      </c>
      <c r="M20" s="31">
        <v>20.640699999999999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1887</v>
      </c>
      <c r="D21" s="36">
        <v>1885.6000000000001</v>
      </c>
      <c r="E21" s="36">
        <v>1874.2000000000003</v>
      </c>
      <c r="F21" s="36">
        <v>1861.4</v>
      </c>
      <c r="G21" s="36">
        <v>1850.0000000000002</v>
      </c>
      <c r="H21" s="36">
        <v>1898.4000000000003</v>
      </c>
      <c r="I21" s="36">
        <v>1909.8000000000004</v>
      </c>
      <c r="J21" s="36">
        <v>1922.6000000000004</v>
      </c>
      <c r="K21" s="31">
        <v>1897</v>
      </c>
      <c r="L21" s="31">
        <v>1872.8</v>
      </c>
      <c r="M21" s="31">
        <v>1.6294900000000001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2299.1</v>
      </c>
      <c r="D22" s="36">
        <v>2284.7000000000003</v>
      </c>
      <c r="E22" s="36">
        <v>2264.4000000000005</v>
      </c>
      <c r="F22" s="36">
        <v>2229.7000000000003</v>
      </c>
      <c r="G22" s="36">
        <v>2209.4000000000005</v>
      </c>
      <c r="H22" s="36">
        <v>2319.4000000000005</v>
      </c>
      <c r="I22" s="36">
        <v>2339.7000000000007</v>
      </c>
      <c r="J22" s="36">
        <v>2374.4000000000005</v>
      </c>
      <c r="K22" s="31">
        <v>2305</v>
      </c>
      <c r="L22" s="31">
        <v>2250</v>
      </c>
      <c r="M22" s="31">
        <v>9.96448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915.25</v>
      </c>
      <c r="D23" s="36">
        <v>907.83333333333337</v>
      </c>
      <c r="E23" s="36">
        <v>875.86666666666679</v>
      </c>
      <c r="F23" s="36">
        <v>836.48333333333346</v>
      </c>
      <c r="G23" s="36">
        <v>804.51666666666688</v>
      </c>
      <c r="H23" s="36">
        <v>947.2166666666667</v>
      </c>
      <c r="I23" s="36">
        <v>979.18333333333317</v>
      </c>
      <c r="J23" s="36">
        <v>1018.5666666666666</v>
      </c>
      <c r="K23" s="31">
        <v>939.8</v>
      </c>
      <c r="L23" s="31">
        <v>868.45</v>
      </c>
      <c r="M23" s="31">
        <v>20.416329999999999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785</v>
      </c>
      <c r="D24" s="36">
        <v>786.4</v>
      </c>
      <c r="E24" s="36">
        <v>778.4</v>
      </c>
      <c r="F24" s="36">
        <v>771.8</v>
      </c>
      <c r="G24" s="36">
        <v>763.8</v>
      </c>
      <c r="H24" s="36">
        <v>793</v>
      </c>
      <c r="I24" s="36">
        <v>801</v>
      </c>
      <c r="J24" s="36">
        <v>807.6</v>
      </c>
      <c r="K24" s="31">
        <v>794.4</v>
      </c>
      <c r="L24" s="31">
        <v>779.8</v>
      </c>
      <c r="M24" s="31">
        <v>35.220680000000002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357.95</v>
      </c>
      <c r="D25" s="36">
        <v>354.23333333333335</v>
      </c>
      <c r="E25" s="36">
        <v>348.76666666666671</v>
      </c>
      <c r="F25" s="36">
        <v>339.58333333333337</v>
      </c>
      <c r="G25" s="36">
        <v>334.11666666666673</v>
      </c>
      <c r="H25" s="36">
        <v>363.41666666666669</v>
      </c>
      <c r="I25" s="36">
        <v>368.88333333333338</v>
      </c>
      <c r="J25" s="36">
        <v>378.06666666666666</v>
      </c>
      <c r="K25" s="31">
        <v>359.7</v>
      </c>
      <c r="L25" s="31">
        <v>345.05</v>
      </c>
      <c r="M25" s="31">
        <v>90.147319999999993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3691.75</v>
      </c>
      <c r="D26" s="36">
        <v>3680.65</v>
      </c>
      <c r="E26" s="36">
        <v>3661.3</v>
      </c>
      <c r="F26" s="36">
        <v>3630.85</v>
      </c>
      <c r="G26" s="36">
        <v>3611.5</v>
      </c>
      <c r="H26" s="36">
        <v>3711.1000000000004</v>
      </c>
      <c r="I26" s="36">
        <v>3730.45</v>
      </c>
      <c r="J26" s="36">
        <v>3760.9000000000005</v>
      </c>
      <c r="K26" s="31">
        <v>3700</v>
      </c>
      <c r="L26" s="31">
        <v>3650.2</v>
      </c>
      <c r="M26" s="31">
        <v>1.6964900000000001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421.95</v>
      </c>
      <c r="D27" s="36">
        <v>420.51666666666665</v>
      </c>
      <c r="E27" s="36">
        <v>417.43333333333328</v>
      </c>
      <c r="F27" s="36">
        <v>412.91666666666663</v>
      </c>
      <c r="G27" s="36">
        <v>409.83333333333326</v>
      </c>
      <c r="H27" s="36">
        <v>425.0333333333333</v>
      </c>
      <c r="I27" s="36">
        <v>428.11666666666667</v>
      </c>
      <c r="J27" s="36">
        <v>432.63333333333333</v>
      </c>
      <c r="K27" s="31">
        <v>423.6</v>
      </c>
      <c r="L27" s="31">
        <v>416</v>
      </c>
      <c r="M27" s="31">
        <v>12.904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4841.75</v>
      </c>
      <c r="D28" s="36">
        <v>4831.0666666666666</v>
      </c>
      <c r="E28" s="36">
        <v>4793.7333333333336</v>
      </c>
      <c r="F28" s="36">
        <v>4745.7166666666672</v>
      </c>
      <c r="G28" s="36">
        <v>4708.3833333333341</v>
      </c>
      <c r="H28" s="36">
        <v>4879.083333333333</v>
      </c>
      <c r="I28" s="36">
        <v>4916.416666666667</v>
      </c>
      <c r="J28" s="36">
        <v>4964.4333333333325</v>
      </c>
      <c r="K28" s="31">
        <v>4868.3999999999996</v>
      </c>
      <c r="L28" s="31">
        <v>4783.05</v>
      </c>
      <c r="M28" s="31">
        <v>2.3475899999999998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374.15</v>
      </c>
      <c r="D29" s="36">
        <v>374.2166666666667</v>
      </c>
      <c r="E29" s="36">
        <v>370.53333333333342</v>
      </c>
      <c r="F29" s="36">
        <v>366.91666666666674</v>
      </c>
      <c r="G29" s="36">
        <v>363.23333333333346</v>
      </c>
      <c r="H29" s="36">
        <v>377.83333333333337</v>
      </c>
      <c r="I29" s="36">
        <v>381.51666666666665</v>
      </c>
      <c r="J29" s="36">
        <v>385.13333333333333</v>
      </c>
      <c r="K29" s="31">
        <v>377.9</v>
      </c>
      <c r="L29" s="31">
        <v>370.6</v>
      </c>
      <c r="M29" s="31">
        <v>5.4185800000000004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167.95</v>
      </c>
      <c r="D30" s="36">
        <v>167.41666666666666</v>
      </c>
      <c r="E30" s="36">
        <v>165.63333333333333</v>
      </c>
      <c r="F30" s="36">
        <v>163.31666666666666</v>
      </c>
      <c r="G30" s="36">
        <v>161.53333333333333</v>
      </c>
      <c r="H30" s="36">
        <v>169.73333333333332</v>
      </c>
      <c r="I30" s="36">
        <v>171.51666666666668</v>
      </c>
      <c r="J30" s="36">
        <v>173.83333333333331</v>
      </c>
      <c r="K30" s="31">
        <v>169.2</v>
      </c>
      <c r="L30" s="31">
        <v>165.1</v>
      </c>
      <c r="M30" s="31">
        <v>71.603440000000006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2967.1</v>
      </c>
      <c r="D31" s="36">
        <v>2966.0499999999997</v>
      </c>
      <c r="E31" s="36">
        <v>2940.1499999999996</v>
      </c>
      <c r="F31" s="36">
        <v>2913.2</v>
      </c>
      <c r="G31" s="36">
        <v>2887.2999999999997</v>
      </c>
      <c r="H31" s="36">
        <v>2992.9999999999995</v>
      </c>
      <c r="I31" s="36">
        <v>3018.9</v>
      </c>
      <c r="J31" s="36">
        <v>3045.8499999999995</v>
      </c>
      <c r="K31" s="31">
        <v>2991.95</v>
      </c>
      <c r="L31" s="31">
        <v>2939.1</v>
      </c>
      <c r="M31" s="31">
        <v>8.7888500000000001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1823.95</v>
      </c>
      <c r="D32" s="36">
        <v>1822.9833333333333</v>
      </c>
      <c r="E32" s="36">
        <v>1800.6666666666667</v>
      </c>
      <c r="F32" s="36">
        <v>1777.3833333333334</v>
      </c>
      <c r="G32" s="36">
        <v>1755.0666666666668</v>
      </c>
      <c r="H32" s="36">
        <v>1846.2666666666667</v>
      </c>
      <c r="I32" s="36">
        <v>1868.5833333333333</v>
      </c>
      <c r="J32" s="36">
        <v>1891.8666666666666</v>
      </c>
      <c r="K32" s="31">
        <v>1845.3</v>
      </c>
      <c r="L32" s="31">
        <v>1799.7</v>
      </c>
      <c r="M32" s="31">
        <v>8.2281899999999997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563.70000000000005</v>
      </c>
      <c r="D33" s="36">
        <v>563.66666666666674</v>
      </c>
      <c r="E33" s="36">
        <v>555.48333333333346</v>
      </c>
      <c r="F33" s="36">
        <v>547.26666666666677</v>
      </c>
      <c r="G33" s="36">
        <v>539.08333333333348</v>
      </c>
      <c r="H33" s="36">
        <v>571.88333333333344</v>
      </c>
      <c r="I33" s="36">
        <v>580.06666666666683</v>
      </c>
      <c r="J33" s="36">
        <v>588.28333333333342</v>
      </c>
      <c r="K33" s="31">
        <v>571.85</v>
      </c>
      <c r="L33" s="31">
        <v>555.45000000000005</v>
      </c>
      <c r="M33" s="31">
        <v>10.62861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665.95</v>
      </c>
      <c r="D34" s="36">
        <v>661.44999999999993</v>
      </c>
      <c r="E34" s="36">
        <v>634.89999999999986</v>
      </c>
      <c r="F34" s="36">
        <v>603.84999999999991</v>
      </c>
      <c r="G34" s="36">
        <v>577.29999999999984</v>
      </c>
      <c r="H34" s="36">
        <v>692.49999999999989</v>
      </c>
      <c r="I34" s="36">
        <v>719.04999999999984</v>
      </c>
      <c r="J34" s="36">
        <v>750.09999999999991</v>
      </c>
      <c r="K34" s="31">
        <v>688</v>
      </c>
      <c r="L34" s="31">
        <v>630.4</v>
      </c>
      <c r="M34" s="31">
        <v>87.505849999999995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861.35</v>
      </c>
      <c r="D35" s="36">
        <v>860.4666666666667</v>
      </c>
      <c r="E35" s="36">
        <v>851.28333333333342</v>
      </c>
      <c r="F35" s="36">
        <v>841.2166666666667</v>
      </c>
      <c r="G35" s="36">
        <v>832.03333333333342</v>
      </c>
      <c r="H35" s="36">
        <v>870.53333333333342</v>
      </c>
      <c r="I35" s="36">
        <v>879.71666666666681</v>
      </c>
      <c r="J35" s="36">
        <v>889.78333333333342</v>
      </c>
      <c r="K35" s="31">
        <v>869.65</v>
      </c>
      <c r="L35" s="31">
        <v>850.4</v>
      </c>
      <c r="M35" s="31">
        <v>20.23423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328.7</v>
      </c>
      <c r="D36" s="36">
        <v>329.74999999999994</v>
      </c>
      <c r="E36" s="36">
        <v>325.09999999999991</v>
      </c>
      <c r="F36" s="36">
        <v>321.49999999999994</v>
      </c>
      <c r="G36" s="36">
        <v>316.84999999999991</v>
      </c>
      <c r="H36" s="36">
        <v>333.34999999999991</v>
      </c>
      <c r="I36" s="36">
        <v>337.99999999999989</v>
      </c>
      <c r="J36" s="36">
        <v>341.59999999999991</v>
      </c>
      <c r="K36" s="31">
        <v>334.4</v>
      </c>
      <c r="L36" s="31">
        <v>326.14999999999998</v>
      </c>
      <c r="M36" s="31">
        <v>8.3357399999999995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989.2</v>
      </c>
      <c r="D37" s="36">
        <v>990.38333333333333</v>
      </c>
      <c r="E37" s="36">
        <v>978.01666666666665</v>
      </c>
      <c r="F37" s="36">
        <v>966.83333333333337</v>
      </c>
      <c r="G37" s="36">
        <v>954.4666666666667</v>
      </c>
      <c r="H37" s="36">
        <v>1001.5666666666666</v>
      </c>
      <c r="I37" s="36">
        <v>1013.9333333333332</v>
      </c>
      <c r="J37" s="36">
        <v>1025.1166666666666</v>
      </c>
      <c r="K37" s="31">
        <v>1002.75</v>
      </c>
      <c r="L37" s="31">
        <v>979.2</v>
      </c>
      <c r="M37" s="31">
        <v>52.705669999999998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5308.9</v>
      </c>
      <c r="D38" s="36">
        <v>5327.2166666666662</v>
      </c>
      <c r="E38" s="36">
        <v>5256.6833333333325</v>
      </c>
      <c r="F38" s="36">
        <v>5204.4666666666662</v>
      </c>
      <c r="G38" s="36">
        <v>5133.9333333333325</v>
      </c>
      <c r="H38" s="36">
        <v>5379.4333333333325</v>
      </c>
      <c r="I38" s="36">
        <v>5449.9666666666672</v>
      </c>
      <c r="J38" s="36">
        <v>5502.1833333333325</v>
      </c>
      <c r="K38" s="31">
        <v>5397.75</v>
      </c>
      <c r="L38" s="31">
        <v>5275</v>
      </c>
      <c r="M38" s="31">
        <v>3.6096699999999999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1561.1</v>
      </c>
      <c r="D39" s="36">
        <v>1553.3999999999999</v>
      </c>
      <c r="E39" s="36">
        <v>1535.6999999999998</v>
      </c>
      <c r="F39" s="36">
        <v>1510.3</v>
      </c>
      <c r="G39" s="36">
        <v>1492.6</v>
      </c>
      <c r="H39" s="36">
        <v>1578.7999999999997</v>
      </c>
      <c r="I39" s="36">
        <v>1596.5</v>
      </c>
      <c r="J39" s="36">
        <v>1621.8999999999996</v>
      </c>
      <c r="K39" s="31">
        <v>1571.1</v>
      </c>
      <c r="L39" s="31">
        <v>1528</v>
      </c>
      <c r="M39" s="31">
        <v>8.5002499999999994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6794.3</v>
      </c>
      <c r="D40" s="36">
        <v>6747.3999999999987</v>
      </c>
      <c r="E40" s="36">
        <v>6674.7999999999975</v>
      </c>
      <c r="F40" s="36">
        <v>6555.2999999999984</v>
      </c>
      <c r="G40" s="36">
        <v>6482.6999999999971</v>
      </c>
      <c r="H40" s="36">
        <v>6866.8999999999978</v>
      </c>
      <c r="I40" s="36">
        <v>6939.4999999999982</v>
      </c>
      <c r="J40" s="36">
        <v>7058.9999999999982</v>
      </c>
      <c r="K40" s="31">
        <v>6820</v>
      </c>
      <c r="L40" s="31">
        <v>6627.9</v>
      </c>
      <c r="M40" s="31">
        <v>0.19034000000000001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7503.05</v>
      </c>
      <c r="D41" s="36">
        <v>7460.8</v>
      </c>
      <c r="E41" s="36">
        <v>7394.75</v>
      </c>
      <c r="F41" s="36">
        <v>7286.45</v>
      </c>
      <c r="G41" s="36">
        <v>7220.4</v>
      </c>
      <c r="H41" s="36">
        <v>7569.1</v>
      </c>
      <c r="I41" s="36">
        <v>7635.1500000000015</v>
      </c>
      <c r="J41" s="36">
        <v>7743.4500000000007</v>
      </c>
      <c r="K41" s="31">
        <v>7526.85</v>
      </c>
      <c r="L41" s="31">
        <v>7352.5</v>
      </c>
      <c r="M41" s="31">
        <v>7.9927599999999996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2576.65</v>
      </c>
      <c r="D42" s="36">
        <v>2582.6666666666665</v>
      </c>
      <c r="E42" s="36">
        <v>2557.333333333333</v>
      </c>
      <c r="F42" s="36">
        <v>2538.0166666666664</v>
      </c>
      <c r="G42" s="36">
        <v>2512.6833333333329</v>
      </c>
      <c r="H42" s="36">
        <v>2601.9833333333331</v>
      </c>
      <c r="I42" s="36">
        <v>2627.3166666666662</v>
      </c>
      <c r="J42" s="36">
        <v>2646.6333333333332</v>
      </c>
      <c r="K42" s="31">
        <v>2608</v>
      </c>
      <c r="L42" s="31">
        <v>2563.35</v>
      </c>
      <c r="M42" s="31">
        <v>3.2534299999999998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214.65</v>
      </c>
      <c r="D43" s="36">
        <v>213.9</v>
      </c>
      <c r="E43" s="36">
        <v>211.95000000000002</v>
      </c>
      <c r="F43" s="36">
        <v>209.25</v>
      </c>
      <c r="G43" s="36">
        <v>207.3</v>
      </c>
      <c r="H43" s="36">
        <v>216.60000000000002</v>
      </c>
      <c r="I43" s="36">
        <v>218.55</v>
      </c>
      <c r="J43" s="36">
        <v>221.25000000000003</v>
      </c>
      <c r="K43" s="31">
        <v>215.85</v>
      </c>
      <c r="L43" s="31">
        <v>211.2</v>
      </c>
      <c r="M43" s="31">
        <v>53.37538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198.25</v>
      </c>
      <c r="D44" s="36">
        <v>197.56666666666669</v>
      </c>
      <c r="E44" s="36">
        <v>195.28333333333339</v>
      </c>
      <c r="F44" s="36">
        <v>192.31666666666669</v>
      </c>
      <c r="G44" s="36">
        <v>190.03333333333339</v>
      </c>
      <c r="H44" s="36">
        <v>200.53333333333339</v>
      </c>
      <c r="I44" s="36">
        <v>202.81666666666669</v>
      </c>
      <c r="J44" s="36">
        <v>205.78333333333339</v>
      </c>
      <c r="K44" s="31">
        <v>199.85</v>
      </c>
      <c r="L44" s="31">
        <v>194.6</v>
      </c>
      <c r="M44" s="31">
        <v>119.46838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95.65</v>
      </c>
      <c r="D45" s="36">
        <v>95.933333333333337</v>
      </c>
      <c r="E45" s="36">
        <v>94.416666666666671</v>
      </c>
      <c r="F45" s="36">
        <v>93.183333333333337</v>
      </c>
      <c r="G45" s="36">
        <v>91.666666666666671</v>
      </c>
      <c r="H45" s="36">
        <v>97.166666666666671</v>
      </c>
      <c r="I45" s="36">
        <v>98.683333333333323</v>
      </c>
      <c r="J45" s="36">
        <v>99.916666666666671</v>
      </c>
      <c r="K45" s="31">
        <v>97.45</v>
      </c>
      <c r="L45" s="31">
        <v>94.7</v>
      </c>
      <c r="M45" s="31">
        <v>90.723609999999994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1570.65</v>
      </c>
      <c r="D46" s="36">
        <v>1560.3833333333332</v>
      </c>
      <c r="E46" s="36">
        <v>1545.7666666666664</v>
      </c>
      <c r="F46" s="36">
        <v>1520.8833333333332</v>
      </c>
      <c r="G46" s="36">
        <v>1506.2666666666664</v>
      </c>
      <c r="H46" s="36">
        <v>1585.2666666666664</v>
      </c>
      <c r="I46" s="36">
        <v>1599.8833333333332</v>
      </c>
      <c r="J46" s="36">
        <v>1624.7666666666664</v>
      </c>
      <c r="K46" s="31">
        <v>1575</v>
      </c>
      <c r="L46" s="31">
        <v>1535.5</v>
      </c>
      <c r="M46" s="31">
        <v>1.3875200000000001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131.94999999999999</v>
      </c>
      <c r="D47" s="36">
        <v>132.23333333333332</v>
      </c>
      <c r="E47" s="36">
        <v>130.51666666666665</v>
      </c>
      <c r="F47" s="36">
        <v>129.08333333333334</v>
      </c>
      <c r="G47" s="36">
        <v>127.36666666666667</v>
      </c>
      <c r="H47" s="36">
        <v>133.66666666666663</v>
      </c>
      <c r="I47" s="36">
        <v>135.38333333333327</v>
      </c>
      <c r="J47" s="36">
        <v>136.81666666666661</v>
      </c>
      <c r="K47" s="31">
        <v>133.94999999999999</v>
      </c>
      <c r="L47" s="31">
        <v>130.80000000000001</v>
      </c>
      <c r="M47" s="31">
        <v>90.520849999999996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545.75</v>
      </c>
      <c r="D48" s="36">
        <v>542.4666666666667</v>
      </c>
      <c r="E48" s="36">
        <v>537.78333333333342</v>
      </c>
      <c r="F48" s="36">
        <v>529.81666666666672</v>
      </c>
      <c r="G48" s="36">
        <v>525.13333333333344</v>
      </c>
      <c r="H48" s="36">
        <v>550.43333333333339</v>
      </c>
      <c r="I48" s="36">
        <v>555.11666666666679</v>
      </c>
      <c r="J48" s="36">
        <v>563.08333333333337</v>
      </c>
      <c r="K48" s="31">
        <v>547.15</v>
      </c>
      <c r="L48" s="31">
        <v>534.5</v>
      </c>
      <c r="M48" s="31">
        <v>9.9264600000000005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1028.3499999999999</v>
      </c>
      <c r="D49" s="36">
        <v>1021.5499999999998</v>
      </c>
      <c r="E49" s="36">
        <v>1009.0999999999997</v>
      </c>
      <c r="F49" s="36">
        <v>989.8499999999998</v>
      </c>
      <c r="G49" s="36">
        <v>977.39999999999964</v>
      </c>
      <c r="H49" s="36">
        <v>1040.7999999999997</v>
      </c>
      <c r="I49" s="36">
        <v>1053.2499999999998</v>
      </c>
      <c r="J49" s="36">
        <v>1072.4999999999998</v>
      </c>
      <c r="K49" s="31">
        <v>1034</v>
      </c>
      <c r="L49" s="31">
        <v>1002.3</v>
      </c>
      <c r="M49" s="31">
        <v>15.3681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926.25</v>
      </c>
      <c r="D50" s="36">
        <v>922.85</v>
      </c>
      <c r="E50" s="36">
        <v>913.75</v>
      </c>
      <c r="F50" s="36">
        <v>901.25</v>
      </c>
      <c r="G50" s="36">
        <v>892.15</v>
      </c>
      <c r="H50" s="36">
        <v>935.35</v>
      </c>
      <c r="I50" s="36">
        <v>944.45000000000016</v>
      </c>
      <c r="J50" s="36">
        <v>956.95</v>
      </c>
      <c r="K50" s="31">
        <v>931.95</v>
      </c>
      <c r="L50" s="31">
        <v>910.35</v>
      </c>
      <c r="M50" s="31">
        <v>36.867730000000002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120.7</v>
      </c>
      <c r="D51" s="36">
        <v>119.95</v>
      </c>
      <c r="E51" s="36">
        <v>118.45</v>
      </c>
      <c r="F51" s="36">
        <v>116.2</v>
      </c>
      <c r="G51" s="36">
        <v>114.7</v>
      </c>
      <c r="H51" s="36">
        <v>122.2</v>
      </c>
      <c r="I51" s="36">
        <v>123.7</v>
      </c>
      <c r="J51" s="36">
        <v>125.95</v>
      </c>
      <c r="K51" s="31">
        <v>121.45</v>
      </c>
      <c r="L51" s="31">
        <v>117.7</v>
      </c>
      <c r="M51" s="31">
        <v>182.59367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221.9</v>
      </c>
      <c r="D52" s="36">
        <v>221.93333333333337</v>
      </c>
      <c r="E52" s="36">
        <v>219.81666666666672</v>
      </c>
      <c r="F52" s="36">
        <v>217.73333333333335</v>
      </c>
      <c r="G52" s="36">
        <v>215.6166666666667</v>
      </c>
      <c r="H52" s="36">
        <v>224.01666666666674</v>
      </c>
      <c r="I52" s="36">
        <v>226.13333333333335</v>
      </c>
      <c r="J52" s="36">
        <v>228.21666666666675</v>
      </c>
      <c r="K52" s="31">
        <v>224.05</v>
      </c>
      <c r="L52" s="31">
        <v>219.85</v>
      </c>
      <c r="M52" s="31">
        <v>22.133379999999999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19478.099999999999</v>
      </c>
      <c r="D53" s="36">
        <v>19601.766666666666</v>
      </c>
      <c r="E53" s="36">
        <v>19276.333333333332</v>
      </c>
      <c r="F53" s="36">
        <v>19074.566666666666</v>
      </c>
      <c r="G53" s="36">
        <v>18749.133333333331</v>
      </c>
      <c r="H53" s="36">
        <v>19803.533333333333</v>
      </c>
      <c r="I53" s="36">
        <v>20128.966666666667</v>
      </c>
      <c r="J53" s="36">
        <v>20330.733333333334</v>
      </c>
      <c r="K53" s="31">
        <v>19927.2</v>
      </c>
      <c r="L53" s="31">
        <v>19400</v>
      </c>
      <c r="M53" s="31">
        <v>0.17238000000000001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346.9</v>
      </c>
      <c r="D54" s="36">
        <v>344.3</v>
      </c>
      <c r="E54" s="36">
        <v>339.70000000000005</v>
      </c>
      <c r="F54" s="36">
        <v>332.50000000000006</v>
      </c>
      <c r="G54" s="36">
        <v>327.90000000000009</v>
      </c>
      <c r="H54" s="36">
        <v>351.5</v>
      </c>
      <c r="I54" s="36">
        <v>356.1</v>
      </c>
      <c r="J54" s="36">
        <v>363.29999999999995</v>
      </c>
      <c r="K54" s="31">
        <v>348.9</v>
      </c>
      <c r="L54" s="31">
        <v>337.1</v>
      </c>
      <c r="M54" s="31">
        <v>109.36593999999999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4461.6000000000004</v>
      </c>
      <c r="D55" s="36">
        <v>4470.4333333333334</v>
      </c>
      <c r="E55" s="36">
        <v>4432.166666666667</v>
      </c>
      <c r="F55" s="36">
        <v>4402.7333333333336</v>
      </c>
      <c r="G55" s="36">
        <v>4364.4666666666672</v>
      </c>
      <c r="H55" s="36">
        <v>4499.8666666666668</v>
      </c>
      <c r="I55" s="36">
        <v>4538.1333333333332</v>
      </c>
      <c r="J55" s="36">
        <v>4567.5666666666666</v>
      </c>
      <c r="K55" s="31">
        <v>4508.7</v>
      </c>
      <c r="L55" s="31">
        <v>4441</v>
      </c>
      <c r="M55" s="31">
        <v>4.5052599999999998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382.6</v>
      </c>
      <c r="D56" s="36">
        <v>382.18333333333334</v>
      </c>
      <c r="E56" s="36">
        <v>378.41666666666669</v>
      </c>
      <c r="F56" s="36">
        <v>374.23333333333335</v>
      </c>
      <c r="G56" s="36">
        <v>370.4666666666667</v>
      </c>
      <c r="H56" s="36">
        <v>386.36666666666667</v>
      </c>
      <c r="I56" s="36">
        <v>390.13333333333333</v>
      </c>
      <c r="J56" s="36">
        <v>394.31666666666666</v>
      </c>
      <c r="K56" s="31">
        <v>385.95</v>
      </c>
      <c r="L56" s="31">
        <v>378</v>
      </c>
      <c r="M56" s="31">
        <v>76.19529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391.15</v>
      </c>
      <c r="D57" s="36">
        <v>389.46666666666664</v>
      </c>
      <c r="E57" s="36">
        <v>384.73333333333329</v>
      </c>
      <c r="F57" s="36">
        <v>378.31666666666666</v>
      </c>
      <c r="G57" s="36">
        <v>373.58333333333331</v>
      </c>
      <c r="H57" s="36">
        <v>395.88333333333327</v>
      </c>
      <c r="I57" s="36">
        <v>400.61666666666662</v>
      </c>
      <c r="J57" s="36">
        <v>407.03333333333325</v>
      </c>
      <c r="K57" s="31">
        <v>394.2</v>
      </c>
      <c r="L57" s="31">
        <v>383.05</v>
      </c>
      <c r="M57" s="31">
        <v>13.410220000000001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1155.6500000000001</v>
      </c>
      <c r="D58" s="36">
        <v>1153.7333333333333</v>
      </c>
      <c r="E58" s="36">
        <v>1139.3166666666666</v>
      </c>
      <c r="F58" s="36">
        <v>1122.9833333333333</v>
      </c>
      <c r="G58" s="36">
        <v>1108.5666666666666</v>
      </c>
      <c r="H58" s="36">
        <v>1170.0666666666666</v>
      </c>
      <c r="I58" s="36">
        <v>1184.4833333333331</v>
      </c>
      <c r="J58" s="36">
        <v>1200.8166666666666</v>
      </c>
      <c r="K58" s="31">
        <v>1168.1500000000001</v>
      </c>
      <c r="L58" s="31">
        <v>1137.4000000000001</v>
      </c>
      <c r="M58" s="31">
        <v>8.7212700000000005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1193.45</v>
      </c>
      <c r="D59" s="36">
        <v>1194.45</v>
      </c>
      <c r="E59" s="36">
        <v>1176.5</v>
      </c>
      <c r="F59" s="36">
        <v>1159.55</v>
      </c>
      <c r="G59" s="36">
        <v>1141.5999999999999</v>
      </c>
      <c r="H59" s="36">
        <v>1211.4000000000001</v>
      </c>
      <c r="I59" s="36">
        <v>1229.3500000000004</v>
      </c>
      <c r="J59" s="36">
        <v>1246.3000000000002</v>
      </c>
      <c r="K59" s="31">
        <v>1212.4000000000001</v>
      </c>
      <c r="L59" s="31">
        <v>1177.5</v>
      </c>
      <c r="M59" s="31">
        <v>28.535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314.55</v>
      </c>
      <c r="D60" s="36">
        <v>314.09999999999997</v>
      </c>
      <c r="E60" s="36">
        <v>312.39999999999992</v>
      </c>
      <c r="F60" s="36">
        <v>310.24999999999994</v>
      </c>
      <c r="G60" s="36">
        <v>308.5499999999999</v>
      </c>
      <c r="H60" s="36">
        <v>316.24999999999994</v>
      </c>
      <c r="I60" s="36">
        <v>317.95</v>
      </c>
      <c r="J60" s="36">
        <v>320.09999999999997</v>
      </c>
      <c r="K60" s="31">
        <v>315.8</v>
      </c>
      <c r="L60" s="31">
        <v>311.95</v>
      </c>
      <c r="M60" s="31">
        <v>62.299819999999997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4988.6499999999996</v>
      </c>
      <c r="D61" s="36">
        <v>4987.5666666666666</v>
      </c>
      <c r="E61" s="36">
        <v>4949.1333333333332</v>
      </c>
      <c r="F61" s="36">
        <v>4909.6166666666668</v>
      </c>
      <c r="G61" s="36">
        <v>4871.1833333333334</v>
      </c>
      <c r="H61" s="36">
        <v>5027.083333333333</v>
      </c>
      <c r="I61" s="36">
        <v>5065.5166666666655</v>
      </c>
      <c r="J61" s="36">
        <v>5105.0333333333328</v>
      </c>
      <c r="K61" s="31">
        <v>5026</v>
      </c>
      <c r="L61" s="31">
        <v>4948.05</v>
      </c>
      <c r="M61" s="31">
        <v>2.6686000000000001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2053.8000000000002</v>
      </c>
      <c r="D62" s="36">
        <v>2063.2500000000005</v>
      </c>
      <c r="E62" s="36">
        <v>2035.6000000000008</v>
      </c>
      <c r="F62" s="36">
        <v>2017.4000000000003</v>
      </c>
      <c r="G62" s="36">
        <v>1989.7500000000007</v>
      </c>
      <c r="H62" s="36">
        <v>2081.4500000000007</v>
      </c>
      <c r="I62" s="36">
        <v>2109.1000000000004</v>
      </c>
      <c r="J62" s="36">
        <v>2127.3000000000011</v>
      </c>
      <c r="K62" s="31">
        <v>2090.9</v>
      </c>
      <c r="L62" s="31">
        <v>2045.05</v>
      </c>
      <c r="M62" s="31">
        <v>5.2240099999999998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688.8</v>
      </c>
      <c r="D63" s="36">
        <v>690.43333333333339</v>
      </c>
      <c r="E63" s="36">
        <v>682.36666666666679</v>
      </c>
      <c r="F63" s="36">
        <v>675.93333333333339</v>
      </c>
      <c r="G63" s="36">
        <v>667.86666666666679</v>
      </c>
      <c r="H63" s="36">
        <v>696.86666666666679</v>
      </c>
      <c r="I63" s="36">
        <v>704.93333333333339</v>
      </c>
      <c r="J63" s="36">
        <v>711.36666666666679</v>
      </c>
      <c r="K63" s="31">
        <v>698.5</v>
      </c>
      <c r="L63" s="31">
        <v>684</v>
      </c>
      <c r="M63" s="31">
        <v>9.8658099999999997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1040.8</v>
      </c>
      <c r="D64" s="36">
        <v>1046.6166666666668</v>
      </c>
      <c r="E64" s="36">
        <v>1013.2333333333336</v>
      </c>
      <c r="F64" s="36">
        <v>985.66666666666674</v>
      </c>
      <c r="G64" s="36">
        <v>952.28333333333353</v>
      </c>
      <c r="H64" s="36">
        <v>1074.1833333333336</v>
      </c>
      <c r="I64" s="36">
        <v>1107.5666666666668</v>
      </c>
      <c r="J64" s="36">
        <v>1135.1333333333337</v>
      </c>
      <c r="K64" s="31">
        <v>1080</v>
      </c>
      <c r="L64" s="31">
        <v>1019.05</v>
      </c>
      <c r="M64" s="31">
        <v>8.5251800000000006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283.05</v>
      </c>
      <c r="D65" s="36">
        <v>283.33333333333331</v>
      </c>
      <c r="E65" s="36">
        <v>280.76666666666665</v>
      </c>
      <c r="F65" s="36">
        <v>278.48333333333335</v>
      </c>
      <c r="G65" s="36">
        <v>275.91666666666669</v>
      </c>
      <c r="H65" s="36">
        <v>285.61666666666662</v>
      </c>
      <c r="I65" s="36">
        <v>288.18333333333334</v>
      </c>
      <c r="J65" s="36">
        <v>290.46666666666658</v>
      </c>
      <c r="K65" s="31">
        <v>285.89999999999998</v>
      </c>
      <c r="L65" s="31">
        <v>281.05</v>
      </c>
      <c r="M65" s="31">
        <v>17.266390000000001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1676.45</v>
      </c>
      <c r="D66" s="36">
        <v>1682.1000000000001</v>
      </c>
      <c r="E66" s="36">
        <v>1666.4000000000003</v>
      </c>
      <c r="F66" s="36">
        <v>1656.3500000000001</v>
      </c>
      <c r="G66" s="36">
        <v>1640.6500000000003</v>
      </c>
      <c r="H66" s="36">
        <v>1692.1500000000003</v>
      </c>
      <c r="I66" s="36">
        <v>1707.8500000000001</v>
      </c>
      <c r="J66" s="36">
        <v>1717.9000000000003</v>
      </c>
      <c r="K66" s="31">
        <v>1697.8</v>
      </c>
      <c r="L66" s="31">
        <v>1672.05</v>
      </c>
      <c r="M66" s="31">
        <v>5.7977100000000004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523.45000000000005</v>
      </c>
      <c r="D67" s="36">
        <v>523.28333333333342</v>
      </c>
      <c r="E67" s="36">
        <v>521.86666666666679</v>
      </c>
      <c r="F67" s="36">
        <v>520.28333333333342</v>
      </c>
      <c r="G67" s="36">
        <v>518.86666666666679</v>
      </c>
      <c r="H67" s="36">
        <v>524.86666666666679</v>
      </c>
      <c r="I67" s="36">
        <v>526.28333333333353</v>
      </c>
      <c r="J67" s="36">
        <v>527.86666666666679</v>
      </c>
      <c r="K67" s="31">
        <v>524.70000000000005</v>
      </c>
      <c r="L67" s="31">
        <v>521.70000000000005</v>
      </c>
      <c r="M67" s="31">
        <v>17.11768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2043.95</v>
      </c>
      <c r="D68" s="36">
        <v>2046.3333333333333</v>
      </c>
      <c r="E68" s="36">
        <v>2022.6166666666663</v>
      </c>
      <c r="F68" s="36">
        <v>2001.2833333333331</v>
      </c>
      <c r="G68" s="36">
        <v>1977.5666666666662</v>
      </c>
      <c r="H68" s="36">
        <v>2067.6666666666665</v>
      </c>
      <c r="I68" s="36">
        <v>2091.3833333333332</v>
      </c>
      <c r="J68" s="36">
        <v>2112.7166666666667</v>
      </c>
      <c r="K68" s="31">
        <v>2070.0500000000002</v>
      </c>
      <c r="L68" s="31">
        <v>2025</v>
      </c>
      <c r="M68" s="31">
        <v>2.32897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1990.95</v>
      </c>
      <c r="D69" s="36">
        <v>1986.3</v>
      </c>
      <c r="E69" s="36">
        <v>1974.6499999999999</v>
      </c>
      <c r="F69" s="36">
        <v>1958.35</v>
      </c>
      <c r="G69" s="36">
        <v>1946.6999999999998</v>
      </c>
      <c r="H69" s="36">
        <v>2002.6</v>
      </c>
      <c r="I69" s="36">
        <v>2014.25</v>
      </c>
      <c r="J69" s="36">
        <v>2030.55</v>
      </c>
      <c r="K69" s="31">
        <v>1997.95</v>
      </c>
      <c r="L69" s="31">
        <v>1970</v>
      </c>
      <c r="M69" s="31">
        <v>1.4578599999999999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420.15</v>
      </c>
      <c r="D70" s="36">
        <v>421.36666666666662</v>
      </c>
      <c r="E70" s="36">
        <v>414.78333333333325</v>
      </c>
      <c r="F70" s="36">
        <v>409.41666666666663</v>
      </c>
      <c r="G70" s="36">
        <v>402.83333333333326</v>
      </c>
      <c r="H70" s="36">
        <v>426.73333333333323</v>
      </c>
      <c r="I70" s="36">
        <v>433.31666666666661</v>
      </c>
      <c r="J70" s="36">
        <v>438.68333333333322</v>
      </c>
      <c r="K70" s="31">
        <v>427.95</v>
      </c>
      <c r="L70" s="31">
        <v>416</v>
      </c>
      <c r="M70" s="31">
        <v>5.5728499999999999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182.9</v>
      </c>
      <c r="D71" s="36">
        <v>184.4666666666667</v>
      </c>
      <c r="E71" s="36">
        <v>180.48333333333341</v>
      </c>
      <c r="F71" s="36">
        <v>178.06666666666672</v>
      </c>
      <c r="G71" s="36">
        <v>174.08333333333343</v>
      </c>
      <c r="H71" s="36">
        <v>186.88333333333338</v>
      </c>
      <c r="I71" s="36">
        <v>190.86666666666667</v>
      </c>
      <c r="J71" s="36">
        <v>193.28333333333336</v>
      </c>
      <c r="K71" s="31">
        <v>188.45</v>
      </c>
      <c r="L71" s="31">
        <v>182.05</v>
      </c>
      <c r="M71" s="31">
        <v>22.794409999999999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3403.4</v>
      </c>
      <c r="D72" s="36">
        <v>3411.7000000000003</v>
      </c>
      <c r="E72" s="36">
        <v>3376.2000000000007</v>
      </c>
      <c r="F72" s="36">
        <v>3349.0000000000005</v>
      </c>
      <c r="G72" s="36">
        <v>3313.5000000000009</v>
      </c>
      <c r="H72" s="36">
        <v>3438.9000000000005</v>
      </c>
      <c r="I72" s="36">
        <v>3474.3999999999996</v>
      </c>
      <c r="J72" s="36">
        <v>3501.6000000000004</v>
      </c>
      <c r="K72" s="31">
        <v>3447.2</v>
      </c>
      <c r="L72" s="31">
        <v>3384.5</v>
      </c>
      <c r="M72" s="31">
        <v>2.4414899999999999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5103.8500000000004</v>
      </c>
      <c r="D73" s="36">
        <v>5186.583333333333</v>
      </c>
      <c r="E73" s="36">
        <v>4993.2666666666664</v>
      </c>
      <c r="F73" s="36">
        <v>4882.6833333333334</v>
      </c>
      <c r="G73" s="36">
        <v>4689.3666666666668</v>
      </c>
      <c r="H73" s="36">
        <v>5297.1666666666661</v>
      </c>
      <c r="I73" s="36">
        <v>5490.4833333333336</v>
      </c>
      <c r="J73" s="36">
        <v>5601.0666666666657</v>
      </c>
      <c r="K73" s="31">
        <v>5379.9</v>
      </c>
      <c r="L73" s="31">
        <v>5076</v>
      </c>
      <c r="M73" s="31">
        <v>8.6500900000000005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554.45000000000005</v>
      </c>
      <c r="D74" s="36">
        <v>547.88333333333333</v>
      </c>
      <c r="E74" s="36">
        <v>537.81666666666661</v>
      </c>
      <c r="F74" s="36">
        <v>521.18333333333328</v>
      </c>
      <c r="G74" s="36">
        <v>511.11666666666656</v>
      </c>
      <c r="H74" s="36">
        <v>564.51666666666665</v>
      </c>
      <c r="I74" s="36">
        <v>574.58333333333348</v>
      </c>
      <c r="J74" s="36">
        <v>591.2166666666667</v>
      </c>
      <c r="K74" s="31">
        <v>557.95000000000005</v>
      </c>
      <c r="L74" s="31">
        <v>531.25</v>
      </c>
      <c r="M74" s="31">
        <v>81.418199999999999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3646.65</v>
      </c>
      <c r="D75" s="36">
        <v>3652.9666666666667</v>
      </c>
      <c r="E75" s="36">
        <v>3617.9333333333334</v>
      </c>
      <c r="F75" s="36">
        <v>3589.2166666666667</v>
      </c>
      <c r="G75" s="36">
        <v>3554.1833333333334</v>
      </c>
      <c r="H75" s="36">
        <v>3681.6833333333334</v>
      </c>
      <c r="I75" s="36">
        <v>3716.7166666666672</v>
      </c>
      <c r="J75" s="36">
        <v>3745.4333333333334</v>
      </c>
      <c r="K75" s="31">
        <v>3688</v>
      </c>
      <c r="L75" s="31">
        <v>3624.25</v>
      </c>
      <c r="M75" s="31">
        <v>2.54298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5345.35</v>
      </c>
      <c r="D76" s="36">
        <v>5314.95</v>
      </c>
      <c r="E76" s="36">
        <v>5235.95</v>
      </c>
      <c r="F76" s="36">
        <v>5126.55</v>
      </c>
      <c r="G76" s="36">
        <v>5047.55</v>
      </c>
      <c r="H76" s="36">
        <v>5424.3499999999995</v>
      </c>
      <c r="I76" s="36">
        <v>5503.3499999999995</v>
      </c>
      <c r="J76" s="36">
        <v>5612.7499999999991</v>
      </c>
      <c r="K76" s="31">
        <v>5393.95</v>
      </c>
      <c r="L76" s="31">
        <v>5205.55</v>
      </c>
      <c r="M76" s="31">
        <v>5.3832000000000004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3357.65</v>
      </c>
      <c r="D77" s="36">
        <v>3373.2833333333328</v>
      </c>
      <c r="E77" s="36">
        <v>3320.5666666666657</v>
      </c>
      <c r="F77" s="36">
        <v>3283.4833333333327</v>
      </c>
      <c r="G77" s="36">
        <v>3230.7666666666655</v>
      </c>
      <c r="H77" s="36">
        <v>3410.3666666666659</v>
      </c>
      <c r="I77" s="36">
        <v>3463.083333333333</v>
      </c>
      <c r="J77" s="36">
        <v>3500.1666666666661</v>
      </c>
      <c r="K77" s="31">
        <v>3426</v>
      </c>
      <c r="L77" s="31">
        <v>3336.2</v>
      </c>
      <c r="M77" s="31">
        <v>2.5739200000000002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3164.25</v>
      </c>
      <c r="D78" s="36">
        <v>3151.6</v>
      </c>
      <c r="E78" s="36">
        <v>3119.1</v>
      </c>
      <c r="F78" s="36">
        <v>3073.95</v>
      </c>
      <c r="G78" s="36">
        <v>3041.45</v>
      </c>
      <c r="H78" s="36">
        <v>3196.75</v>
      </c>
      <c r="I78" s="36">
        <v>3229.25</v>
      </c>
      <c r="J78" s="36">
        <v>3274.4</v>
      </c>
      <c r="K78" s="31">
        <v>3184.1</v>
      </c>
      <c r="L78" s="31">
        <v>3106.45</v>
      </c>
      <c r="M78" s="31">
        <v>2.1572300000000002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140.9</v>
      </c>
      <c r="D79" s="36">
        <v>139.79999999999998</v>
      </c>
      <c r="E79" s="36">
        <v>138.34999999999997</v>
      </c>
      <c r="F79" s="36">
        <v>135.79999999999998</v>
      </c>
      <c r="G79" s="36">
        <v>134.34999999999997</v>
      </c>
      <c r="H79" s="36">
        <v>142.34999999999997</v>
      </c>
      <c r="I79" s="36">
        <v>143.79999999999995</v>
      </c>
      <c r="J79" s="36">
        <v>146.34999999999997</v>
      </c>
      <c r="K79" s="31">
        <v>141.25</v>
      </c>
      <c r="L79" s="31">
        <v>137.25</v>
      </c>
      <c r="M79" s="31">
        <v>100.41391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2739.4</v>
      </c>
      <c r="D80" s="36">
        <v>2740.8833333333332</v>
      </c>
      <c r="E80" s="36">
        <v>2692.3666666666663</v>
      </c>
      <c r="F80" s="36">
        <v>2645.333333333333</v>
      </c>
      <c r="G80" s="36">
        <v>2596.8166666666662</v>
      </c>
      <c r="H80" s="36">
        <v>2787.9166666666665</v>
      </c>
      <c r="I80" s="36">
        <v>2836.4333333333329</v>
      </c>
      <c r="J80" s="36">
        <v>2883.4666666666667</v>
      </c>
      <c r="K80" s="31">
        <v>2789.4</v>
      </c>
      <c r="L80" s="31">
        <v>2693.85</v>
      </c>
      <c r="M80" s="31">
        <v>0.96599999999999997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326.89999999999998</v>
      </c>
      <c r="D81" s="36">
        <v>327.43333333333334</v>
      </c>
      <c r="E81" s="36">
        <v>324.11666666666667</v>
      </c>
      <c r="F81" s="36">
        <v>321.33333333333331</v>
      </c>
      <c r="G81" s="36">
        <v>318.01666666666665</v>
      </c>
      <c r="H81" s="36">
        <v>330.2166666666667</v>
      </c>
      <c r="I81" s="36">
        <v>333.53333333333342</v>
      </c>
      <c r="J81" s="36">
        <v>336.31666666666672</v>
      </c>
      <c r="K81" s="31">
        <v>330.75</v>
      </c>
      <c r="L81" s="31">
        <v>324.64999999999998</v>
      </c>
      <c r="M81" s="31">
        <v>6.9480899999999997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118.7</v>
      </c>
      <c r="D82" s="36">
        <v>118.46666666666665</v>
      </c>
      <c r="E82" s="36">
        <v>117.18333333333331</v>
      </c>
      <c r="F82" s="36">
        <v>115.66666666666666</v>
      </c>
      <c r="G82" s="36">
        <v>114.38333333333331</v>
      </c>
      <c r="H82" s="36">
        <v>119.98333333333331</v>
      </c>
      <c r="I82" s="36">
        <v>121.26666666666664</v>
      </c>
      <c r="J82" s="36">
        <v>122.7833333333333</v>
      </c>
      <c r="K82" s="31">
        <v>119.75</v>
      </c>
      <c r="L82" s="31">
        <v>116.95</v>
      </c>
      <c r="M82" s="31">
        <v>78.950040000000001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1534.2</v>
      </c>
      <c r="D83" s="36">
        <v>1537.5666666666668</v>
      </c>
      <c r="E83" s="36">
        <v>1510.0333333333338</v>
      </c>
      <c r="F83" s="36">
        <v>1485.866666666667</v>
      </c>
      <c r="G83" s="36">
        <v>1458.3333333333339</v>
      </c>
      <c r="H83" s="36">
        <v>1561.7333333333336</v>
      </c>
      <c r="I83" s="36">
        <v>1589.2666666666669</v>
      </c>
      <c r="J83" s="36">
        <v>1613.4333333333334</v>
      </c>
      <c r="K83" s="31">
        <v>1565.1</v>
      </c>
      <c r="L83" s="31">
        <v>1513.4</v>
      </c>
      <c r="M83" s="31">
        <v>11.579179999999999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978.2</v>
      </c>
      <c r="D84" s="36">
        <v>980.36666666666679</v>
      </c>
      <c r="E84" s="36">
        <v>970.88333333333355</v>
      </c>
      <c r="F84" s="36">
        <v>963.56666666666672</v>
      </c>
      <c r="G84" s="36">
        <v>954.08333333333348</v>
      </c>
      <c r="H84" s="36">
        <v>987.68333333333362</v>
      </c>
      <c r="I84" s="36">
        <v>997.16666666666674</v>
      </c>
      <c r="J84" s="36">
        <v>1004.4833333333337</v>
      </c>
      <c r="K84" s="31">
        <v>989.85</v>
      </c>
      <c r="L84" s="31">
        <v>973.05</v>
      </c>
      <c r="M84" s="31">
        <v>5.3720400000000001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1639.35</v>
      </c>
      <c r="D85" s="36">
        <v>1626.7666666666667</v>
      </c>
      <c r="E85" s="36">
        <v>1608.5333333333333</v>
      </c>
      <c r="F85" s="36">
        <v>1577.7166666666667</v>
      </c>
      <c r="G85" s="36">
        <v>1559.4833333333333</v>
      </c>
      <c r="H85" s="36">
        <v>1657.5833333333333</v>
      </c>
      <c r="I85" s="36">
        <v>1675.8166666666664</v>
      </c>
      <c r="J85" s="36">
        <v>1706.6333333333332</v>
      </c>
      <c r="K85" s="31">
        <v>1645</v>
      </c>
      <c r="L85" s="31">
        <v>1595.95</v>
      </c>
      <c r="M85" s="31">
        <v>7.3483499999999999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1878.8</v>
      </c>
      <c r="D86" s="36">
        <v>1863.05</v>
      </c>
      <c r="E86" s="36">
        <v>1843.8</v>
      </c>
      <c r="F86" s="36">
        <v>1808.8</v>
      </c>
      <c r="G86" s="36">
        <v>1789.55</v>
      </c>
      <c r="H86" s="36">
        <v>1898.05</v>
      </c>
      <c r="I86" s="36">
        <v>1917.3</v>
      </c>
      <c r="J86" s="36">
        <v>1952.3</v>
      </c>
      <c r="K86" s="31">
        <v>1882.3</v>
      </c>
      <c r="L86" s="31">
        <v>1828.05</v>
      </c>
      <c r="M86" s="31">
        <v>5.1249099999999999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411.15</v>
      </c>
      <c r="D87" s="36">
        <v>411.33333333333331</v>
      </c>
      <c r="E87" s="36">
        <v>407.86666666666662</v>
      </c>
      <c r="F87" s="36">
        <v>404.58333333333331</v>
      </c>
      <c r="G87" s="36">
        <v>401.11666666666662</v>
      </c>
      <c r="H87" s="36">
        <v>414.61666666666662</v>
      </c>
      <c r="I87" s="36">
        <v>418.08333333333331</v>
      </c>
      <c r="J87" s="36">
        <v>421.36666666666662</v>
      </c>
      <c r="K87" s="31">
        <v>414.8</v>
      </c>
      <c r="L87" s="31">
        <v>408.05</v>
      </c>
      <c r="M87" s="31">
        <v>12.959210000000001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1834.6</v>
      </c>
      <c r="D88" s="36">
        <v>1844.8833333333332</v>
      </c>
      <c r="E88" s="36">
        <v>1819.7666666666664</v>
      </c>
      <c r="F88" s="36">
        <v>1804.9333333333332</v>
      </c>
      <c r="G88" s="36">
        <v>1779.8166666666664</v>
      </c>
      <c r="H88" s="36">
        <v>1859.7166666666665</v>
      </c>
      <c r="I88" s="36">
        <v>1884.8333333333333</v>
      </c>
      <c r="J88" s="36">
        <v>1899.6666666666665</v>
      </c>
      <c r="K88" s="31">
        <v>1870</v>
      </c>
      <c r="L88" s="31">
        <v>1830.05</v>
      </c>
      <c r="M88" s="31">
        <v>7.9645599999999996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1269.05</v>
      </c>
      <c r="D89" s="36">
        <v>1263.7666666666667</v>
      </c>
      <c r="E89" s="36">
        <v>1254.8333333333333</v>
      </c>
      <c r="F89" s="36">
        <v>1240.6166666666666</v>
      </c>
      <c r="G89" s="36">
        <v>1231.6833333333332</v>
      </c>
      <c r="H89" s="36">
        <v>1277.9833333333333</v>
      </c>
      <c r="I89" s="36">
        <v>1286.9166666666667</v>
      </c>
      <c r="J89" s="36">
        <v>1301.1333333333334</v>
      </c>
      <c r="K89" s="31">
        <v>1272.7</v>
      </c>
      <c r="L89" s="31">
        <v>1249.55</v>
      </c>
      <c r="M89" s="31">
        <v>4.9763400000000004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1264.75</v>
      </c>
      <c r="D90" s="36">
        <v>1265.1833333333334</v>
      </c>
      <c r="E90" s="36">
        <v>1255.5666666666668</v>
      </c>
      <c r="F90" s="36">
        <v>1246.3833333333334</v>
      </c>
      <c r="G90" s="36">
        <v>1236.7666666666669</v>
      </c>
      <c r="H90" s="36">
        <v>1274.3666666666668</v>
      </c>
      <c r="I90" s="36">
        <v>1283.9833333333336</v>
      </c>
      <c r="J90" s="36">
        <v>1293.1666666666667</v>
      </c>
      <c r="K90" s="31">
        <v>1274.8</v>
      </c>
      <c r="L90" s="31">
        <v>1256</v>
      </c>
      <c r="M90" s="31">
        <v>11.5877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2707.8</v>
      </c>
      <c r="D91" s="36">
        <v>2721.7000000000003</v>
      </c>
      <c r="E91" s="36">
        <v>2676.7000000000007</v>
      </c>
      <c r="F91" s="36">
        <v>2645.6000000000004</v>
      </c>
      <c r="G91" s="36">
        <v>2600.6000000000008</v>
      </c>
      <c r="H91" s="36">
        <v>2752.8000000000006</v>
      </c>
      <c r="I91" s="36">
        <v>2797.7999999999997</v>
      </c>
      <c r="J91" s="36">
        <v>2828.9000000000005</v>
      </c>
      <c r="K91" s="31">
        <v>2766.7</v>
      </c>
      <c r="L91" s="31">
        <v>2690.6</v>
      </c>
      <c r="M91" s="31">
        <v>3.91411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1485.1</v>
      </c>
      <c r="D92" s="36">
        <v>1478.9833333333336</v>
      </c>
      <c r="E92" s="36">
        <v>1468.0166666666671</v>
      </c>
      <c r="F92" s="36">
        <v>1450.9333333333336</v>
      </c>
      <c r="G92" s="36">
        <v>1439.9666666666672</v>
      </c>
      <c r="H92" s="36">
        <v>1496.0666666666671</v>
      </c>
      <c r="I92" s="36">
        <v>1507.0333333333333</v>
      </c>
      <c r="J92" s="36">
        <v>1524.116666666667</v>
      </c>
      <c r="K92" s="31">
        <v>1489.95</v>
      </c>
      <c r="L92" s="31">
        <v>1461.9</v>
      </c>
      <c r="M92" s="31">
        <v>116.55491000000001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607.6</v>
      </c>
      <c r="D93" s="36">
        <v>608.7833333333333</v>
      </c>
      <c r="E93" s="36">
        <v>599.56666666666661</v>
      </c>
      <c r="F93" s="36">
        <v>591.5333333333333</v>
      </c>
      <c r="G93" s="36">
        <v>582.31666666666661</v>
      </c>
      <c r="H93" s="36">
        <v>616.81666666666661</v>
      </c>
      <c r="I93" s="36">
        <v>626.0333333333333</v>
      </c>
      <c r="J93" s="36">
        <v>634.06666666666661</v>
      </c>
      <c r="K93" s="31">
        <v>618</v>
      </c>
      <c r="L93" s="31">
        <v>600.75</v>
      </c>
      <c r="M93" s="31">
        <v>18.82245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3110.35</v>
      </c>
      <c r="D94" s="36">
        <v>3097.9666666666667</v>
      </c>
      <c r="E94" s="36">
        <v>3067.3833333333332</v>
      </c>
      <c r="F94" s="36">
        <v>3024.4166666666665</v>
      </c>
      <c r="G94" s="36">
        <v>2993.833333333333</v>
      </c>
      <c r="H94" s="36">
        <v>3140.9333333333334</v>
      </c>
      <c r="I94" s="36">
        <v>3171.5166666666664</v>
      </c>
      <c r="J94" s="36">
        <v>3214.4833333333336</v>
      </c>
      <c r="K94" s="31">
        <v>3128.55</v>
      </c>
      <c r="L94" s="31">
        <v>3055</v>
      </c>
      <c r="M94" s="31">
        <v>2.6521499999999998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456.65</v>
      </c>
      <c r="D95" s="36">
        <v>457.4666666666667</v>
      </c>
      <c r="E95" s="36">
        <v>453.18333333333339</v>
      </c>
      <c r="F95" s="36">
        <v>449.7166666666667</v>
      </c>
      <c r="G95" s="36">
        <v>445.43333333333339</v>
      </c>
      <c r="H95" s="36">
        <v>460.93333333333339</v>
      </c>
      <c r="I95" s="36">
        <v>465.2166666666667</v>
      </c>
      <c r="J95" s="36">
        <v>468.68333333333339</v>
      </c>
      <c r="K95" s="31">
        <v>461.75</v>
      </c>
      <c r="L95" s="31">
        <v>454</v>
      </c>
      <c r="M95" s="31">
        <v>75.237790000000004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245.95</v>
      </c>
      <c r="D96" s="36">
        <v>245.1</v>
      </c>
      <c r="E96" s="36">
        <v>242.45</v>
      </c>
      <c r="F96" s="36">
        <v>238.95</v>
      </c>
      <c r="G96" s="36">
        <v>236.29999999999998</v>
      </c>
      <c r="H96" s="36">
        <v>248.6</v>
      </c>
      <c r="I96" s="36">
        <v>251.25000000000003</v>
      </c>
      <c r="J96" s="36">
        <v>254.75</v>
      </c>
      <c r="K96" s="31">
        <v>247.75</v>
      </c>
      <c r="L96" s="31">
        <v>241.6</v>
      </c>
      <c r="M96" s="31">
        <v>33.263719999999999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2478.9</v>
      </c>
      <c r="D97" s="36">
        <v>2477.7666666666664</v>
      </c>
      <c r="E97" s="36">
        <v>2463.5333333333328</v>
      </c>
      <c r="F97" s="36">
        <v>2448.1666666666665</v>
      </c>
      <c r="G97" s="36">
        <v>2433.9333333333329</v>
      </c>
      <c r="H97" s="36">
        <v>2493.1333333333328</v>
      </c>
      <c r="I97" s="36">
        <v>2507.3666666666663</v>
      </c>
      <c r="J97" s="36">
        <v>2522.7333333333327</v>
      </c>
      <c r="K97" s="31">
        <v>2492</v>
      </c>
      <c r="L97" s="31">
        <v>2462.4</v>
      </c>
      <c r="M97" s="31">
        <v>8.7513500000000004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292.85000000000002</v>
      </c>
      <c r="D98" s="36">
        <v>293.33333333333337</v>
      </c>
      <c r="E98" s="36">
        <v>290.86666666666673</v>
      </c>
      <c r="F98" s="36">
        <v>288.88333333333338</v>
      </c>
      <c r="G98" s="36">
        <v>286.41666666666674</v>
      </c>
      <c r="H98" s="36">
        <v>295.31666666666672</v>
      </c>
      <c r="I98" s="36">
        <v>297.78333333333342</v>
      </c>
      <c r="J98" s="36">
        <v>299.76666666666671</v>
      </c>
      <c r="K98" s="31">
        <v>295.8</v>
      </c>
      <c r="L98" s="31">
        <v>291.35000000000002</v>
      </c>
      <c r="M98" s="31">
        <v>3.2557999999999998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36046.400000000001</v>
      </c>
      <c r="D99" s="36">
        <v>36137.216666666667</v>
      </c>
      <c r="E99" s="36">
        <v>35854.283333333333</v>
      </c>
      <c r="F99" s="36">
        <v>35662.166666666664</v>
      </c>
      <c r="G99" s="36">
        <v>35379.23333333333</v>
      </c>
      <c r="H99" s="36">
        <v>36329.333333333336</v>
      </c>
      <c r="I99" s="36">
        <v>36612.26666666667</v>
      </c>
      <c r="J99" s="36">
        <v>36804.383333333339</v>
      </c>
      <c r="K99" s="31">
        <v>36420.15</v>
      </c>
      <c r="L99" s="31">
        <v>35945.1</v>
      </c>
      <c r="M99" s="31">
        <v>2.4570000000000002E-2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924.9</v>
      </c>
      <c r="D100" s="36">
        <v>919.79999999999984</v>
      </c>
      <c r="E100" s="36">
        <v>913.29999999999973</v>
      </c>
      <c r="F100" s="36">
        <v>901.69999999999993</v>
      </c>
      <c r="G100" s="36">
        <v>895.19999999999982</v>
      </c>
      <c r="H100" s="36">
        <v>931.39999999999964</v>
      </c>
      <c r="I100" s="36">
        <v>937.89999999999986</v>
      </c>
      <c r="J100" s="36">
        <v>949.49999999999955</v>
      </c>
      <c r="K100" s="31">
        <v>926.3</v>
      </c>
      <c r="L100" s="31">
        <v>908.2</v>
      </c>
      <c r="M100" s="31">
        <v>76.87791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1354.5</v>
      </c>
      <c r="D101" s="36">
        <v>1348.4833333333333</v>
      </c>
      <c r="E101" s="36">
        <v>1338.2666666666667</v>
      </c>
      <c r="F101" s="36">
        <v>1322.0333333333333</v>
      </c>
      <c r="G101" s="36">
        <v>1311.8166666666666</v>
      </c>
      <c r="H101" s="36">
        <v>1364.7166666666667</v>
      </c>
      <c r="I101" s="36">
        <v>1374.9333333333334</v>
      </c>
      <c r="J101" s="36">
        <v>1391.1666666666667</v>
      </c>
      <c r="K101" s="31">
        <v>1358.7</v>
      </c>
      <c r="L101" s="31">
        <v>1332.25</v>
      </c>
      <c r="M101" s="31">
        <v>2.2263999999999999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520.25</v>
      </c>
      <c r="D102" s="36">
        <v>518.11666666666667</v>
      </c>
      <c r="E102" s="36">
        <v>514.13333333333333</v>
      </c>
      <c r="F102" s="36">
        <v>508.01666666666665</v>
      </c>
      <c r="G102" s="36">
        <v>504.0333333333333</v>
      </c>
      <c r="H102" s="36">
        <v>524.23333333333335</v>
      </c>
      <c r="I102" s="36">
        <v>528.2166666666667</v>
      </c>
      <c r="J102" s="36">
        <v>534.33333333333337</v>
      </c>
      <c r="K102" s="31">
        <v>522.1</v>
      </c>
      <c r="L102" s="31">
        <v>512</v>
      </c>
      <c r="M102" s="31">
        <v>7.6566400000000003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11.65</v>
      </c>
      <c r="D103" s="36">
        <v>11.433333333333332</v>
      </c>
      <c r="E103" s="36">
        <v>10.916666666666664</v>
      </c>
      <c r="F103" s="36">
        <v>10.183333333333332</v>
      </c>
      <c r="G103" s="36">
        <v>9.6666666666666643</v>
      </c>
      <c r="H103" s="36">
        <v>12.166666666666664</v>
      </c>
      <c r="I103" s="36">
        <v>12.683333333333334</v>
      </c>
      <c r="J103" s="36">
        <v>13.416666666666664</v>
      </c>
      <c r="K103" s="31">
        <v>11.95</v>
      </c>
      <c r="L103" s="31">
        <v>10.7</v>
      </c>
      <c r="M103" s="31">
        <v>3616.2342199999998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83.2</v>
      </c>
      <c r="D104" s="36">
        <v>83.850000000000009</v>
      </c>
      <c r="E104" s="36">
        <v>80.800000000000011</v>
      </c>
      <c r="F104" s="36">
        <v>78.400000000000006</v>
      </c>
      <c r="G104" s="36">
        <v>75.350000000000009</v>
      </c>
      <c r="H104" s="36">
        <v>86.250000000000014</v>
      </c>
      <c r="I104" s="36">
        <v>89.3</v>
      </c>
      <c r="J104" s="36">
        <v>91.700000000000017</v>
      </c>
      <c r="K104" s="31">
        <v>86.9</v>
      </c>
      <c r="L104" s="31">
        <v>81.45</v>
      </c>
      <c r="M104" s="31">
        <v>700.55214999999998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385.55</v>
      </c>
      <c r="D105" s="36">
        <v>385.15000000000003</v>
      </c>
      <c r="E105" s="36">
        <v>381.50000000000006</v>
      </c>
      <c r="F105" s="36">
        <v>377.45000000000005</v>
      </c>
      <c r="G105" s="36">
        <v>373.80000000000007</v>
      </c>
      <c r="H105" s="36">
        <v>389.20000000000005</v>
      </c>
      <c r="I105" s="36">
        <v>392.85</v>
      </c>
      <c r="J105" s="36">
        <v>396.90000000000003</v>
      </c>
      <c r="K105" s="31">
        <v>388.8</v>
      </c>
      <c r="L105" s="31">
        <v>381.1</v>
      </c>
      <c r="M105" s="31">
        <v>23.23555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382.1</v>
      </c>
      <c r="D106" s="36">
        <v>379.81666666666661</v>
      </c>
      <c r="E106" s="36">
        <v>374.93333333333322</v>
      </c>
      <c r="F106" s="36">
        <v>367.76666666666659</v>
      </c>
      <c r="G106" s="36">
        <v>362.88333333333321</v>
      </c>
      <c r="H106" s="36">
        <v>386.98333333333323</v>
      </c>
      <c r="I106" s="36">
        <v>391.86666666666667</v>
      </c>
      <c r="J106" s="36">
        <v>399.03333333333325</v>
      </c>
      <c r="K106" s="31">
        <v>384.7</v>
      </c>
      <c r="L106" s="31">
        <v>372.65</v>
      </c>
      <c r="M106" s="31">
        <v>53.088439999999999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411.6</v>
      </c>
      <c r="D107" s="36">
        <v>412.18333333333334</v>
      </c>
      <c r="E107" s="36">
        <v>407.4666666666667</v>
      </c>
      <c r="F107" s="36">
        <v>403.33333333333337</v>
      </c>
      <c r="G107" s="36">
        <v>398.61666666666673</v>
      </c>
      <c r="H107" s="36">
        <v>416.31666666666666</v>
      </c>
      <c r="I107" s="36">
        <v>421.03333333333325</v>
      </c>
      <c r="J107" s="36">
        <v>425.16666666666663</v>
      </c>
      <c r="K107" s="31">
        <v>416.9</v>
      </c>
      <c r="L107" s="31">
        <v>408.05</v>
      </c>
      <c r="M107" s="31">
        <v>8.7186199999999996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2495.0500000000002</v>
      </c>
      <c r="D108" s="36">
        <v>2481.3666666666668</v>
      </c>
      <c r="E108" s="36">
        <v>2458.6833333333334</v>
      </c>
      <c r="F108" s="36">
        <v>2422.3166666666666</v>
      </c>
      <c r="G108" s="36">
        <v>2399.6333333333332</v>
      </c>
      <c r="H108" s="36">
        <v>2517.7333333333336</v>
      </c>
      <c r="I108" s="36">
        <v>2540.416666666667</v>
      </c>
      <c r="J108" s="36">
        <v>2576.7833333333338</v>
      </c>
      <c r="K108" s="31">
        <v>2504.0500000000002</v>
      </c>
      <c r="L108" s="31">
        <v>2445</v>
      </c>
      <c r="M108" s="31">
        <v>6.3121999999999998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1454.65</v>
      </c>
      <c r="D109" s="36">
        <v>1447.8500000000001</v>
      </c>
      <c r="E109" s="36">
        <v>1434.8000000000002</v>
      </c>
      <c r="F109" s="36">
        <v>1414.95</v>
      </c>
      <c r="G109" s="36">
        <v>1401.9</v>
      </c>
      <c r="H109" s="36">
        <v>1467.7000000000003</v>
      </c>
      <c r="I109" s="36">
        <v>1480.75</v>
      </c>
      <c r="J109" s="36">
        <v>1500.6000000000004</v>
      </c>
      <c r="K109" s="31">
        <v>1460.9</v>
      </c>
      <c r="L109" s="31">
        <v>1428</v>
      </c>
      <c r="M109" s="31">
        <v>22.551110000000001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169.85</v>
      </c>
      <c r="D110" s="36">
        <v>170.21666666666667</v>
      </c>
      <c r="E110" s="36">
        <v>166.63333333333333</v>
      </c>
      <c r="F110" s="36">
        <v>163.41666666666666</v>
      </c>
      <c r="G110" s="36">
        <v>159.83333333333331</v>
      </c>
      <c r="H110" s="36">
        <v>173.43333333333334</v>
      </c>
      <c r="I110" s="36">
        <v>177.01666666666665</v>
      </c>
      <c r="J110" s="36">
        <v>180.23333333333335</v>
      </c>
      <c r="K110" s="31">
        <v>173.8</v>
      </c>
      <c r="L110" s="31">
        <v>167</v>
      </c>
      <c r="M110" s="31">
        <v>87.864369999999994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1377.05</v>
      </c>
      <c r="D111" s="36">
        <v>1373.5</v>
      </c>
      <c r="E111" s="36">
        <v>1366.65</v>
      </c>
      <c r="F111" s="36">
        <v>1356.25</v>
      </c>
      <c r="G111" s="36">
        <v>1349.4</v>
      </c>
      <c r="H111" s="36">
        <v>1383.9</v>
      </c>
      <c r="I111" s="36">
        <v>1390.75</v>
      </c>
      <c r="J111" s="36">
        <v>1401.15</v>
      </c>
      <c r="K111" s="31">
        <v>1380.35</v>
      </c>
      <c r="L111" s="31">
        <v>1363.1</v>
      </c>
      <c r="M111" s="31">
        <v>26.676960000000001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88.25</v>
      </c>
      <c r="D112" s="36">
        <v>87.866666666666674</v>
      </c>
      <c r="E112" s="36">
        <v>87.133333333333354</v>
      </c>
      <c r="F112" s="36">
        <v>86.01666666666668</v>
      </c>
      <c r="G112" s="36">
        <v>85.28333333333336</v>
      </c>
      <c r="H112" s="36">
        <v>88.983333333333348</v>
      </c>
      <c r="I112" s="36">
        <v>89.716666666666669</v>
      </c>
      <c r="J112" s="36">
        <v>90.833333333333343</v>
      </c>
      <c r="K112" s="31">
        <v>88.6</v>
      </c>
      <c r="L112" s="31">
        <v>86.75</v>
      </c>
      <c r="M112" s="31">
        <v>101.75982999999999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979.75</v>
      </c>
      <c r="D113" s="36">
        <v>983.25</v>
      </c>
      <c r="E113" s="36">
        <v>974.5</v>
      </c>
      <c r="F113" s="36">
        <v>969.25</v>
      </c>
      <c r="G113" s="36">
        <v>960.5</v>
      </c>
      <c r="H113" s="36">
        <v>988.5</v>
      </c>
      <c r="I113" s="36">
        <v>997.25</v>
      </c>
      <c r="J113" s="36">
        <v>1002.5</v>
      </c>
      <c r="K113" s="31">
        <v>992</v>
      </c>
      <c r="L113" s="31">
        <v>978</v>
      </c>
      <c r="M113" s="31">
        <v>1.84582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663.3</v>
      </c>
      <c r="D114" s="36">
        <v>660.5333333333333</v>
      </c>
      <c r="E114" s="36">
        <v>655.26666666666665</v>
      </c>
      <c r="F114" s="36">
        <v>647.23333333333335</v>
      </c>
      <c r="G114" s="36">
        <v>641.9666666666667</v>
      </c>
      <c r="H114" s="36">
        <v>668.56666666666661</v>
      </c>
      <c r="I114" s="36">
        <v>673.83333333333326</v>
      </c>
      <c r="J114" s="36">
        <v>681.86666666666656</v>
      </c>
      <c r="K114" s="31">
        <v>665.8</v>
      </c>
      <c r="L114" s="31">
        <v>652.5</v>
      </c>
      <c r="M114" s="31">
        <v>9.8889099999999992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72.75</v>
      </c>
      <c r="D115" s="36">
        <v>71.916666666666671</v>
      </c>
      <c r="E115" s="36">
        <v>70.733333333333348</v>
      </c>
      <c r="F115" s="36">
        <v>68.716666666666683</v>
      </c>
      <c r="G115" s="36">
        <v>67.53333333333336</v>
      </c>
      <c r="H115" s="36">
        <v>73.933333333333337</v>
      </c>
      <c r="I115" s="36">
        <v>75.116666666666646</v>
      </c>
      <c r="J115" s="36">
        <v>77.133333333333326</v>
      </c>
      <c r="K115" s="31">
        <v>73.099999999999994</v>
      </c>
      <c r="L115" s="31">
        <v>69.900000000000006</v>
      </c>
      <c r="M115" s="31">
        <v>447.19772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430.45</v>
      </c>
      <c r="D116" s="36">
        <v>431.98333333333329</v>
      </c>
      <c r="E116" s="36">
        <v>426.81666666666661</v>
      </c>
      <c r="F116" s="36">
        <v>423.18333333333334</v>
      </c>
      <c r="G116" s="36">
        <v>418.01666666666665</v>
      </c>
      <c r="H116" s="36">
        <v>435.61666666666656</v>
      </c>
      <c r="I116" s="36">
        <v>440.78333333333319</v>
      </c>
      <c r="J116" s="36">
        <v>444.41666666666652</v>
      </c>
      <c r="K116" s="31">
        <v>437.15</v>
      </c>
      <c r="L116" s="31">
        <v>428.35</v>
      </c>
      <c r="M116" s="31">
        <v>76.180329999999998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643.65</v>
      </c>
      <c r="D117" s="36">
        <v>644.61666666666667</v>
      </c>
      <c r="E117" s="36">
        <v>640.23333333333335</v>
      </c>
      <c r="F117" s="36">
        <v>636.81666666666672</v>
      </c>
      <c r="G117" s="36">
        <v>632.43333333333339</v>
      </c>
      <c r="H117" s="36">
        <v>648.0333333333333</v>
      </c>
      <c r="I117" s="36">
        <v>652.41666666666674</v>
      </c>
      <c r="J117" s="36">
        <v>655.83333333333326</v>
      </c>
      <c r="K117" s="31">
        <v>649</v>
      </c>
      <c r="L117" s="31">
        <v>641.20000000000005</v>
      </c>
      <c r="M117" s="31">
        <v>10.93581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395.9</v>
      </c>
      <c r="D118" s="36">
        <v>394.9666666666667</v>
      </c>
      <c r="E118" s="36">
        <v>387.03333333333342</v>
      </c>
      <c r="F118" s="36">
        <v>378.16666666666674</v>
      </c>
      <c r="G118" s="36">
        <v>370.23333333333346</v>
      </c>
      <c r="H118" s="36">
        <v>403.83333333333337</v>
      </c>
      <c r="I118" s="36">
        <v>411.76666666666665</v>
      </c>
      <c r="J118" s="36">
        <v>420.63333333333333</v>
      </c>
      <c r="K118" s="31">
        <v>402.9</v>
      </c>
      <c r="L118" s="31">
        <v>386.1</v>
      </c>
      <c r="M118" s="31">
        <v>28.42071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734.5</v>
      </c>
      <c r="D119" s="36">
        <v>732.43333333333339</v>
      </c>
      <c r="E119" s="36">
        <v>728.06666666666683</v>
      </c>
      <c r="F119" s="36">
        <v>721.63333333333344</v>
      </c>
      <c r="G119" s="36">
        <v>717.26666666666688</v>
      </c>
      <c r="H119" s="36">
        <v>738.86666666666679</v>
      </c>
      <c r="I119" s="36">
        <v>743.23333333333335</v>
      </c>
      <c r="J119" s="36">
        <v>749.66666666666674</v>
      </c>
      <c r="K119" s="31">
        <v>736.8</v>
      </c>
      <c r="L119" s="31">
        <v>726</v>
      </c>
      <c r="M119" s="31">
        <v>11.621729999999999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494.55</v>
      </c>
      <c r="D120" s="36">
        <v>496.26666666666665</v>
      </c>
      <c r="E120" s="36">
        <v>489.5333333333333</v>
      </c>
      <c r="F120" s="36">
        <v>484.51666666666665</v>
      </c>
      <c r="G120" s="36">
        <v>477.7833333333333</v>
      </c>
      <c r="H120" s="36">
        <v>501.2833333333333</v>
      </c>
      <c r="I120" s="36">
        <v>508.01666666666665</v>
      </c>
      <c r="J120" s="36">
        <v>513.0333333333333</v>
      </c>
      <c r="K120" s="31">
        <v>503</v>
      </c>
      <c r="L120" s="31">
        <v>491.25</v>
      </c>
      <c r="M120" s="31">
        <v>25.026450000000001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1717.5</v>
      </c>
      <c r="D121" s="36">
        <v>1708.9333333333334</v>
      </c>
      <c r="E121" s="36">
        <v>1696.9666666666667</v>
      </c>
      <c r="F121" s="36">
        <v>1676.4333333333334</v>
      </c>
      <c r="G121" s="36">
        <v>1664.4666666666667</v>
      </c>
      <c r="H121" s="36">
        <v>1729.4666666666667</v>
      </c>
      <c r="I121" s="36">
        <v>1741.4333333333334</v>
      </c>
      <c r="J121" s="36">
        <v>1761.9666666666667</v>
      </c>
      <c r="K121" s="31">
        <v>1720.9</v>
      </c>
      <c r="L121" s="31">
        <v>1688.4</v>
      </c>
      <c r="M121" s="31">
        <v>15.115629999999999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132.44999999999999</v>
      </c>
      <c r="D122" s="36">
        <v>133.78333333333333</v>
      </c>
      <c r="E122" s="36">
        <v>129.46666666666667</v>
      </c>
      <c r="F122" s="36">
        <v>126.48333333333335</v>
      </c>
      <c r="G122" s="36">
        <v>122.16666666666669</v>
      </c>
      <c r="H122" s="36">
        <v>136.76666666666665</v>
      </c>
      <c r="I122" s="36">
        <v>141.08333333333331</v>
      </c>
      <c r="J122" s="36">
        <v>144.06666666666663</v>
      </c>
      <c r="K122" s="31">
        <v>138.1</v>
      </c>
      <c r="L122" s="31">
        <v>130.80000000000001</v>
      </c>
      <c r="M122" s="31">
        <v>93.254630000000006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2363.4499999999998</v>
      </c>
      <c r="D123" s="36">
        <v>2357.8333333333335</v>
      </c>
      <c r="E123" s="36">
        <v>2335.8666666666668</v>
      </c>
      <c r="F123" s="36">
        <v>2308.2833333333333</v>
      </c>
      <c r="G123" s="36">
        <v>2286.3166666666666</v>
      </c>
      <c r="H123" s="36">
        <v>2385.416666666667</v>
      </c>
      <c r="I123" s="36">
        <v>2407.3833333333332</v>
      </c>
      <c r="J123" s="36">
        <v>2434.9666666666672</v>
      </c>
      <c r="K123" s="31">
        <v>2379.8000000000002</v>
      </c>
      <c r="L123" s="31">
        <v>2330.25</v>
      </c>
      <c r="M123" s="31">
        <v>1.8173900000000001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361.35</v>
      </c>
      <c r="D124" s="36">
        <v>359.68333333333339</v>
      </c>
      <c r="E124" s="36">
        <v>354.51666666666677</v>
      </c>
      <c r="F124" s="36">
        <v>347.68333333333339</v>
      </c>
      <c r="G124" s="36">
        <v>342.51666666666677</v>
      </c>
      <c r="H124" s="36">
        <v>366.51666666666677</v>
      </c>
      <c r="I124" s="36">
        <v>371.68333333333339</v>
      </c>
      <c r="J124" s="36">
        <v>378.51666666666677</v>
      </c>
      <c r="K124" s="31">
        <v>364.85</v>
      </c>
      <c r="L124" s="31">
        <v>352.85</v>
      </c>
      <c r="M124" s="31">
        <v>9.7281099999999991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450.8</v>
      </c>
      <c r="D125" s="36">
        <v>446.2</v>
      </c>
      <c r="E125" s="36">
        <v>439.59999999999997</v>
      </c>
      <c r="F125" s="36">
        <v>428.4</v>
      </c>
      <c r="G125" s="36">
        <v>421.79999999999995</v>
      </c>
      <c r="H125" s="36">
        <v>457.4</v>
      </c>
      <c r="I125" s="36">
        <v>464</v>
      </c>
      <c r="J125" s="36">
        <v>475.2</v>
      </c>
      <c r="K125" s="31">
        <v>452.8</v>
      </c>
      <c r="L125" s="31">
        <v>435</v>
      </c>
      <c r="M125" s="31">
        <v>22.077929999999999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604.20000000000005</v>
      </c>
      <c r="D126" s="36">
        <v>605.33333333333337</v>
      </c>
      <c r="E126" s="36">
        <v>601.51666666666677</v>
      </c>
      <c r="F126" s="36">
        <v>598.83333333333337</v>
      </c>
      <c r="G126" s="36">
        <v>595.01666666666677</v>
      </c>
      <c r="H126" s="36">
        <v>608.01666666666677</v>
      </c>
      <c r="I126" s="36">
        <v>611.83333333333337</v>
      </c>
      <c r="J126" s="36">
        <v>614.51666666666677</v>
      </c>
      <c r="K126" s="31">
        <v>609.15</v>
      </c>
      <c r="L126" s="31">
        <v>602.65</v>
      </c>
      <c r="M126" s="31">
        <v>4.6561700000000004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2926.35</v>
      </c>
      <c r="D127" s="36">
        <v>2904.8333333333335</v>
      </c>
      <c r="E127" s="36">
        <v>2877.666666666667</v>
      </c>
      <c r="F127" s="36">
        <v>2828.9833333333336</v>
      </c>
      <c r="G127" s="36">
        <v>2801.8166666666671</v>
      </c>
      <c r="H127" s="36">
        <v>2953.5166666666669</v>
      </c>
      <c r="I127" s="36">
        <v>2980.6833333333338</v>
      </c>
      <c r="J127" s="36">
        <v>3029.3666666666668</v>
      </c>
      <c r="K127" s="31">
        <v>2932</v>
      </c>
      <c r="L127" s="31">
        <v>2856.15</v>
      </c>
      <c r="M127" s="31">
        <v>16.930520000000001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5149.2</v>
      </c>
      <c r="D128" s="36">
        <v>5136.6833333333334</v>
      </c>
      <c r="E128" s="36">
        <v>5095.5666666666666</v>
      </c>
      <c r="F128" s="36">
        <v>5041.9333333333334</v>
      </c>
      <c r="G128" s="36">
        <v>5000.8166666666666</v>
      </c>
      <c r="H128" s="36">
        <v>5190.3166666666666</v>
      </c>
      <c r="I128" s="36">
        <v>5231.4333333333334</v>
      </c>
      <c r="J128" s="36">
        <v>5285.0666666666666</v>
      </c>
      <c r="K128" s="31">
        <v>5177.8</v>
      </c>
      <c r="L128" s="31">
        <v>5083.05</v>
      </c>
      <c r="M128" s="31">
        <v>2.7652999999999999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4180.05</v>
      </c>
      <c r="D129" s="36">
        <v>4172.7</v>
      </c>
      <c r="E129" s="36">
        <v>4147.3999999999996</v>
      </c>
      <c r="F129" s="36">
        <v>4114.75</v>
      </c>
      <c r="G129" s="36">
        <v>4089.45</v>
      </c>
      <c r="H129" s="36">
        <v>4205.3499999999995</v>
      </c>
      <c r="I129" s="36">
        <v>4230.6500000000005</v>
      </c>
      <c r="J129" s="36">
        <v>4263.2999999999993</v>
      </c>
      <c r="K129" s="31">
        <v>4198</v>
      </c>
      <c r="L129" s="31">
        <v>4140.05</v>
      </c>
      <c r="M129" s="31">
        <v>1.3641300000000001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1140.3499999999999</v>
      </c>
      <c r="D130" s="36">
        <v>1138.9666666666665</v>
      </c>
      <c r="E130" s="36">
        <v>1128.9333333333329</v>
      </c>
      <c r="F130" s="36">
        <v>1117.5166666666664</v>
      </c>
      <c r="G130" s="36">
        <v>1107.4833333333329</v>
      </c>
      <c r="H130" s="36">
        <v>1150.383333333333</v>
      </c>
      <c r="I130" s="36">
        <v>1160.4166666666663</v>
      </c>
      <c r="J130" s="36">
        <v>1171.833333333333</v>
      </c>
      <c r="K130" s="31">
        <v>1149</v>
      </c>
      <c r="L130" s="31">
        <v>1127.55</v>
      </c>
      <c r="M130" s="31">
        <v>15.70477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1497.8</v>
      </c>
      <c r="D131" s="36">
        <v>1492.1499999999999</v>
      </c>
      <c r="E131" s="36">
        <v>1468.8499999999997</v>
      </c>
      <c r="F131" s="36">
        <v>1439.8999999999999</v>
      </c>
      <c r="G131" s="36">
        <v>1416.5999999999997</v>
      </c>
      <c r="H131" s="36">
        <v>1521.0999999999997</v>
      </c>
      <c r="I131" s="36">
        <v>1544.3999999999999</v>
      </c>
      <c r="J131" s="36">
        <v>1573.3499999999997</v>
      </c>
      <c r="K131" s="31">
        <v>1515.45</v>
      </c>
      <c r="L131" s="31">
        <v>1463.2</v>
      </c>
      <c r="M131" s="31">
        <v>26.374860000000002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245.5</v>
      </c>
      <c r="D132" s="36">
        <v>247.11666666666667</v>
      </c>
      <c r="E132" s="36">
        <v>235.73333333333335</v>
      </c>
      <c r="F132" s="36">
        <v>225.96666666666667</v>
      </c>
      <c r="G132" s="36">
        <v>214.58333333333334</v>
      </c>
      <c r="H132" s="36">
        <v>256.88333333333333</v>
      </c>
      <c r="I132" s="36">
        <v>268.26666666666665</v>
      </c>
      <c r="J132" s="36">
        <v>278.03333333333336</v>
      </c>
      <c r="K132" s="31">
        <v>258.5</v>
      </c>
      <c r="L132" s="31">
        <v>237.35</v>
      </c>
      <c r="M132" s="31">
        <v>299.74283000000003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1752.75</v>
      </c>
      <c r="D133" s="36">
        <v>1744.2333333333333</v>
      </c>
      <c r="E133" s="36">
        <v>1723.6166666666668</v>
      </c>
      <c r="F133" s="36">
        <v>1694.4833333333333</v>
      </c>
      <c r="G133" s="36">
        <v>1673.8666666666668</v>
      </c>
      <c r="H133" s="36">
        <v>1773.3666666666668</v>
      </c>
      <c r="I133" s="36">
        <v>1793.9833333333331</v>
      </c>
      <c r="J133" s="36">
        <v>1823.1166666666668</v>
      </c>
      <c r="K133" s="31">
        <v>1764.85</v>
      </c>
      <c r="L133" s="31">
        <v>1715.1</v>
      </c>
      <c r="M133" s="31">
        <v>1.10192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532.20000000000005</v>
      </c>
      <c r="D134" s="36">
        <v>533.7166666666667</v>
      </c>
      <c r="E134" s="36">
        <v>527.48333333333335</v>
      </c>
      <c r="F134" s="36">
        <v>522.76666666666665</v>
      </c>
      <c r="G134" s="36">
        <v>516.5333333333333</v>
      </c>
      <c r="H134" s="36">
        <v>538.43333333333339</v>
      </c>
      <c r="I134" s="36">
        <v>544.66666666666674</v>
      </c>
      <c r="J134" s="36">
        <v>549.38333333333344</v>
      </c>
      <c r="K134" s="31">
        <v>539.95000000000005</v>
      </c>
      <c r="L134" s="31">
        <v>529</v>
      </c>
      <c r="M134" s="31">
        <v>10.68984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10397.700000000001</v>
      </c>
      <c r="D135" s="36">
        <v>10447.566666666668</v>
      </c>
      <c r="E135" s="36">
        <v>10195.133333333335</v>
      </c>
      <c r="F135" s="36">
        <v>9992.5666666666675</v>
      </c>
      <c r="G135" s="36">
        <v>9740.133333333335</v>
      </c>
      <c r="H135" s="36">
        <v>10650.133333333335</v>
      </c>
      <c r="I135" s="36">
        <v>10902.566666666666</v>
      </c>
      <c r="J135" s="36">
        <v>11105.133333333335</v>
      </c>
      <c r="K135" s="31">
        <v>10700</v>
      </c>
      <c r="L135" s="31">
        <v>10245</v>
      </c>
      <c r="M135" s="31">
        <v>9.9116800000000005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576.15</v>
      </c>
      <c r="D136" s="36">
        <v>573.36666666666667</v>
      </c>
      <c r="E136" s="36">
        <v>564.7833333333333</v>
      </c>
      <c r="F136" s="36">
        <v>553.41666666666663</v>
      </c>
      <c r="G136" s="36">
        <v>544.83333333333326</v>
      </c>
      <c r="H136" s="36">
        <v>584.73333333333335</v>
      </c>
      <c r="I136" s="36">
        <v>593.31666666666661</v>
      </c>
      <c r="J136" s="36">
        <v>604.68333333333339</v>
      </c>
      <c r="K136" s="31">
        <v>581.95000000000005</v>
      </c>
      <c r="L136" s="31">
        <v>562</v>
      </c>
      <c r="M136" s="31">
        <v>14.992419999999999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1027.8</v>
      </c>
      <c r="D137" s="36">
        <v>1023.8333333333334</v>
      </c>
      <c r="E137" s="36">
        <v>1015.2166666666667</v>
      </c>
      <c r="F137" s="36">
        <v>1002.6333333333333</v>
      </c>
      <c r="G137" s="36">
        <v>994.01666666666665</v>
      </c>
      <c r="H137" s="36">
        <v>1036.4166666666667</v>
      </c>
      <c r="I137" s="36">
        <v>1045.0333333333333</v>
      </c>
      <c r="J137" s="36">
        <v>1057.6166666666668</v>
      </c>
      <c r="K137" s="31">
        <v>1032.45</v>
      </c>
      <c r="L137" s="31">
        <v>1011.25</v>
      </c>
      <c r="M137" s="31">
        <v>6.67943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923.15</v>
      </c>
      <c r="D138" s="36">
        <v>915.44999999999993</v>
      </c>
      <c r="E138" s="36">
        <v>903.94999999999982</v>
      </c>
      <c r="F138" s="36">
        <v>884.74999999999989</v>
      </c>
      <c r="G138" s="36">
        <v>873.24999999999977</v>
      </c>
      <c r="H138" s="36">
        <v>934.64999999999986</v>
      </c>
      <c r="I138" s="36">
        <v>946.15000000000009</v>
      </c>
      <c r="J138" s="36">
        <v>965.34999999999991</v>
      </c>
      <c r="K138" s="31">
        <v>926.95</v>
      </c>
      <c r="L138" s="31">
        <v>896.25</v>
      </c>
      <c r="M138" s="31">
        <v>7.6433099999999996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92.35</v>
      </c>
      <c r="D139" s="36">
        <v>92.083333333333329</v>
      </c>
      <c r="E139" s="36">
        <v>91.166666666666657</v>
      </c>
      <c r="F139" s="36">
        <v>89.983333333333334</v>
      </c>
      <c r="G139" s="36">
        <v>89.066666666666663</v>
      </c>
      <c r="H139" s="36">
        <v>93.266666666666652</v>
      </c>
      <c r="I139" s="36">
        <v>94.183333333333309</v>
      </c>
      <c r="J139" s="36">
        <v>95.366666666666646</v>
      </c>
      <c r="K139" s="31">
        <v>93</v>
      </c>
      <c r="L139" s="31">
        <v>90.9</v>
      </c>
      <c r="M139" s="31">
        <v>43.899239999999999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2144.9499999999998</v>
      </c>
      <c r="D140" s="36">
        <v>2134.0499999999997</v>
      </c>
      <c r="E140" s="36">
        <v>2114.8999999999996</v>
      </c>
      <c r="F140" s="36">
        <v>2084.85</v>
      </c>
      <c r="G140" s="36">
        <v>2065.6999999999998</v>
      </c>
      <c r="H140" s="36">
        <v>2164.0999999999995</v>
      </c>
      <c r="I140" s="36">
        <v>2183.25</v>
      </c>
      <c r="J140" s="36">
        <v>2213.2999999999993</v>
      </c>
      <c r="K140" s="31">
        <v>2153.1999999999998</v>
      </c>
      <c r="L140" s="31">
        <v>2104</v>
      </c>
      <c r="M140" s="31">
        <v>5.2666300000000001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109015.7</v>
      </c>
      <c r="D141" s="36">
        <v>108794.91666666667</v>
      </c>
      <c r="E141" s="36">
        <v>108140.23333333334</v>
      </c>
      <c r="F141" s="36">
        <v>107264.76666666666</v>
      </c>
      <c r="G141" s="36">
        <v>106610.08333333333</v>
      </c>
      <c r="H141" s="36">
        <v>109670.38333333335</v>
      </c>
      <c r="I141" s="36">
        <v>110325.06666666667</v>
      </c>
      <c r="J141" s="36">
        <v>111200.53333333335</v>
      </c>
      <c r="K141" s="31">
        <v>109449.60000000001</v>
      </c>
      <c r="L141" s="31">
        <v>107919.45</v>
      </c>
      <c r="M141" s="31">
        <v>4.6539999999999998E-2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60.1</v>
      </c>
      <c r="D142" s="36">
        <v>60.25</v>
      </c>
      <c r="E142" s="36">
        <v>59.05</v>
      </c>
      <c r="F142" s="36">
        <v>58</v>
      </c>
      <c r="G142" s="36">
        <v>56.8</v>
      </c>
      <c r="H142" s="36">
        <v>61.3</v>
      </c>
      <c r="I142" s="36">
        <v>62.5</v>
      </c>
      <c r="J142" s="36">
        <v>63.55</v>
      </c>
      <c r="K142" s="31">
        <v>61.45</v>
      </c>
      <c r="L142" s="31">
        <v>59.2</v>
      </c>
      <c r="M142" s="31">
        <v>27.13026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1326.95</v>
      </c>
      <c r="D143" s="36">
        <v>1315.0666666666666</v>
      </c>
      <c r="E143" s="36">
        <v>1296.1833333333332</v>
      </c>
      <c r="F143" s="36">
        <v>1265.4166666666665</v>
      </c>
      <c r="G143" s="36">
        <v>1246.5333333333331</v>
      </c>
      <c r="H143" s="36">
        <v>1345.8333333333333</v>
      </c>
      <c r="I143" s="36">
        <v>1364.7166666666665</v>
      </c>
      <c r="J143" s="36">
        <v>1395.4833333333333</v>
      </c>
      <c r="K143" s="31">
        <v>1333.95</v>
      </c>
      <c r="L143" s="31">
        <v>1284.3</v>
      </c>
      <c r="M143" s="31">
        <v>5.44198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4078.45</v>
      </c>
      <c r="D144" s="36">
        <v>4083.5</v>
      </c>
      <c r="E144" s="36">
        <v>4052.3</v>
      </c>
      <c r="F144" s="36">
        <v>4026.15</v>
      </c>
      <c r="G144" s="36">
        <v>3994.9500000000003</v>
      </c>
      <c r="H144" s="36">
        <v>4109.6499999999996</v>
      </c>
      <c r="I144" s="36">
        <v>4140.8500000000004</v>
      </c>
      <c r="J144" s="36">
        <v>4167</v>
      </c>
      <c r="K144" s="31">
        <v>4114.7</v>
      </c>
      <c r="L144" s="31">
        <v>4057.35</v>
      </c>
      <c r="M144" s="31">
        <v>2.8092700000000002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3424.15</v>
      </c>
      <c r="D145" s="36">
        <v>3405.2333333333336</v>
      </c>
      <c r="E145" s="36">
        <v>3375.4666666666672</v>
      </c>
      <c r="F145" s="36">
        <v>3326.7833333333338</v>
      </c>
      <c r="G145" s="36">
        <v>3297.0166666666673</v>
      </c>
      <c r="H145" s="36">
        <v>3453.916666666667</v>
      </c>
      <c r="I145" s="36">
        <v>3483.6833333333334</v>
      </c>
      <c r="J145" s="36">
        <v>3532.3666666666668</v>
      </c>
      <c r="K145" s="31">
        <v>3435</v>
      </c>
      <c r="L145" s="31">
        <v>3356.55</v>
      </c>
      <c r="M145" s="31">
        <v>4.84497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24171.7</v>
      </c>
      <c r="D146" s="36">
        <v>24095.583333333332</v>
      </c>
      <c r="E146" s="36">
        <v>23941.166666666664</v>
      </c>
      <c r="F146" s="36">
        <v>23710.633333333331</v>
      </c>
      <c r="G146" s="36">
        <v>23556.216666666664</v>
      </c>
      <c r="H146" s="36">
        <v>24326.116666666665</v>
      </c>
      <c r="I146" s="36">
        <v>24480.533333333329</v>
      </c>
      <c r="J146" s="36">
        <v>24711.066666666666</v>
      </c>
      <c r="K146" s="31">
        <v>24250</v>
      </c>
      <c r="L146" s="31">
        <v>23865.05</v>
      </c>
      <c r="M146" s="31">
        <v>0.72614000000000001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51</v>
      </c>
      <c r="D147" s="36">
        <v>50.883333333333333</v>
      </c>
      <c r="E147" s="36">
        <v>50.466666666666669</v>
      </c>
      <c r="F147" s="36">
        <v>49.933333333333337</v>
      </c>
      <c r="G147" s="36">
        <v>49.516666666666673</v>
      </c>
      <c r="H147" s="36">
        <v>51.416666666666664</v>
      </c>
      <c r="I147" s="36">
        <v>51.833333333333336</v>
      </c>
      <c r="J147" s="36">
        <v>52.36666666666666</v>
      </c>
      <c r="K147" s="31">
        <v>51.3</v>
      </c>
      <c r="L147" s="31">
        <v>50.35</v>
      </c>
      <c r="M147" s="31">
        <v>115.05454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155.9</v>
      </c>
      <c r="D148" s="36">
        <v>154.9</v>
      </c>
      <c r="E148" s="36">
        <v>153.5</v>
      </c>
      <c r="F148" s="36">
        <v>151.1</v>
      </c>
      <c r="G148" s="36">
        <v>149.69999999999999</v>
      </c>
      <c r="H148" s="36">
        <v>157.30000000000001</v>
      </c>
      <c r="I148" s="36">
        <v>158.70000000000005</v>
      </c>
      <c r="J148" s="36">
        <v>161.10000000000002</v>
      </c>
      <c r="K148" s="31">
        <v>156.30000000000001</v>
      </c>
      <c r="L148" s="31">
        <v>152.5</v>
      </c>
      <c r="M148" s="31">
        <v>62.676110000000001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234.6</v>
      </c>
      <c r="D149" s="36">
        <v>234.54999999999998</v>
      </c>
      <c r="E149" s="36">
        <v>230.69999999999996</v>
      </c>
      <c r="F149" s="36">
        <v>226.79999999999998</v>
      </c>
      <c r="G149" s="36">
        <v>222.94999999999996</v>
      </c>
      <c r="H149" s="36">
        <v>238.44999999999996</v>
      </c>
      <c r="I149" s="36">
        <v>242.29999999999998</v>
      </c>
      <c r="J149" s="36">
        <v>246.19999999999996</v>
      </c>
      <c r="K149" s="31">
        <v>238.4</v>
      </c>
      <c r="L149" s="31">
        <v>230.65</v>
      </c>
      <c r="M149" s="31">
        <v>88.122680000000003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140.19999999999999</v>
      </c>
      <c r="D150" s="36">
        <v>139.73333333333332</v>
      </c>
      <c r="E150" s="36">
        <v>138.61666666666665</v>
      </c>
      <c r="F150" s="36">
        <v>137.03333333333333</v>
      </c>
      <c r="G150" s="36">
        <v>135.91666666666666</v>
      </c>
      <c r="H150" s="36">
        <v>141.31666666666663</v>
      </c>
      <c r="I150" s="36">
        <v>142.43333333333331</v>
      </c>
      <c r="J150" s="36">
        <v>144.01666666666662</v>
      </c>
      <c r="K150" s="31">
        <v>140.85</v>
      </c>
      <c r="L150" s="31">
        <v>138.15</v>
      </c>
      <c r="M150" s="31">
        <v>14.881119999999999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1117.5</v>
      </c>
      <c r="D151" s="36">
        <v>1110.5833333333333</v>
      </c>
      <c r="E151" s="36">
        <v>1096.1666666666665</v>
      </c>
      <c r="F151" s="36">
        <v>1074.8333333333333</v>
      </c>
      <c r="G151" s="36">
        <v>1060.4166666666665</v>
      </c>
      <c r="H151" s="36">
        <v>1131.9166666666665</v>
      </c>
      <c r="I151" s="36">
        <v>1146.333333333333</v>
      </c>
      <c r="J151" s="36">
        <v>1167.6666666666665</v>
      </c>
      <c r="K151" s="31">
        <v>1125</v>
      </c>
      <c r="L151" s="31">
        <v>1089.25</v>
      </c>
      <c r="M151" s="31">
        <v>8.8020399999999999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3885.3</v>
      </c>
      <c r="D152" s="36">
        <v>3910.5833333333335</v>
      </c>
      <c r="E152" s="36">
        <v>3852.3166666666671</v>
      </c>
      <c r="F152" s="36">
        <v>3819.3333333333335</v>
      </c>
      <c r="G152" s="36">
        <v>3761.0666666666671</v>
      </c>
      <c r="H152" s="36">
        <v>3943.5666666666671</v>
      </c>
      <c r="I152" s="36">
        <v>4001.8333333333335</v>
      </c>
      <c r="J152" s="36">
        <v>4034.8166666666671</v>
      </c>
      <c r="K152" s="31">
        <v>3968.85</v>
      </c>
      <c r="L152" s="31">
        <v>3877.6</v>
      </c>
      <c r="M152" s="31">
        <v>0.39290000000000003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303.8</v>
      </c>
      <c r="D153" s="36">
        <v>305.09999999999997</v>
      </c>
      <c r="E153" s="36">
        <v>301.69999999999993</v>
      </c>
      <c r="F153" s="36">
        <v>299.59999999999997</v>
      </c>
      <c r="G153" s="36">
        <v>296.19999999999993</v>
      </c>
      <c r="H153" s="36">
        <v>307.19999999999993</v>
      </c>
      <c r="I153" s="36">
        <v>310.59999999999991</v>
      </c>
      <c r="J153" s="36">
        <v>312.69999999999993</v>
      </c>
      <c r="K153" s="31">
        <v>308.5</v>
      </c>
      <c r="L153" s="31">
        <v>303</v>
      </c>
      <c r="M153" s="31">
        <v>8.9940599999999993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188.8</v>
      </c>
      <c r="D154" s="36">
        <v>187.53333333333333</v>
      </c>
      <c r="E154" s="36">
        <v>185.86666666666667</v>
      </c>
      <c r="F154" s="36">
        <v>182.93333333333334</v>
      </c>
      <c r="G154" s="36">
        <v>181.26666666666668</v>
      </c>
      <c r="H154" s="36">
        <v>190.46666666666667</v>
      </c>
      <c r="I154" s="36">
        <v>192.13333333333335</v>
      </c>
      <c r="J154" s="36">
        <v>195.06666666666666</v>
      </c>
      <c r="K154" s="31">
        <v>189.2</v>
      </c>
      <c r="L154" s="31">
        <v>184.6</v>
      </c>
      <c r="M154" s="31">
        <v>73.526380000000003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37555.85</v>
      </c>
      <c r="D155" s="36">
        <v>37703.366666666669</v>
      </c>
      <c r="E155" s="36">
        <v>37210.483333333337</v>
      </c>
      <c r="F155" s="36">
        <v>36865.116666666669</v>
      </c>
      <c r="G155" s="36">
        <v>36372.233333333337</v>
      </c>
      <c r="H155" s="36">
        <v>38048.733333333337</v>
      </c>
      <c r="I155" s="36">
        <v>38541.616666666669</v>
      </c>
      <c r="J155" s="36">
        <v>38886.983333333337</v>
      </c>
      <c r="K155" s="31">
        <v>38196.25</v>
      </c>
      <c r="L155" s="31">
        <v>37358</v>
      </c>
      <c r="M155" s="31">
        <v>0.27682000000000001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1308.75</v>
      </c>
      <c r="D156" s="36">
        <v>1300.6000000000001</v>
      </c>
      <c r="E156" s="36">
        <v>1281.3000000000002</v>
      </c>
      <c r="F156" s="36">
        <v>1253.8500000000001</v>
      </c>
      <c r="G156" s="36">
        <v>1234.5500000000002</v>
      </c>
      <c r="H156" s="36">
        <v>1328.0500000000002</v>
      </c>
      <c r="I156" s="36">
        <v>1347.35</v>
      </c>
      <c r="J156" s="36">
        <v>1374.8000000000002</v>
      </c>
      <c r="K156" s="31">
        <v>1319.9</v>
      </c>
      <c r="L156" s="31">
        <v>1273.1500000000001</v>
      </c>
      <c r="M156" s="31">
        <v>5.7572599999999996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922.6</v>
      </c>
      <c r="D157" s="36">
        <v>919.2166666666667</v>
      </c>
      <c r="E157" s="36">
        <v>899.38333333333344</v>
      </c>
      <c r="F157" s="36">
        <v>876.16666666666674</v>
      </c>
      <c r="G157" s="36">
        <v>856.33333333333348</v>
      </c>
      <c r="H157" s="36">
        <v>942.43333333333339</v>
      </c>
      <c r="I157" s="36">
        <v>962.26666666666665</v>
      </c>
      <c r="J157" s="36">
        <v>985.48333333333335</v>
      </c>
      <c r="K157" s="31">
        <v>939.05</v>
      </c>
      <c r="L157" s="31">
        <v>896</v>
      </c>
      <c r="M157" s="31">
        <v>25.956600000000002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965.5</v>
      </c>
      <c r="D158" s="36">
        <v>969.41666666666663</v>
      </c>
      <c r="E158" s="36">
        <v>956.18333333333328</v>
      </c>
      <c r="F158" s="36">
        <v>946.86666666666667</v>
      </c>
      <c r="G158" s="36">
        <v>933.63333333333333</v>
      </c>
      <c r="H158" s="36">
        <v>978.73333333333323</v>
      </c>
      <c r="I158" s="36">
        <v>991.96666666666658</v>
      </c>
      <c r="J158" s="36">
        <v>1001.2833333333332</v>
      </c>
      <c r="K158" s="31">
        <v>982.65</v>
      </c>
      <c r="L158" s="31">
        <v>960.1</v>
      </c>
      <c r="M158" s="31">
        <v>4.3291199999999996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6067.9</v>
      </c>
      <c r="D159" s="36">
        <v>6082.3833333333341</v>
      </c>
      <c r="E159" s="36">
        <v>6026.7666666666682</v>
      </c>
      <c r="F159" s="36">
        <v>5985.6333333333341</v>
      </c>
      <c r="G159" s="36">
        <v>5930.0166666666682</v>
      </c>
      <c r="H159" s="36">
        <v>6123.5166666666682</v>
      </c>
      <c r="I159" s="36">
        <v>6179.133333333335</v>
      </c>
      <c r="J159" s="36">
        <v>6220.2666666666682</v>
      </c>
      <c r="K159" s="31">
        <v>6138</v>
      </c>
      <c r="L159" s="31">
        <v>6041.25</v>
      </c>
      <c r="M159" s="31">
        <v>4.0949799999999996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201.7</v>
      </c>
      <c r="D160" s="36">
        <v>207.83333333333334</v>
      </c>
      <c r="E160" s="36">
        <v>192.11666666666667</v>
      </c>
      <c r="F160" s="36">
        <v>182.53333333333333</v>
      </c>
      <c r="G160" s="36">
        <v>166.81666666666666</v>
      </c>
      <c r="H160" s="36">
        <v>217.41666666666669</v>
      </c>
      <c r="I160" s="36">
        <v>233.13333333333333</v>
      </c>
      <c r="J160" s="36">
        <v>242.7166666666667</v>
      </c>
      <c r="K160" s="31">
        <v>223.55</v>
      </c>
      <c r="L160" s="31">
        <v>198.25</v>
      </c>
      <c r="M160" s="31">
        <v>201.3124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238.95</v>
      </c>
      <c r="D161" s="36">
        <v>237.29999999999998</v>
      </c>
      <c r="E161" s="36">
        <v>234.99999999999997</v>
      </c>
      <c r="F161" s="36">
        <v>231.04999999999998</v>
      </c>
      <c r="G161" s="36">
        <v>228.74999999999997</v>
      </c>
      <c r="H161" s="36">
        <v>241.24999999999997</v>
      </c>
      <c r="I161" s="36">
        <v>243.54999999999998</v>
      </c>
      <c r="J161" s="36">
        <v>247.49999999999997</v>
      </c>
      <c r="K161" s="31">
        <v>239.6</v>
      </c>
      <c r="L161" s="31">
        <v>233.35</v>
      </c>
      <c r="M161" s="31">
        <v>85.898989999999998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16681.8</v>
      </c>
      <c r="D162" s="36">
        <v>16835.416666666668</v>
      </c>
      <c r="E162" s="36">
        <v>16471.583333333336</v>
      </c>
      <c r="F162" s="36">
        <v>16261.366666666669</v>
      </c>
      <c r="G162" s="36">
        <v>15897.533333333336</v>
      </c>
      <c r="H162" s="36">
        <v>17045.633333333335</v>
      </c>
      <c r="I162" s="36">
        <v>17409.466666666671</v>
      </c>
      <c r="J162" s="36">
        <v>17619.683333333334</v>
      </c>
      <c r="K162" s="31">
        <v>17199.25</v>
      </c>
      <c r="L162" s="31">
        <v>16625.2</v>
      </c>
      <c r="M162" s="31">
        <v>3.7810000000000003E-2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2312.15</v>
      </c>
      <c r="D163" s="36">
        <v>2313.7166666666667</v>
      </c>
      <c r="E163" s="36">
        <v>2297.4333333333334</v>
      </c>
      <c r="F163" s="36">
        <v>2282.7166666666667</v>
      </c>
      <c r="G163" s="36">
        <v>2266.4333333333334</v>
      </c>
      <c r="H163" s="36">
        <v>2328.4333333333334</v>
      </c>
      <c r="I163" s="36">
        <v>2344.7166666666672</v>
      </c>
      <c r="J163" s="36">
        <v>2359.4333333333334</v>
      </c>
      <c r="K163" s="31">
        <v>2330</v>
      </c>
      <c r="L163" s="31">
        <v>2299</v>
      </c>
      <c r="M163" s="31">
        <v>3.11774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3351.6</v>
      </c>
      <c r="D164" s="36">
        <v>3337.5500000000006</v>
      </c>
      <c r="E164" s="36">
        <v>3310.1000000000013</v>
      </c>
      <c r="F164" s="36">
        <v>3268.6000000000008</v>
      </c>
      <c r="G164" s="36">
        <v>3241.1500000000015</v>
      </c>
      <c r="H164" s="36">
        <v>3379.0500000000011</v>
      </c>
      <c r="I164" s="36">
        <v>3406.5000000000009</v>
      </c>
      <c r="J164" s="36">
        <v>3448.0000000000009</v>
      </c>
      <c r="K164" s="31">
        <v>3365</v>
      </c>
      <c r="L164" s="31">
        <v>3296.05</v>
      </c>
      <c r="M164" s="31">
        <v>1.17438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73.150000000000006</v>
      </c>
      <c r="D165" s="36">
        <v>73.05</v>
      </c>
      <c r="E165" s="36">
        <v>72.449999999999989</v>
      </c>
      <c r="F165" s="36">
        <v>71.749999999999986</v>
      </c>
      <c r="G165" s="36">
        <v>71.149999999999977</v>
      </c>
      <c r="H165" s="36">
        <v>73.75</v>
      </c>
      <c r="I165" s="36">
        <v>74.349999999999994</v>
      </c>
      <c r="J165" s="36">
        <v>75.050000000000011</v>
      </c>
      <c r="K165" s="31">
        <v>73.650000000000006</v>
      </c>
      <c r="L165" s="31">
        <v>72.349999999999994</v>
      </c>
      <c r="M165" s="31">
        <v>458.78931999999998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706.3</v>
      </c>
      <c r="D166" s="36">
        <v>698.5333333333333</v>
      </c>
      <c r="E166" s="36">
        <v>672.06666666666661</v>
      </c>
      <c r="F166" s="36">
        <v>637.83333333333326</v>
      </c>
      <c r="G166" s="36">
        <v>611.36666666666656</v>
      </c>
      <c r="H166" s="36">
        <v>732.76666666666665</v>
      </c>
      <c r="I166" s="36">
        <v>759.23333333333335</v>
      </c>
      <c r="J166" s="36">
        <v>793.4666666666667</v>
      </c>
      <c r="K166" s="31">
        <v>725</v>
      </c>
      <c r="L166" s="31">
        <v>664.3</v>
      </c>
      <c r="M166" s="31">
        <v>26.03689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4937.45</v>
      </c>
      <c r="D167" s="36">
        <v>4947.8833333333341</v>
      </c>
      <c r="E167" s="36">
        <v>4880.7666666666682</v>
      </c>
      <c r="F167" s="36">
        <v>4824.0833333333339</v>
      </c>
      <c r="G167" s="36">
        <v>4756.9666666666681</v>
      </c>
      <c r="H167" s="36">
        <v>5004.5666666666684</v>
      </c>
      <c r="I167" s="36">
        <v>5071.6833333333352</v>
      </c>
      <c r="J167" s="36">
        <v>5128.3666666666686</v>
      </c>
      <c r="K167" s="31">
        <v>5015</v>
      </c>
      <c r="L167" s="31">
        <v>4891.2</v>
      </c>
      <c r="M167" s="31">
        <v>5.5471599999999999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353.1</v>
      </c>
      <c r="D168" s="36">
        <v>355.0333333333333</v>
      </c>
      <c r="E168" s="36">
        <v>348.61666666666662</v>
      </c>
      <c r="F168" s="36">
        <v>344.13333333333333</v>
      </c>
      <c r="G168" s="36">
        <v>337.71666666666664</v>
      </c>
      <c r="H168" s="36">
        <v>359.51666666666659</v>
      </c>
      <c r="I168" s="36">
        <v>365.93333333333334</v>
      </c>
      <c r="J168" s="36">
        <v>370.41666666666657</v>
      </c>
      <c r="K168" s="31">
        <v>361.45</v>
      </c>
      <c r="L168" s="31">
        <v>350.55</v>
      </c>
      <c r="M168" s="31">
        <v>12.194649999999999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200.85</v>
      </c>
      <c r="D169" s="36">
        <v>200.23333333333332</v>
      </c>
      <c r="E169" s="36">
        <v>198.26666666666665</v>
      </c>
      <c r="F169" s="36">
        <v>195.68333333333334</v>
      </c>
      <c r="G169" s="36">
        <v>193.71666666666667</v>
      </c>
      <c r="H169" s="36">
        <v>202.81666666666663</v>
      </c>
      <c r="I169" s="36">
        <v>204.78333333333327</v>
      </c>
      <c r="J169" s="36">
        <v>207.36666666666662</v>
      </c>
      <c r="K169" s="31">
        <v>202.2</v>
      </c>
      <c r="L169" s="31">
        <v>197.65</v>
      </c>
      <c r="M169" s="31">
        <v>76.799809999999994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751.3</v>
      </c>
      <c r="D170" s="36">
        <v>749.65</v>
      </c>
      <c r="E170" s="36">
        <v>735.4</v>
      </c>
      <c r="F170" s="36">
        <v>719.5</v>
      </c>
      <c r="G170" s="36">
        <v>705.25</v>
      </c>
      <c r="H170" s="36">
        <v>765.55</v>
      </c>
      <c r="I170" s="36">
        <v>779.8</v>
      </c>
      <c r="J170" s="36">
        <v>795.69999999999993</v>
      </c>
      <c r="K170" s="31">
        <v>763.9</v>
      </c>
      <c r="L170" s="31">
        <v>733.75</v>
      </c>
      <c r="M170" s="31">
        <v>6.7062900000000001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984.05</v>
      </c>
      <c r="D171" s="36">
        <v>977.26666666666677</v>
      </c>
      <c r="E171" s="36">
        <v>967.53333333333353</v>
      </c>
      <c r="F171" s="36">
        <v>951.01666666666677</v>
      </c>
      <c r="G171" s="36">
        <v>941.28333333333353</v>
      </c>
      <c r="H171" s="36">
        <v>993.78333333333353</v>
      </c>
      <c r="I171" s="36">
        <v>1003.5166666666669</v>
      </c>
      <c r="J171" s="36">
        <v>1020.0333333333335</v>
      </c>
      <c r="K171" s="31">
        <v>987</v>
      </c>
      <c r="L171" s="31">
        <v>960.75</v>
      </c>
      <c r="M171" s="31">
        <v>1.4568300000000001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278.39999999999998</v>
      </c>
      <c r="D172" s="36">
        <v>275.31666666666666</v>
      </c>
      <c r="E172" s="36">
        <v>271.08333333333331</v>
      </c>
      <c r="F172" s="36">
        <v>263.76666666666665</v>
      </c>
      <c r="G172" s="36">
        <v>259.5333333333333</v>
      </c>
      <c r="H172" s="36">
        <v>282.63333333333333</v>
      </c>
      <c r="I172" s="36">
        <v>286.86666666666667</v>
      </c>
      <c r="J172" s="36">
        <v>294.18333333333334</v>
      </c>
      <c r="K172" s="31">
        <v>279.55</v>
      </c>
      <c r="L172" s="31">
        <v>268</v>
      </c>
      <c r="M172" s="31">
        <v>78.391909999999996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2312.5</v>
      </c>
      <c r="D173" s="36">
        <v>2302.4833333333331</v>
      </c>
      <c r="E173" s="36">
        <v>2279.9666666666662</v>
      </c>
      <c r="F173" s="36">
        <v>2247.4333333333329</v>
      </c>
      <c r="G173" s="36">
        <v>2224.9166666666661</v>
      </c>
      <c r="H173" s="36">
        <v>2335.0166666666664</v>
      </c>
      <c r="I173" s="36">
        <v>2357.5333333333338</v>
      </c>
      <c r="J173" s="36">
        <v>2390.0666666666666</v>
      </c>
      <c r="K173" s="31">
        <v>2325</v>
      </c>
      <c r="L173" s="31">
        <v>2269.9499999999998</v>
      </c>
      <c r="M173" s="31">
        <v>84.066519999999997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83.85</v>
      </c>
      <c r="D174" s="36">
        <v>83.966666666666669</v>
      </c>
      <c r="E174" s="36">
        <v>83.283333333333331</v>
      </c>
      <c r="F174" s="36">
        <v>82.716666666666669</v>
      </c>
      <c r="G174" s="36">
        <v>82.033333333333331</v>
      </c>
      <c r="H174" s="36">
        <v>84.533333333333331</v>
      </c>
      <c r="I174" s="36">
        <v>85.216666666666669</v>
      </c>
      <c r="J174" s="36">
        <v>85.783333333333331</v>
      </c>
      <c r="K174" s="31">
        <v>84.65</v>
      </c>
      <c r="L174" s="31">
        <v>83.4</v>
      </c>
      <c r="M174" s="31">
        <v>107.25366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750.35</v>
      </c>
      <c r="D175" s="36">
        <v>754.91666666666663</v>
      </c>
      <c r="E175" s="36">
        <v>726.68333333333328</v>
      </c>
      <c r="F175" s="36">
        <v>703.01666666666665</v>
      </c>
      <c r="G175" s="36">
        <v>674.7833333333333</v>
      </c>
      <c r="H175" s="36">
        <v>778.58333333333326</v>
      </c>
      <c r="I175" s="36">
        <v>806.81666666666661</v>
      </c>
      <c r="J175" s="36">
        <v>830.48333333333323</v>
      </c>
      <c r="K175" s="31">
        <v>783.15</v>
      </c>
      <c r="L175" s="31">
        <v>731.25</v>
      </c>
      <c r="M175" s="31">
        <v>72.39819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1326.2</v>
      </c>
      <c r="D176" s="36">
        <v>1320.6333333333334</v>
      </c>
      <c r="E176" s="36">
        <v>1310.5666666666668</v>
      </c>
      <c r="F176" s="36">
        <v>1294.9333333333334</v>
      </c>
      <c r="G176" s="36">
        <v>1284.8666666666668</v>
      </c>
      <c r="H176" s="36">
        <v>1336.2666666666669</v>
      </c>
      <c r="I176" s="36">
        <v>1346.3333333333335</v>
      </c>
      <c r="J176" s="36">
        <v>1361.9666666666669</v>
      </c>
      <c r="K176" s="31">
        <v>1330.7</v>
      </c>
      <c r="L176" s="31">
        <v>1305</v>
      </c>
      <c r="M176" s="31">
        <v>12.424010000000001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565.20000000000005</v>
      </c>
      <c r="D177" s="36">
        <v>562.80000000000007</v>
      </c>
      <c r="E177" s="36">
        <v>558.90000000000009</v>
      </c>
      <c r="F177" s="36">
        <v>552.6</v>
      </c>
      <c r="G177" s="36">
        <v>548.70000000000005</v>
      </c>
      <c r="H177" s="36">
        <v>569.10000000000014</v>
      </c>
      <c r="I177" s="36">
        <v>573</v>
      </c>
      <c r="J177" s="36">
        <v>579.30000000000018</v>
      </c>
      <c r="K177" s="31">
        <v>566.70000000000005</v>
      </c>
      <c r="L177" s="31">
        <v>556.5</v>
      </c>
      <c r="M177" s="31">
        <v>85.937039999999996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25943.55</v>
      </c>
      <c r="D178" s="36">
        <v>25767.533333333336</v>
      </c>
      <c r="E178" s="36">
        <v>25537.066666666673</v>
      </c>
      <c r="F178" s="36">
        <v>25130.583333333336</v>
      </c>
      <c r="G178" s="36">
        <v>24900.116666666672</v>
      </c>
      <c r="H178" s="36">
        <v>26174.016666666674</v>
      </c>
      <c r="I178" s="36">
        <v>26404.483333333341</v>
      </c>
      <c r="J178" s="36">
        <v>26810.966666666674</v>
      </c>
      <c r="K178" s="31">
        <v>25998</v>
      </c>
      <c r="L178" s="31">
        <v>25361.05</v>
      </c>
      <c r="M178" s="31">
        <v>0.25502999999999998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1892.2</v>
      </c>
      <c r="D179" s="36">
        <v>1897.55</v>
      </c>
      <c r="E179" s="36">
        <v>1859.8999999999999</v>
      </c>
      <c r="F179" s="36">
        <v>1827.6</v>
      </c>
      <c r="G179" s="36">
        <v>1789.9499999999998</v>
      </c>
      <c r="H179" s="36">
        <v>1929.85</v>
      </c>
      <c r="I179" s="36">
        <v>1967.5</v>
      </c>
      <c r="J179" s="36">
        <v>1999.8</v>
      </c>
      <c r="K179" s="31">
        <v>1935.2</v>
      </c>
      <c r="L179" s="31">
        <v>1865.25</v>
      </c>
      <c r="M179" s="31">
        <v>20.375979999999998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3430.6</v>
      </c>
      <c r="D180" s="36">
        <v>3431.5166666666664</v>
      </c>
      <c r="E180" s="36">
        <v>3399.083333333333</v>
      </c>
      <c r="F180" s="36">
        <v>3367.5666666666666</v>
      </c>
      <c r="G180" s="36">
        <v>3335.1333333333332</v>
      </c>
      <c r="H180" s="36">
        <v>3463.0333333333328</v>
      </c>
      <c r="I180" s="36">
        <v>3495.4666666666662</v>
      </c>
      <c r="J180" s="36">
        <v>3526.9833333333327</v>
      </c>
      <c r="K180" s="31">
        <v>3463.95</v>
      </c>
      <c r="L180" s="31">
        <v>3400</v>
      </c>
      <c r="M180" s="31">
        <v>1.2740499999999999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546.54999999999995</v>
      </c>
      <c r="D181" s="36">
        <v>548.0333333333333</v>
      </c>
      <c r="E181" s="36">
        <v>540.86666666666656</v>
      </c>
      <c r="F181" s="36">
        <v>535.18333333333328</v>
      </c>
      <c r="G181" s="36">
        <v>528.01666666666654</v>
      </c>
      <c r="H181" s="36">
        <v>553.71666666666658</v>
      </c>
      <c r="I181" s="36">
        <v>560.88333333333333</v>
      </c>
      <c r="J181" s="36">
        <v>566.56666666666661</v>
      </c>
      <c r="K181" s="31">
        <v>555.20000000000005</v>
      </c>
      <c r="L181" s="31">
        <v>542.35</v>
      </c>
      <c r="M181" s="31">
        <v>9.8964400000000001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2181.4</v>
      </c>
      <c r="D182" s="36">
        <v>2177.7999999999997</v>
      </c>
      <c r="E182" s="36">
        <v>2157.5999999999995</v>
      </c>
      <c r="F182" s="36">
        <v>2133.7999999999997</v>
      </c>
      <c r="G182" s="36">
        <v>2113.5999999999995</v>
      </c>
      <c r="H182" s="36">
        <v>2201.5999999999995</v>
      </c>
      <c r="I182" s="36">
        <v>2221.7999999999993</v>
      </c>
      <c r="J182" s="36">
        <v>2245.5999999999995</v>
      </c>
      <c r="K182" s="31">
        <v>2198</v>
      </c>
      <c r="L182" s="31">
        <v>2154</v>
      </c>
      <c r="M182" s="31">
        <v>5.1009399999999996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1115.2</v>
      </c>
      <c r="D183" s="36">
        <v>1113</v>
      </c>
      <c r="E183" s="36">
        <v>1106.05</v>
      </c>
      <c r="F183" s="36">
        <v>1096.8999999999999</v>
      </c>
      <c r="G183" s="36">
        <v>1089.9499999999998</v>
      </c>
      <c r="H183" s="36">
        <v>1122.1500000000001</v>
      </c>
      <c r="I183" s="36">
        <v>1129.0999999999999</v>
      </c>
      <c r="J183" s="36">
        <v>1138.2500000000002</v>
      </c>
      <c r="K183" s="31">
        <v>1119.95</v>
      </c>
      <c r="L183" s="31">
        <v>1103.8499999999999</v>
      </c>
      <c r="M183" s="31">
        <v>10.788130000000001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631</v>
      </c>
      <c r="D184" s="36">
        <v>628.73333333333323</v>
      </c>
      <c r="E184" s="36">
        <v>620.41666666666652</v>
      </c>
      <c r="F184" s="36">
        <v>609.83333333333326</v>
      </c>
      <c r="G184" s="36">
        <v>601.51666666666654</v>
      </c>
      <c r="H184" s="36">
        <v>639.31666666666649</v>
      </c>
      <c r="I184" s="36">
        <v>647.63333333333333</v>
      </c>
      <c r="J184" s="36">
        <v>658.21666666666647</v>
      </c>
      <c r="K184" s="31">
        <v>637.04999999999995</v>
      </c>
      <c r="L184" s="31">
        <v>618.15</v>
      </c>
      <c r="M184" s="31">
        <v>11.86744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686.3</v>
      </c>
      <c r="D185" s="36">
        <v>683.94999999999993</v>
      </c>
      <c r="E185" s="36">
        <v>679.64999999999986</v>
      </c>
      <c r="F185" s="36">
        <v>672.99999999999989</v>
      </c>
      <c r="G185" s="36">
        <v>668.69999999999982</v>
      </c>
      <c r="H185" s="36">
        <v>690.59999999999991</v>
      </c>
      <c r="I185" s="36">
        <v>694.89999999999986</v>
      </c>
      <c r="J185" s="36">
        <v>701.55</v>
      </c>
      <c r="K185" s="31">
        <v>688.25</v>
      </c>
      <c r="L185" s="31">
        <v>677.3</v>
      </c>
      <c r="M185" s="31">
        <v>3.0520700000000001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950.5</v>
      </c>
      <c r="D186" s="36">
        <v>953.33333333333337</v>
      </c>
      <c r="E186" s="36">
        <v>945.66666666666674</v>
      </c>
      <c r="F186" s="36">
        <v>940.83333333333337</v>
      </c>
      <c r="G186" s="36">
        <v>933.16666666666674</v>
      </c>
      <c r="H186" s="36">
        <v>958.16666666666674</v>
      </c>
      <c r="I186" s="36">
        <v>965.83333333333348</v>
      </c>
      <c r="J186" s="36">
        <v>970.66666666666674</v>
      </c>
      <c r="K186" s="31">
        <v>961</v>
      </c>
      <c r="L186" s="31">
        <v>948.5</v>
      </c>
      <c r="M186" s="31">
        <v>4.0698800000000004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1647.7</v>
      </c>
      <c r="D187" s="36">
        <v>1635.1833333333334</v>
      </c>
      <c r="E187" s="36">
        <v>1613.5166666666669</v>
      </c>
      <c r="F187" s="36">
        <v>1579.3333333333335</v>
      </c>
      <c r="G187" s="36">
        <v>1557.666666666667</v>
      </c>
      <c r="H187" s="36">
        <v>1669.3666666666668</v>
      </c>
      <c r="I187" s="36">
        <v>1691.0333333333333</v>
      </c>
      <c r="J187" s="36">
        <v>1725.2166666666667</v>
      </c>
      <c r="K187" s="31">
        <v>1656.85</v>
      </c>
      <c r="L187" s="31">
        <v>1601</v>
      </c>
      <c r="M187" s="31">
        <v>9.1961600000000008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893.55</v>
      </c>
      <c r="D188" s="36">
        <v>889.91666666666663</v>
      </c>
      <c r="E188" s="36">
        <v>883.83333333333326</v>
      </c>
      <c r="F188" s="36">
        <v>874.11666666666667</v>
      </c>
      <c r="G188" s="36">
        <v>868.0333333333333</v>
      </c>
      <c r="H188" s="36">
        <v>899.63333333333321</v>
      </c>
      <c r="I188" s="36">
        <v>905.71666666666647</v>
      </c>
      <c r="J188" s="36">
        <v>915.43333333333317</v>
      </c>
      <c r="K188" s="31">
        <v>896</v>
      </c>
      <c r="L188" s="31">
        <v>880.2</v>
      </c>
      <c r="M188" s="31">
        <v>11.47541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7639.25</v>
      </c>
      <c r="D189" s="36">
        <v>7634.9333333333334</v>
      </c>
      <c r="E189" s="36">
        <v>7584.8666666666668</v>
      </c>
      <c r="F189" s="36">
        <v>7530.4833333333336</v>
      </c>
      <c r="G189" s="36">
        <v>7480.416666666667</v>
      </c>
      <c r="H189" s="36">
        <v>7689.3166666666666</v>
      </c>
      <c r="I189" s="36">
        <v>7739.3833333333341</v>
      </c>
      <c r="J189" s="36">
        <v>7793.7666666666664</v>
      </c>
      <c r="K189" s="31">
        <v>7685</v>
      </c>
      <c r="L189" s="31">
        <v>7580.55</v>
      </c>
      <c r="M189" s="31">
        <v>1.1068800000000001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628.5</v>
      </c>
      <c r="D190" s="36">
        <v>631.38333333333333</v>
      </c>
      <c r="E190" s="36">
        <v>618.9666666666667</v>
      </c>
      <c r="F190" s="36">
        <v>609.43333333333339</v>
      </c>
      <c r="G190" s="36">
        <v>597.01666666666677</v>
      </c>
      <c r="H190" s="36">
        <v>640.91666666666663</v>
      </c>
      <c r="I190" s="36">
        <v>653.33333333333337</v>
      </c>
      <c r="J190" s="36">
        <v>662.86666666666656</v>
      </c>
      <c r="K190" s="31">
        <v>643.79999999999995</v>
      </c>
      <c r="L190" s="31">
        <v>621.85</v>
      </c>
      <c r="M190" s="31">
        <v>127.86883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239.1</v>
      </c>
      <c r="D191" s="36">
        <v>238</v>
      </c>
      <c r="E191" s="36">
        <v>236.1</v>
      </c>
      <c r="F191" s="36">
        <v>233.1</v>
      </c>
      <c r="G191" s="36">
        <v>231.2</v>
      </c>
      <c r="H191" s="36">
        <v>241</v>
      </c>
      <c r="I191" s="36">
        <v>242.89999999999998</v>
      </c>
      <c r="J191" s="36">
        <v>245.9</v>
      </c>
      <c r="K191" s="31">
        <v>239.9</v>
      </c>
      <c r="L191" s="31">
        <v>235</v>
      </c>
      <c r="M191" s="31">
        <v>56.614600000000003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119.15</v>
      </c>
      <c r="D192" s="36">
        <v>119.78333333333335</v>
      </c>
      <c r="E192" s="36">
        <v>118.31666666666669</v>
      </c>
      <c r="F192" s="36">
        <v>117.48333333333335</v>
      </c>
      <c r="G192" s="36">
        <v>116.01666666666669</v>
      </c>
      <c r="H192" s="36">
        <v>120.61666666666669</v>
      </c>
      <c r="I192" s="36">
        <v>122.08333333333336</v>
      </c>
      <c r="J192" s="36">
        <v>122.91666666666669</v>
      </c>
      <c r="K192" s="31">
        <v>121.25</v>
      </c>
      <c r="L192" s="31">
        <v>118.95</v>
      </c>
      <c r="M192" s="31">
        <v>187.53217000000001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3378.55</v>
      </c>
      <c r="D193" s="36">
        <v>3365.0499999999997</v>
      </c>
      <c r="E193" s="36">
        <v>3347.2499999999995</v>
      </c>
      <c r="F193" s="36">
        <v>3315.95</v>
      </c>
      <c r="G193" s="36">
        <v>3298.1499999999996</v>
      </c>
      <c r="H193" s="36">
        <v>3396.3499999999995</v>
      </c>
      <c r="I193" s="36">
        <v>3414.1499999999996</v>
      </c>
      <c r="J193" s="36">
        <v>3445.4499999999994</v>
      </c>
      <c r="K193" s="31">
        <v>3382.85</v>
      </c>
      <c r="L193" s="31">
        <v>3333.75</v>
      </c>
      <c r="M193" s="31">
        <v>9.1097199999999994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1126.9000000000001</v>
      </c>
      <c r="D194" s="36">
        <v>1127.1000000000001</v>
      </c>
      <c r="E194" s="36">
        <v>1115.3000000000002</v>
      </c>
      <c r="F194" s="36">
        <v>1103.7</v>
      </c>
      <c r="G194" s="36">
        <v>1091.9000000000001</v>
      </c>
      <c r="H194" s="36">
        <v>1138.7000000000003</v>
      </c>
      <c r="I194" s="36">
        <v>1150.5</v>
      </c>
      <c r="J194" s="36">
        <v>1162.1000000000004</v>
      </c>
      <c r="K194" s="31">
        <v>1138.9000000000001</v>
      </c>
      <c r="L194" s="31">
        <v>1115.5</v>
      </c>
      <c r="M194" s="31">
        <v>22.559149999999999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3060.9</v>
      </c>
      <c r="D195" s="36">
        <v>3054.1</v>
      </c>
      <c r="E195" s="36">
        <v>3009.7999999999997</v>
      </c>
      <c r="F195" s="36">
        <v>2958.7</v>
      </c>
      <c r="G195" s="36">
        <v>2914.3999999999996</v>
      </c>
      <c r="H195" s="36">
        <v>3105.2</v>
      </c>
      <c r="I195" s="36">
        <v>3149.5</v>
      </c>
      <c r="J195" s="36">
        <v>3200.6</v>
      </c>
      <c r="K195" s="31">
        <v>3098.4</v>
      </c>
      <c r="L195" s="31">
        <v>3003</v>
      </c>
      <c r="M195" s="31">
        <v>1.6176699999999999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3116.45</v>
      </c>
      <c r="D196" s="36">
        <v>3104.4666666666667</v>
      </c>
      <c r="E196" s="36">
        <v>3086.9833333333336</v>
      </c>
      <c r="F196" s="36">
        <v>3057.5166666666669</v>
      </c>
      <c r="G196" s="36">
        <v>3040.0333333333338</v>
      </c>
      <c r="H196" s="36">
        <v>3133.9333333333334</v>
      </c>
      <c r="I196" s="36">
        <v>3151.4166666666661</v>
      </c>
      <c r="J196" s="36">
        <v>3180.8833333333332</v>
      </c>
      <c r="K196" s="31">
        <v>3121.95</v>
      </c>
      <c r="L196" s="31">
        <v>3075</v>
      </c>
      <c r="M196" s="31">
        <v>8.0231600000000007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1930.35</v>
      </c>
      <c r="D197" s="36">
        <v>1933.45</v>
      </c>
      <c r="E197" s="36">
        <v>1915.5</v>
      </c>
      <c r="F197" s="36">
        <v>1900.6499999999999</v>
      </c>
      <c r="G197" s="36">
        <v>1882.6999999999998</v>
      </c>
      <c r="H197" s="36">
        <v>1948.3000000000002</v>
      </c>
      <c r="I197" s="36">
        <v>1966.2500000000005</v>
      </c>
      <c r="J197" s="36">
        <v>1981.1000000000004</v>
      </c>
      <c r="K197" s="31">
        <v>1951.4</v>
      </c>
      <c r="L197" s="31">
        <v>1918.6</v>
      </c>
      <c r="M197" s="31">
        <v>2.8785699999999999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722.8</v>
      </c>
      <c r="D198" s="36">
        <v>724.86666666666667</v>
      </c>
      <c r="E198" s="36">
        <v>712.73333333333335</v>
      </c>
      <c r="F198" s="36">
        <v>702.66666666666663</v>
      </c>
      <c r="G198" s="36">
        <v>690.5333333333333</v>
      </c>
      <c r="H198" s="36">
        <v>734.93333333333339</v>
      </c>
      <c r="I198" s="36">
        <v>747.06666666666683</v>
      </c>
      <c r="J198" s="36">
        <v>757.13333333333344</v>
      </c>
      <c r="K198" s="31">
        <v>737</v>
      </c>
      <c r="L198" s="31">
        <v>714.8</v>
      </c>
      <c r="M198" s="31">
        <v>1.8194600000000001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2119.75</v>
      </c>
      <c r="D199" s="36">
        <v>2111.65</v>
      </c>
      <c r="E199" s="36">
        <v>2080.1000000000004</v>
      </c>
      <c r="F199" s="36">
        <v>2040.4500000000003</v>
      </c>
      <c r="G199" s="36">
        <v>2008.9000000000005</v>
      </c>
      <c r="H199" s="36">
        <v>2151.3000000000002</v>
      </c>
      <c r="I199" s="36">
        <v>2182.8500000000004</v>
      </c>
      <c r="J199" s="36">
        <v>2222.5</v>
      </c>
      <c r="K199" s="31">
        <v>2143.1999999999998</v>
      </c>
      <c r="L199" s="31">
        <v>2072</v>
      </c>
      <c r="M199" s="31">
        <v>4.8378199999999998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34.85</v>
      </c>
      <c r="D200" s="36">
        <v>34.68333333333333</v>
      </c>
      <c r="E200" s="36">
        <v>34.216666666666661</v>
      </c>
      <c r="F200" s="36">
        <v>33.583333333333329</v>
      </c>
      <c r="G200" s="36">
        <v>33.11666666666666</v>
      </c>
      <c r="H200" s="36">
        <v>35.316666666666663</v>
      </c>
      <c r="I200" s="36">
        <v>35.783333333333331</v>
      </c>
      <c r="J200" s="36">
        <v>36.416666666666664</v>
      </c>
      <c r="K200" s="31">
        <v>35.15</v>
      </c>
      <c r="L200" s="31">
        <v>34.049999999999997</v>
      </c>
      <c r="M200" s="31">
        <v>80.651319999999998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85.7</v>
      </c>
      <c r="D201" s="36">
        <v>85.916666666666671</v>
      </c>
      <c r="E201" s="36">
        <v>84.583333333333343</v>
      </c>
      <c r="F201" s="36">
        <v>83.466666666666669</v>
      </c>
      <c r="G201" s="36">
        <v>82.13333333333334</v>
      </c>
      <c r="H201" s="36">
        <v>87.033333333333346</v>
      </c>
      <c r="I201" s="36">
        <v>88.366666666666688</v>
      </c>
      <c r="J201" s="36">
        <v>89.483333333333348</v>
      </c>
      <c r="K201" s="31">
        <v>87.25</v>
      </c>
      <c r="L201" s="31">
        <v>84.8</v>
      </c>
      <c r="M201" s="31">
        <v>27.469349999999999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1608.8</v>
      </c>
      <c r="D202" s="36">
        <v>1595.8666666666668</v>
      </c>
      <c r="E202" s="36">
        <v>1576.0833333333335</v>
      </c>
      <c r="F202" s="36">
        <v>1543.3666666666668</v>
      </c>
      <c r="G202" s="36">
        <v>1523.5833333333335</v>
      </c>
      <c r="H202" s="36">
        <v>1628.5833333333335</v>
      </c>
      <c r="I202" s="36">
        <v>1648.3666666666668</v>
      </c>
      <c r="J202" s="36">
        <v>1681.0833333333335</v>
      </c>
      <c r="K202" s="31">
        <v>1615.65</v>
      </c>
      <c r="L202" s="31">
        <v>1563.15</v>
      </c>
      <c r="M202" s="31">
        <v>9.1290099999999992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1609.15</v>
      </c>
      <c r="D203" s="36">
        <v>1604.9166666666667</v>
      </c>
      <c r="E203" s="36">
        <v>1594.8333333333335</v>
      </c>
      <c r="F203" s="36">
        <v>1580.5166666666667</v>
      </c>
      <c r="G203" s="36">
        <v>1570.4333333333334</v>
      </c>
      <c r="H203" s="36">
        <v>1619.2333333333336</v>
      </c>
      <c r="I203" s="36">
        <v>1629.3166666666671</v>
      </c>
      <c r="J203" s="36">
        <v>1643.6333333333337</v>
      </c>
      <c r="K203" s="31">
        <v>1615</v>
      </c>
      <c r="L203" s="31">
        <v>1590.6</v>
      </c>
      <c r="M203" s="31">
        <v>2.2247300000000001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8401.6</v>
      </c>
      <c r="D204" s="36">
        <v>8338.4500000000007</v>
      </c>
      <c r="E204" s="36">
        <v>8260.6000000000022</v>
      </c>
      <c r="F204" s="36">
        <v>8119.6000000000022</v>
      </c>
      <c r="G204" s="36">
        <v>8041.7500000000036</v>
      </c>
      <c r="H204" s="36">
        <v>8479.4500000000007</v>
      </c>
      <c r="I204" s="36">
        <v>8557.2999999999993</v>
      </c>
      <c r="J204" s="36">
        <v>8698.2999999999993</v>
      </c>
      <c r="K204" s="31">
        <v>8416.2999999999993</v>
      </c>
      <c r="L204" s="31">
        <v>8197.4500000000007</v>
      </c>
      <c r="M204" s="31">
        <v>2.4407299999999998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99.7</v>
      </c>
      <c r="D205" s="36">
        <v>101.11666666666667</v>
      </c>
      <c r="E205" s="36">
        <v>97.733333333333348</v>
      </c>
      <c r="F205" s="36">
        <v>95.76666666666668</v>
      </c>
      <c r="G205" s="36">
        <v>92.383333333333354</v>
      </c>
      <c r="H205" s="36">
        <v>103.08333333333334</v>
      </c>
      <c r="I205" s="36">
        <v>106.46666666666667</v>
      </c>
      <c r="J205" s="36">
        <v>108.43333333333334</v>
      </c>
      <c r="K205" s="31">
        <v>104.5</v>
      </c>
      <c r="L205" s="31">
        <v>99.15</v>
      </c>
      <c r="M205" s="31">
        <v>323.68939999999998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538.65</v>
      </c>
      <c r="D206" s="36">
        <v>544.58333333333337</v>
      </c>
      <c r="E206" s="36">
        <v>525.9666666666667</v>
      </c>
      <c r="F206" s="36">
        <v>513.2833333333333</v>
      </c>
      <c r="G206" s="36">
        <v>494.66666666666663</v>
      </c>
      <c r="H206" s="36">
        <v>557.26666666666677</v>
      </c>
      <c r="I206" s="36">
        <v>575.88333333333333</v>
      </c>
      <c r="J206" s="36">
        <v>588.56666666666683</v>
      </c>
      <c r="K206" s="31">
        <v>563.20000000000005</v>
      </c>
      <c r="L206" s="31">
        <v>531.9</v>
      </c>
      <c r="M206" s="31">
        <v>71.641720000000007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916.45</v>
      </c>
      <c r="D207" s="36">
        <v>919.4</v>
      </c>
      <c r="E207" s="36">
        <v>907.8</v>
      </c>
      <c r="F207" s="36">
        <v>899.15</v>
      </c>
      <c r="G207" s="36">
        <v>887.55</v>
      </c>
      <c r="H207" s="36">
        <v>928.05</v>
      </c>
      <c r="I207" s="36">
        <v>939.65000000000009</v>
      </c>
      <c r="J207" s="36">
        <v>948.3</v>
      </c>
      <c r="K207" s="31">
        <v>931</v>
      </c>
      <c r="L207" s="31">
        <v>910.75</v>
      </c>
      <c r="M207" s="31">
        <v>17.78116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216.45</v>
      </c>
      <c r="D208" s="36">
        <v>215.96666666666667</v>
      </c>
      <c r="E208" s="36">
        <v>214.93333333333334</v>
      </c>
      <c r="F208" s="36">
        <v>213.41666666666666</v>
      </c>
      <c r="G208" s="36">
        <v>212.38333333333333</v>
      </c>
      <c r="H208" s="36">
        <v>217.48333333333335</v>
      </c>
      <c r="I208" s="36">
        <v>218.51666666666671</v>
      </c>
      <c r="J208" s="36">
        <v>220.03333333333336</v>
      </c>
      <c r="K208" s="31">
        <v>217</v>
      </c>
      <c r="L208" s="31">
        <v>214.45</v>
      </c>
      <c r="M208" s="31">
        <v>27.45365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834.55</v>
      </c>
      <c r="D209" s="36">
        <v>831.63333333333333</v>
      </c>
      <c r="E209" s="36">
        <v>823.26666666666665</v>
      </c>
      <c r="F209" s="36">
        <v>811.98333333333335</v>
      </c>
      <c r="G209" s="36">
        <v>803.61666666666667</v>
      </c>
      <c r="H209" s="36">
        <v>842.91666666666663</v>
      </c>
      <c r="I209" s="36">
        <v>851.28333333333319</v>
      </c>
      <c r="J209" s="36">
        <v>862.56666666666661</v>
      </c>
      <c r="K209" s="31">
        <v>840</v>
      </c>
      <c r="L209" s="31">
        <v>820.35</v>
      </c>
      <c r="M209" s="31">
        <v>8.0203799999999994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1619.5</v>
      </c>
      <c r="D210" s="36">
        <v>1623.5666666666666</v>
      </c>
      <c r="E210" s="36">
        <v>1592.1833333333332</v>
      </c>
      <c r="F210" s="36">
        <v>1564.8666666666666</v>
      </c>
      <c r="G210" s="36">
        <v>1533.4833333333331</v>
      </c>
      <c r="H210" s="36">
        <v>1650.8833333333332</v>
      </c>
      <c r="I210" s="36">
        <v>1682.2666666666664</v>
      </c>
      <c r="J210" s="36">
        <v>1709.5833333333333</v>
      </c>
      <c r="K210" s="31">
        <v>1654.95</v>
      </c>
      <c r="L210" s="31">
        <v>1596.25</v>
      </c>
      <c r="M210" s="31">
        <v>0.16236999999999999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382</v>
      </c>
      <c r="D211" s="36">
        <v>382.25</v>
      </c>
      <c r="E211" s="36">
        <v>380.15</v>
      </c>
      <c r="F211" s="36">
        <v>378.29999999999995</v>
      </c>
      <c r="G211" s="36">
        <v>376.19999999999993</v>
      </c>
      <c r="H211" s="36">
        <v>384.1</v>
      </c>
      <c r="I211" s="36">
        <v>386.20000000000005</v>
      </c>
      <c r="J211" s="36">
        <v>388.05000000000007</v>
      </c>
      <c r="K211" s="31">
        <v>384.35</v>
      </c>
      <c r="L211" s="31">
        <v>380.4</v>
      </c>
      <c r="M211" s="31">
        <v>23.443719999999999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15.95</v>
      </c>
      <c r="D212" s="36">
        <v>15.966666666666667</v>
      </c>
      <c r="E212" s="36">
        <v>15.833333333333332</v>
      </c>
      <c r="F212" s="36">
        <v>15.716666666666665</v>
      </c>
      <c r="G212" s="36">
        <v>15.58333333333333</v>
      </c>
      <c r="H212" s="36">
        <v>16.083333333333336</v>
      </c>
      <c r="I212" s="36">
        <v>16.216666666666669</v>
      </c>
      <c r="J212" s="36">
        <v>16.333333333333336</v>
      </c>
      <c r="K212" s="31">
        <v>16.100000000000001</v>
      </c>
      <c r="L212" s="31">
        <v>15.85</v>
      </c>
      <c r="M212" s="31">
        <v>1203.88059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250.55</v>
      </c>
      <c r="D213" s="36">
        <v>251.98333333333335</v>
      </c>
      <c r="E213" s="36">
        <v>245.66666666666669</v>
      </c>
      <c r="F213" s="36">
        <v>240.78333333333333</v>
      </c>
      <c r="G213" s="36">
        <v>234.46666666666667</v>
      </c>
      <c r="H213" s="36">
        <v>256.86666666666667</v>
      </c>
      <c r="I213" s="36">
        <v>263.18333333333339</v>
      </c>
      <c r="J213" s="36">
        <v>268.06666666666672</v>
      </c>
      <c r="K213" s="31">
        <v>258.3</v>
      </c>
      <c r="L213" s="31">
        <v>247.1</v>
      </c>
      <c r="M213" s="31">
        <v>113.90994000000001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107.7</v>
      </c>
      <c r="D214" s="36">
        <v>107.33333333333333</v>
      </c>
      <c r="E214" s="36">
        <v>106.06666666666666</v>
      </c>
      <c r="F214" s="36">
        <v>104.43333333333334</v>
      </c>
      <c r="G214" s="36">
        <v>103.16666666666667</v>
      </c>
      <c r="H214" s="36">
        <v>108.96666666666665</v>
      </c>
      <c r="I214" s="36">
        <v>110.23333333333333</v>
      </c>
      <c r="J214" s="36">
        <v>111.86666666666665</v>
      </c>
      <c r="K214" s="31">
        <v>108.6</v>
      </c>
      <c r="L214" s="31">
        <v>105.7</v>
      </c>
      <c r="M214" s="31">
        <v>482.82252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580.25</v>
      </c>
      <c r="D215" s="36">
        <v>578.98333333333335</v>
      </c>
      <c r="E215" s="36">
        <v>575.51666666666665</v>
      </c>
      <c r="F215" s="36">
        <v>570.7833333333333</v>
      </c>
      <c r="G215" s="36">
        <v>567.31666666666661</v>
      </c>
      <c r="H215" s="36">
        <v>583.7166666666667</v>
      </c>
      <c r="I215" s="36">
        <v>587.18333333333339</v>
      </c>
      <c r="J215" s="36">
        <v>591.91666666666674</v>
      </c>
      <c r="K215" s="31">
        <v>582.45000000000005</v>
      </c>
      <c r="L215" s="31">
        <v>574.25</v>
      </c>
      <c r="M215" s="31">
        <v>7.88028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1"/>
      <c r="B1" s="412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5" t="s">
        <v>16</v>
      </c>
      <c r="B9" s="407" t="s">
        <v>18</v>
      </c>
      <c r="C9" s="410" t="s">
        <v>20</v>
      </c>
      <c r="D9" s="410" t="s">
        <v>21</v>
      </c>
      <c r="E9" s="402" t="s">
        <v>22</v>
      </c>
      <c r="F9" s="403"/>
      <c r="G9" s="404"/>
      <c r="H9" s="402" t="s">
        <v>23</v>
      </c>
      <c r="I9" s="403"/>
      <c r="J9" s="404"/>
      <c r="K9" s="26"/>
      <c r="L9" s="27"/>
      <c r="M9" s="48"/>
      <c r="N9" s="1"/>
      <c r="O9" s="1"/>
    </row>
    <row r="10" spans="1:15" ht="42.75" customHeight="1">
      <c r="A10" s="406"/>
      <c r="B10" s="409"/>
      <c r="C10" s="409"/>
      <c r="D10" s="40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518.1</v>
      </c>
      <c r="D11" s="36">
        <v>524.13333333333333</v>
      </c>
      <c r="E11" s="36">
        <v>509.26666666666665</v>
      </c>
      <c r="F11" s="36">
        <v>500.43333333333328</v>
      </c>
      <c r="G11" s="36">
        <v>485.56666666666661</v>
      </c>
      <c r="H11" s="36">
        <v>532.9666666666667</v>
      </c>
      <c r="I11" s="36">
        <v>547.83333333333326</v>
      </c>
      <c r="J11" s="36">
        <v>556.66666666666674</v>
      </c>
      <c r="K11" s="31">
        <v>539</v>
      </c>
      <c r="L11" s="31">
        <v>515.29999999999995</v>
      </c>
      <c r="M11" s="31">
        <v>1.74556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29597.599999999999</v>
      </c>
      <c r="D12" s="36">
        <v>29660.533333333336</v>
      </c>
      <c r="E12" s="36">
        <v>29437.066666666673</v>
      </c>
      <c r="F12" s="36">
        <v>29276.533333333336</v>
      </c>
      <c r="G12" s="36">
        <v>29053.066666666673</v>
      </c>
      <c r="H12" s="36">
        <v>29821.066666666673</v>
      </c>
      <c r="I12" s="36">
        <v>30044.53333333334</v>
      </c>
      <c r="J12" s="36">
        <v>30205.066666666673</v>
      </c>
      <c r="K12" s="31">
        <v>29884</v>
      </c>
      <c r="L12" s="31">
        <v>29500</v>
      </c>
      <c r="M12" s="31">
        <v>8.0499999999999999E-3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464.35</v>
      </c>
      <c r="D13" s="36">
        <v>468.10000000000008</v>
      </c>
      <c r="E13" s="36">
        <v>458.40000000000015</v>
      </c>
      <c r="F13" s="36">
        <v>452.45000000000005</v>
      </c>
      <c r="G13" s="36">
        <v>442.75000000000011</v>
      </c>
      <c r="H13" s="36">
        <v>474.05000000000018</v>
      </c>
      <c r="I13" s="36">
        <v>483.75000000000011</v>
      </c>
      <c r="J13" s="36">
        <v>489.70000000000022</v>
      </c>
      <c r="K13" s="31">
        <v>477.8</v>
      </c>
      <c r="L13" s="31">
        <v>462.15</v>
      </c>
      <c r="M13" s="31">
        <v>1.8768100000000001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457.3</v>
      </c>
      <c r="D14" s="36">
        <v>455.51666666666671</v>
      </c>
      <c r="E14" s="36">
        <v>452.18333333333339</v>
      </c>
      <c r="F14" s="36">
        <v>447.06666666666666</v>
      </c>
      <c r="G14" s="36">
        <v>443.73333333333335</v>
      </c>
      <c r="H14" s="36">
        <v>460.63333333333344</v>
      </c>
      <c r="I14" s="36">
        <v>463.96666666666681</v>
      </c>
      <c r="J14" s="36">
        <v>469.08333333333348</v>
      </c>
      <c r="K14" s="31">
        <v>458.85</v>
      </c>
      <c r="L14" s="31">
        <v>450.4</v>
      </c>
      <c r="M14" s="31">
        <v>6.3063900000000004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1459.1</v>
      </c>
      <c r="D15" s="36">
        <v>1487.7166666666665</v>
      </c>
      <c r="E15" s="36">
        <v>1420.383333333333</v>
      </c>
      <c r="F15" s="36">
        <v>1381.6666666666665</v>
      </c>
      <c r="G15" s="36">
        <v>1314.333333333333</v>
      </c>
      <c r="H15" s="36">
        <v>1526.4333333333329</v>
      </c>
      <c r="I15" s="36">
        <v>1593.7666666666664</v>
      </c>
      <c r="J15" s="36">
        <v>1632.4833333333329</v>
      </c>
      <c r="K15" s="31">
        <v>1555.05</v>
      </c>
      <c r="L15" s="31">
        <v>1449</v>
      </c>
      <c r="M15" s="31">
        <v>3.1337100000000002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4070.2</v>
      </c>
      <c r="D16" s="36">
        <v>4053.9166666666665</v>
      </c>
      <c r="E16" s="36">
        <v>4006.833333333333</v>
      </c>
      <c r="F16" s="36">
        <v>3943.4666666666667</v>
      </c>
      <c r="G16" s="36">
        <v>3896.3833333333332</v>
      </c>
      <c r="H16" s="36">
        <v>4117.2833333333328</v>
      </c>
      <c r="I16" s="36">
        <v>4164.3666666666659</v>
      </c>
      <c r="J16" s="36">
        <v>4227.7333333333327</v>
      </c>
      <c r="K16" s="31">
        <v>4101</v>
      </c>
      <c r="L16" s="31">
        <v>3990.55</v>
      </c>
      <c r="M16" s="31">
        <v>1.1401399999999999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22481.75</v>
      </c>
      <c r="D17" s="36">
        <v>22590.883333333331</v>
      </c>
      <c r="E17" s="36">
        <v>22290.866666666661</v>
      </c>
      <c r="F17" s="36">
        <v>22099.98333333333</v>
      </c>
      <c r="G17" s="36">
        <v>21799.96666666666</v>
      </c>
      <c r="H17" s="36">
        <v>22781.766666666663</v>
      </c>
      <c r="I17" s="36">
        <v>23081.783333333333</v>
      </c>
      <c r="J17" s="36">
        <v>23272.666666666664</v>
      </c>
      <c r="K17" s="31">
        <v>22890.9</v>
      </c>
      <c r="L17" s="31">
        <v>22400</v>
      </c>
      <c r="M17" s="31">
        <v>0.10699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1887</v>
      </c>
      <c r="D18" s="36">
        <v>1885.6000000000001</v>
      </c>
      <c r="E18" s="36">
        <v>1874.2000000000003</v>
      </c>
      <c r="F18" s="36">
        <v>1861.4</v>
      </c>
      <c r="G18" s="36">
        <v>1850.0000000000002</v>
      </c>
      <c r="H18" s="36">
        <v>1898.4000000000003</v>
      </c>
      <c r="I18" s="36">
        <v>1909.8000000000004</v>
      </c>
      <c r="J18" s="36">
        <v>1922.6000000000004</v>
      </c>
      <c r="K18" s="31">
        <v>1897</v>
      </c>
      <c r="L18" s="31">
        <v>1872.8</v>
      </c>
      <c r="M18" s="31">
        <v>1.6294900000000001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2299.1</v>
      </c>
      <c r="D19" s="36">
        <v>2284.7000000000003</v>
      </c>
      <c r="E19" s="36">
        <v>2264.4000000000005</v>
      </c>
      <c r="F19" s="36">
        <v>2229.7000000000003</v>
      </c>
      <c r="G19" s="36">
        <v>2209.4000000000005</v>
      </c>
      <c r="H19" s="36">
        <v>2319.4000000000005</v>
      </c>
      <c r="I19" s="36">
        <v>2339.7000000000007</v>
      </c>
      <c r="J19" s="36">
        <v>2374.4000000000005</v>
      </c>
      <c r="K19" s="31">
        <v>2305</v>
      </c>
      <c r="L19" s="31">
        <v>2250</v>
      </c>
      <c r="M19" s="31">
        <v>9.96448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915.25</v>
      </c>
      <c r="D20" s="36">
        <v>907.83333333333337</v>
      </c>
      <c r="E20" s="36">
        <v>875.86666666666679</v>
      </c>
      <c r="F20" s="36">
        <v>836.48333333333346</v>
      </c>
      <c r="G20" s="36">
        <v>804.51666666666688</v>
      </c>
      <c r="H20" s="36">
        <v>947.2166666666667</v>
      </c>
      <c r="I20" s="36">
        <v>979.18333333333317</v>
      </c>
      <c r="J20" s="36">
        <v>1018.5666666666666</v>
      </c>
      <c r="K20" s="31">
        <v>939.8</v>
      </c>
      <c r="L20" s="31">
        <v>868.45</v>
      </c>
      <c r="M20" s="31">
        <v>20.416329999999999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785</v>
      </c>
      <c r="D21" s="36">
        <v>786.4</v>
      </c>
      <c r="E21" s="36">
        <v>778.4</v>
      </c>
      <c r="F21" s="36">
        <v>771.8</v>
      </c>
      <c r="G21" s="36">
        <v>763.8</v>
      </c>
      <c r="H21" s="36">
        <v>793</v>
      </c>
      <c r="I21" s="36">
        <v>801</v>
      </c>
      <c r="J21" s="36">
        <v>807.6</v>
      </c>
      <c r="K21" s="31">
        <v>794.4</v>
      </c>
      <c r="L21" s="31">
        <v>779.8</v>
      </c>
      <c r="M21" s="31">
        <v>35.220680000000002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357.95</v>
      </c>
      <c r="D22" s="36">
        <v>354.23333333333335</v>
      </c>
      <c r="E22" s="36">
        <v>348.76666666666671</v>
      </c>
      <c r="F22" s="36">
        <v>339.58333333333337</v>
      </c>
      <c r="G22" s="36">
        <v>334.11666666666673</v>
      </c>
      <c r="H22" s="36">
        <v>363.41666666666669</v>
      </c>
      <c r="I22" s="36">
        <v>368.88333333333338</v>
      </c>
      <c r="J22" s="36">
        <v>378.06666666666666</v>
      </c>
      <c r="K22" s="31">
        <v>359.7</v>
      </c>
      <c r="L22" s="31">
        <v>345.05</v>
      </c>
      <c r="M22" s="31">
        <v>90.147319999999993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563.70000000000005</v>
      </c>
      <c r="D23" s="36">
        <v>563.66666666666674</v>
      </c>
      <c r="E23" s="36">
        <v>555.48333333333346</v>
      </c>
      <c r="F23" s="36">
        <v>547.26666666666677</v>
      </c>
      <c r="G23" s="36">
        <v>539.08333333333348</v>
      </c>
      <c r="H23" s="36">
        <v>571.88333333333344</v>
      </c>
      <c r="I23" s="36">
        <v>580.06666666666683</v>
      </c>
      <c r="J23" s="36">
        <v>588.28333333333342</v>
      </c>
      <c r="K23" s="31">
        <v>571.85</v>
      </c>
      <c r="L23" s="31">
        <v>555.45000000000005</v>
      </c>
      <c r="M23" s="31">
        <v>10.62861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328.7</v>
      </c>
      <c r="D24" s="36">
        <v>329.74999999999994</v>
      </c>
      <c r="E24" s="36">
        <v>325.09999999999991</v>
      </c>
      <c r="F24" s="36">
        <v>321.49999999999994</v>
      </c>
      <c r="G24" s="36">
        <v>316.84999999999991</v>
      </c>
      <c r="H24" s="36">
        <v>333.34999999999991</v>
      </c>
      <c r="I24" s="36">
        <v>337.99999999999989</v>
      </c>
      <c r="J24" s="36">
        <v>341.59999999999991</v>
      </c>
      <c r="K24" s="31">
        <v>334.4</v>
      </c>
      <c r="L24" s="31">
        <v>326.14999999999998</v>
      </c>
      <c r="M24" s="31">
        <v>8.3357399999999995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172.05</v>
      </c>
      <c r="D25" s="36">
        <v>171.83333333333334</v>
      </c>
      <c r="E25" s="36">
        <v>170.2166666666667</v>
      </c>
      <c r="F25" s="36">
        <v>168.38333333333335</v>
      </c>
      <c r="G25" s="36">
        <v>166.76666666666671</v>
      </c>
      <c r="H25" s="36">
        <v>173.66666666666669</v>
      </c>
      <c r="I25" s="36">
        <v>175.2833333333333</v>
      </c>
      <c r="J25" s="36">
        <v>177.11666666666667</v>
      </c>
      <c r="K25" s="31">
        <v>173.45</v>
      </c>
      <c r="L25" s="31">
        <v>170</v>
      </c>
      <c r="M25" s="31">
        <v>15.94913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216</v>
      </c>
      <c r="D26" s="36">
        <v>215.16666666666666</v>
      </c>
      <c r="E26" s="36">
        <v>213.0333333333333</v>
      </c>
      <c r="F26" s="36">
        <v>210.06666666666663</v>
      </c>
      <c r="G26" s="36">
        <v>207.93333333333328</v>
      </c>
      <c r="H26" s="36">
        <v>218.13333333333333</v>
      </c>
      <c r="I26" s="36">
        <v>220.26666666666671</v>
      </c>
      <c r="J26" s="36">
        <v>223.23333333333335</v>
      </c>
      <c r="K26" s="31">
        <v>217.3</v>
      </c>
      <c r="L26" s="31">
        <v>212.2</v>
      </c>
      <c r="M26" s="31">
        <v>20.640699999999999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296.14999999999998</v>
      </c>
      <c r="D27" s="36">
        <v>296.7</v>
      </c>
      <c r="E27" s="36">
        <v>292.45</v>
      </c>
      <c r="F27" s="36">
        <v>288.75</v>
      </c>
      <c r="G27" s="36">
        <v>284.5</v>
      </c>
      <c r="H27" s="36">
        <v>300.39999999999998</v>
      </c>
      <c r="I27" s="36">
        <v>304.64999999999998</v>
      </c>
      <c r="J27" s="36">
        <v>308.34999999999997</v>
      </c>
      <c r="K27" s="31">
        <v>300.95</v>
      </c>
      <c r="L27" s="31">
        <v>293</v>
      </c>
      <c r="M27" s="31">
        <v>2.1393200000000001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861</v>
      </c>
      <c r="D28" s="36">
        <v>865.66666666666663</v>
      </c>
      <c r="E28" s="36">
        <v>852.98333333333323</v>
      </c>
      <c r="F28" s="36">
        <v>844.96666666666658</v>
      </c>
      <c r="G28" s="36">
        <v>832.28333333333319</v>
      </c>
      <c r="H28" s="36">
        <v>873.68333333333328</v>
      </c>
      <c r="I28" s="36">
        <v>886.36666666666667</v>
      </c>
      <c r="J28" s="36">
        <v>894.38333333333333</v>
      </c>
      <c r="K28" s="31">
        <v>878.35</v>
      </c>
      <c r="L28" s="31">
        <v>857.65</v>
      </c>
      <c r="M28" s="31">
        <v>0.3851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1062.8</v>
      </c>
      <c r="D29" s="36">
        <v>1054.3500000000001</v>
      </c>
      <c r="E29" s="36">
        <v>1039.5000000000002</v>
      </c>
      <c r="F29" s="36">
        <v>1016.2</v>
      </c>
      <c r="G29" s="36">
        <v>1001.3500000000001</v>
      </c>
      <c r="H29" s="36">
        <v>1077.6500000000003</v>
      </c>
      <c r="I29" s="36">
        <v>1092.5000000000002</v>
      </c>
      <c r="J29" s="36">
        <v>1115.8000000000004</v>
      </c>
      <c r="K29" s="31">
        <v>1069.2</v>
      </c>
      <c r="L29" s="31">
        <v>1031.05</v>
      </c>
      <c r="M29" s="31">
        <v>1.12476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3491.3</v>
      </c>
      <c r="D30" s="36">
        <v>3505.3833333333332</v>
      </c>
      <c r="E30" s="36">
        <v>3440.9166666666665</v>
      </c>
      <c r="F30" s="36">
        <v>3390.5333333333333</v>
      </c>
      <c r="G30" s="36">
        <v>3326.0666666666666</v>
      </c>
      <c r="H30" s="36">
        <v>3555.7666666666664</v>
      </c>
      <c r="I30" s="36">
        <v>3620.2333333333336</v>
      </c>
      <c r="J30" s="36">
        <v>3670.6166666666663</v>
      </c>
      <c r="K30" s="31">
        <v>3569.85</v>
      </c>
      <c r="L30" s="31">
        <v>3455</v>
      </c>
      <c r="M30" s="31">
        <v>0.22131999999999999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1754.3</v>
      </c>
      <c r="D31" s="36">
        <v>1748.9166666666667</v>
      </c>
      <c r="E31" s="36">
        <v>1736.2833333333335</v>
      </c>
      <c r="F31" s="36">
        <v>1718.2666666666669</v>
      </c>
      <c r="G31" s="36">
        <v>1705.6333333333337</v>
      </c>
      <c r="H31" s="36">
        <v>1766.9333333333334</v>
      </c>
      <c r="I31" s="36">
        <v>1779.5666666666666</v>
      </c>
      <c r="J31" s="36">
        <v>1797.5833333333333</v>
      </c>
      <c r="K31" s="31">
        <v>1761.55</v>
      </c>
      <c r="L31" s="31">
        <v>1730.9</v>
      </c>
      <c r="M31" s="31">
        <v>0.73251999999999995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734.65</v>
      </c>
      <c r="D32" s="36">
        <v>738.28333333333342</v>
      </c>
      <c r="E32" s="36">
        <v>726.56666666666683</v>
      </c>
      <c r="F32" s="36">
        <v>718.48333333333346</v>
      </c>
      <c r="G32" s="36">
        <v>706.76666666666688</v>
      </c>
      <c r="H32" s="36">
        <v>746.36666666666679</v>
      </c>
      <c r="I32" s="36">
        <v>758.08333333333326</v>
      </c>
      <c r="J32" s="36">
        <v>766.16666666666674</v>
      </c>
      <c r="K32" s="31">
        <v>750</v>
      </c>
      <c r="L32" s="31">
        <v>730.2</v>
      </c>
      <c r="M32" s="31">
        <v>1.3499099999999999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3691.75</v>
      </c>
      <c r="D33" s="36">
        <v>3680.65</v>
      </c>
      <c r="E33" s="36">
        <v>3661.3</v>
      </c>
      <c r="F33" s="36">
        <v>3630.85</v>
      </c>
      <c r="G33" s="36">
        <v>3611.5</v>
      </c>
      <c r="H33" s="36">
        <v>3711.1000000000004</v>
      </c>
      <c r="I33" s="36">
        <v>3730.45</v>
      </c>
      <c r="J33" s="36">
        <v>3760.9000000000005</v>
      </c>
      <c r="K33" s="31">
        <v>3700</v>
      </c>
      <c r="L33" s="31">
        <v>3650.2</v>
      </c>
      <c r="M33" s="31">
        <v>1.6964900000000001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2144.6999999999998</v>
      </c>
      <c r="D34" s="36">
        <v>2155.9499999999998</v>
      </c>
      <c r="E34" s="36">
        <v>2124.9499999999998</v>
      </c>
      <c r="F34" s="36">
        <v>2105.1999999999998</v>
      </c>
      <c r="G34" s="36">
        <v>2074.1999999999998</v>
      </c>
      <c r="H34" s="36">
        <v>2175.6999999999998</v>
      </c>
      <c r="I34" s="36">
        <v>2206.6999999999998</v>
      </c>
      <c r="J34" s="36">
        <v>2226.4499999999998</v>
      </c>
      <c r="K34" s="31">
        <v>2186.9499999999998</v>
      </c>
      <c r="L34" s="31">
        <v>2136.1999999999998</v>
      </c>
      <c r="M34" s="31">
        <v>0.21401000000000001</v>
      </c>
      <c r="N34" s="1"/>
      <c r="O34" s="1"/>
    </row>
    <row r="35" spans="1:15" ht="12.75" customHeight="1">
      <c r="A35" s="33">
        <v>25</v>
      </c>
      <c r="B35" s="53" t="s">
        <v>1081</v>
      </c>
      <c r="C35" s="31">
        <v>631.25</v>
      </c>
      <c r="D35" s="36">
        <v>630.88333333333333</v>
      </c>
      <c r="E35" s="36">
        <v>617.76666666666665</v>
      </c>
      <c r="F35" s="36">
        <v>604.2833333333333</v>
      </c>
      <c r="G35" s="36">
        <v>591.16666666666663</v>
      </c>
      <c r="H35" s="36">
        <v>644.36666666666667</v>
      </c>
      <c r="I35" s="36">
        <v>657.48333333333323</v>
      </c>
      <c r="J35" s="36">
        <v>670.9666666666667</v>
      </c>
      <c r="K35" s="31">
        <v>644</v>
      </c>
      <c r="L35" s="31">
        <v>617.4</v>
      </c>
      <c r="M35" s="31">
        <v>5.0338799999999999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2986.1</v>
      </c>
      <c r="D36" s="36">
        <v>2956.6166666666668</v>
      </c>
      <c r="E36" s="36">
        <v>2913.2333333333336</v>
      </c>
      <c r="F36" s="36">
        <v>2840.3666666666668</v>
      </c>
      <c r="G36" s="36">
        <v>2796.9833333333336</v>
      </c>
      <c r="H36" s="36">
        <v>3029.4833333333336</v>
      </c>
      <c r="I36" s="36">
        <v>3072.8666666666668</v>
      </c>
      <c r="J36" s="36">
        <v>3145.7333333333336</v>
      </c>
      <c r="K36" s="31">
        <v>3000</v>
      </c>
      <c r="L36" s="31">
        <v>2883.75</v>
      </c>
      <c r="M36" s="31">
        <v>0.99950000000000006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421.95</v>
      </c>
      <c r="D37" s="36">
        <v>420.51666666666665</v>
      </c>
      <c r="E37" s="36">
        <v>417.43333333333328</v>
      </c>
      <c r="F37" s="36">
        <v>412.91666666666663</v>
      </c>
      <c r="G37" s="36">
        <v>409.83333333333326</v>
      </c>
      <c r="H37" s="36">
        <v>425.0333333333333</v>
      </c>
      <c r="I37" s="36">
        <v>428.11666666666667</v>
      </c>
      <c r="J37" s="36">
        <v>432.63333333333333</v>
      </c>
      <c r="K37" s="31">
        <v>423.6</v>
      </c>
      <c r="L37" s="31">
        <v>416</v>
      </c>
      <c r="M37" s="31">
        <v>12.904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2563.6</v>
      </c>
      <c r="D38" s="36">
        <v>2533.25</v>
      </c>
      <c r="E38" s="36">
        <v>2490.35</v>
      </c>
      <c r="F38" s="36">
        <v>2417.1</v>
      </c>
      <c r="G38" s="36">
        <v>2374.1999999999998</v>
      </c>
      <c r="H38" s="36">
        <v>2606.5</v>
      </c>
      <c r="I38" s="36">
        <v>2649.3999999999996</v>
      </c>
      <c r="J38" s="36">
        <v>2722.65</v>
      </c>
      <c r="K38" s="31">
        <v>2576.15</v>
      </c>
      <c r="L38" s="31">
        <v>2460</v>
      </c>
      <c r="M38" s="31">
        <v>14.3505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878.35</v>
      </c>
      <c r="D39" s="36">
        <v>870.63333333333321</v>
      </c>
      <c r="E39" s="36">
        <v>857.26666666666642</v>
      </c>
      <c r="F39" s="36">
        <v>836.18333333333317</v>
      </c>
      <c r="G39" s="36">
        <v>822.81666666666638</v>
      </c>
      <c r="H39" s="36">
        <v>891.71666666666647</v>
      </c>
      <c r="I39" s="36">
        <v>905.08333333333326</v>
      </c>
      <c r="J39" s="36">
        <v>926.16666666666652</v>
      </c>
      <c r="K39" s="31">
        <v>884</v>
      </c>
      <c r="L39" s="31">
        <v>849.55</v>
      </c>
      <c r="M39" s="31">
        <v>1.8416300000000001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5074.1000000000004</v>
      </c>
      <c r="D40" s="36">
        <v>5012.0666666666666</v>
      </c>
      <c r="E40" s="36">
        <v>4888.0333333333328</v>
      </c>
      <c r="F40" s="36">
        <v>4701.9666666666662</v>
      </c>
      <c r="G40" s="36">
        <v>4577.9333333333325</v>
      </c>
      <c r="H40" s="36">
        <v>5198.1333333333332</v>
      </c>
      <c r="I40" s="36">
        <v>5322.1666666666679</v>
      </c>
      <c r="J40" s="36">
        <v>5508.2333333333336</v>
      </c>
      <c r="K40" s="31">
        <v>5136.1000000000004</v>
      </c>
      <c r="L40" s="31">
        <v>4826</v>
      </c>
      <c r="M40" s="31">
        <v>1.74356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1603.75</v>
      </c>
      <c r="D41" s="36">
        <v>1610.8500000000001</v>
      </c>
      <c r="E41" s="36">
        <v>1584.0500000000002</v>
      </c>
      <c r="F41" s="36">
        <v>1564.3500000000001</v>
      </c>
      <c r="G41" s="36">
        <v>1537.5500000000002</v>
      </c>
      <c r="H41" s="36">
        <v>1630.5500000000002</v>
      </c>
      <c r="I41" s="36">
        <v>1657.35</v>
      </c>
      <c r="J41" s="36">
        <v>1677.0500000000002</v>
      </c>
      <c r="K41" s="31">
        <v>1637.65</v>
      </c>
      <c r="L41" s="31">
        <v>1591.15</v>
      </c>
      <c r="M41" s="31">
        <v>3.9841799999999998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4841.75</v>
      </c>
      <c r="D42" s="36">
        <v>4831.0666666666666</v>
      </c>
      <c r="E42" s="36">
        <v>4793.7333333333336</v>
      </c>
      <c r="F42" s="36">
        <v>4745.7166666666672</v>
      </c>
      <c r="G42" s="36">
        <v>4708.3833333333341</v>
      </c>
      <c r="H42" s="36">
        <v>4879.083333333333</v>
      </c>
      <c r="I42" s="36">
        <v>4916.416666666667</v>
      </c>
      <c r="J42" s="36">
        <v>4964.4333333333325</v>
      </c>
      <c r="K42" s="31">
        <v>4868.3999999999996</v>
      </c>
      <c r="L42" s="31">
        <v>4783.05</v>
      </c>
      <c r="M42" s="31">
        <v>2.3475899999999998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374.15</v>
      </c>
      <c r="D43" s="36">
        <v>374.2166666666667</v>
      </c>
      <c r="E43" s="36">
        <v>370.53333333333342</v>
      </c>
      <c r="F43" s="36">
        <v>366.91666666666674</v>
      </c>
      <c r="G43" s="36">
        <v>363.23333333333346</v>
      </c>
      <c r="H43" s="36">
        <v>377.83333333333337</v>
      </c>
      <c r="I43" s="36">
        <v>381.51666666666665</v>
      </c>
      <c r="J43" s="36">
        <v>385.13333333333333</v>
      </c>
      <c r="K43" s="31">
        <v>377.9</v>
      </c>
      <c r="L43" s="31">
        <v>370.6</v>
      </c>
      <c r="M43" s="31">
        <v>5.4185800000000004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291.25</v>
      </c>
      <c r="D44" s="36">
        <v>290.61666666666667</v>
      </c>
      <c r="E44" s="36">
        <v>285.73333333333335</v>
      </c>
      <c r="F44" s="36">
        <v>280.2166666666667</v>
      </c>
      <c r="G44" s="36">
        <v>275.33333333333337</v>
      </c>
      <c r="H44" s="36">
        <v>296.13333333333333</v>
      </c>
      <c r="I44" s="36">
        <v>301.01666666666665</v>
      </c>
      <c r="J44" s="36">
        <v>306.5333333333333</v>
      </c>
      <c r="K44" s="31">
        <v>295.5</v>
      </c>
      <c r="L44" s="31">
        <v>285.10000000000002</v>
      </c>
      <c r="M44" s="31">
        <v>4.5143199999999997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594.25</v>
      </c>
      <c r="D45" s="36">
        <v>598.05000000000007</v>
      </c>
      <c r="E45" s="36">
        <v>586.20000000000016</v>
      </c>
      <c r="F45" s="36">
        <v>578.15000000000009</v>
      </c>
      <c r="G45" s="36">
        <v>566.30000000000018</v>
      </c>
      <c r="H45" s="36">
        <v>606.10000000000014</v>
      </c>
      <c r="I45" s="36">
        <v>617.95000000000005</v>
      </c>
      <c r="J45" s="36">
        <v>626.00000000000011</v>
      </c>
      <c r="K45" s="31">
        <v>609.9</v>
      </c>
      <c r="L45" s="31">
        <v>590</v>
      </c>
      <c r="M45" s="31">
        <v>1.6232899999999999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559.20000000000005</v>
      </c>
      <c r="D46" s="36">
        <v>559.23333333333335</v>
      </c>
      <c r="E46" s="36">
        <v>550.4666666666667</v>
      </c>
      <c r="F46" s="36">
        <v>541.73333333333335</v>
      </c>
      <c r="G46" s="36">
        <v>532.9666666666667</v>
      </c>
      <c r="H46" s="36">
        <v>567.9666666666667</v>
      </c>
      <c r="I46" s="36">
        <v>576.73333333333335</v>
      </c>
      <c r="J46" s="36">
        <v>585.4666666666667</v>
      </c>
      <c r="K46" s="31">
        <v>568</v>
      </c>
      <c r="L46" s="31">
        <v>550.5</v>
      </c>
      <c r="M46" s="31">
        <v>0.35986000000000001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167.95</v>
      </c>
      <c r="D47" s="36">
        <v>167.41666666666666</v>
      </c>
      <c r="E47" s="36">
        <v>165.63333333333333</v>
      </c>
      <c r="F47" s="36">
        <v>163.31666666666666</v>
      </c>
      <c r="G47" s="36">
        <v>161.53333333333333</v>
      </c>
      <c r="H47" s="36">
        <v>169.73333333333332</v>
      </c>
      <c r="I47" s="36">
        <v>171.51666666666668</v>
      </c>
      <c r="J47" s="36">
        <v>173.83333333333331</v>
      </c>
      <c r="K47" s="31">
        <v>169.2</v>
      </c>
      <c r="L47" s="31">
        <v>165.1</v>
      </c>
      <c r="M47" s="31">
        <v>71.603440000000006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2967.1</v>
      </c>
      <c r="D48" s="36">
        <v>2966.0499999999997</v>
      </c>
      <c r="E48" s="36">
        <v>2940.1499999999996</v>
      </c>
      <c r="F48" s="36">
        <v>2913.2</v>
      </c>
      <c r="G48" s="36">
        <v>2887.2999999999997</v>
      </c>
      <c r="H48" s="36">
        <v>2992.9999999999995</v>
      </c>
      <c r="I48" s="36">
        <v>3018.9</v>
      </c>
      <c r="J48" s="36">
        <v>3045.8499999999995</v>
      </c>
      <c r="K48" s="31">
        <v>2991.95</v>
      </c>
      <c r="L48" s="31">
        <v>2939.1</v>
      </c>
      <c r="M48" s="31">
        <v>8.7888500000000001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329.6</v>
      </c>
      <c r="D49" s="36">
        <v>331.6</v>
      </c>
      <c r="E49" s="36">
        <v>326.60000000000002</v>
      </c>
      <c r="F49" s="36">
        <v>323.60000000000002</v>
      </c>
      <c r="G49" s="36">
        <v>318.60000000000002</v>
      </c>
      <c r="H49" s="36">
        <v>334.6</v>
      </c>
      <c r="I49" s="36">
        <v>339.6</v>
      </c>
      <c r="J49" s="36">
        <v>342.6</v>
      </c>
      <c r="K49" s="31">
        <v>336.6</v>
      </c>
      <c r="L49" s="31">
        <v>328.6</v>
      </c>
      <c r="M49" s="31">
        <v>1.78298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1823.95</v>
      </c>
      <c r="D50" s="36">
        <v>1822.9833333333333</v>
      </c>
      <c r="E50" s="36">
        <v>1800.6666666666667</v>
      </c>
      <c r="F50" s="36">
        <v>1777.3833333333334</v>
      </c>
      <c r="G50" s="36">
        <v>1755.0666666666668</v>
      </c>
      <c r="H50" s="36">
        <v>1846.2666666666667</v>
      </c>
      <c r="I50" s="36">
        <v>1868.5833333333333</v>
      </c>
      <c r="J50" s="36">
        <v>1891.8666666666666</v>
      </c>
      <c r="K50" s="31">
        <v>1845.3</v>
      </c>
      <c r="L50" s="31">
        <v>1799.7</v>
      </c>
      <c r="M50" s="31">
        <v>8.2281899999999997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6241.5</v>
      </c>
      <c r="D51" s="36">
        <v>6246.9833333333336</v>
      </c>
      <c r="E51" s="36">
        <v>6206.6166666666668</v>
      </c>
      <c r="F51" s="36">
        <v>6171.7333333333336</v>
      </c>
      <c r="G51" s="36">
        <v>6131.3666666666668</v>
      </c>
      <c r="H51" s="36">
        <v>6281.8666666666668</v>
      </c>
      <c r="I51" s="36">
        <v>6322.2333333333336</v>
      </c>
      <c r="J51" s="36">
        <v>6357.1166666666668</v>
      </c>
      <c r="K51" s="31">
        <v>6287.35</v>
      </c>
      <c r="L51" s="31">
        <v>6212.1</v>
      </c>
      <c r="M51" s="31">
        <v>0.1467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665.95</v>
      </c>
      <c r="D52" s="36">
        <v>661.44999999999993</v>
      </c>
      <c r="E52" s="36">
        <v>634.89999999999986</v>
      </c>
      <c r="F52" s="36">
        <v>603.84999999999991</v>
      </c>
      <c r="G52" s="36">
        <v>577.29999999999984</v>
      </c>
      <c r="H52" s="36">
        <v>692.49999999999989</v>
      </c>
      <c r="I52" s="36">
        <v>719.04999999999984</v>
      </c>
      <c r="J52" s="36">
        <v>750.09999999999991</v>
      </c>
      <c r="K52" s="31">
        <v>688</v>
      </c>
      <c r="L52" s="31">
        <v>630.4</v>
      </c>
      <c r="M52" s="31">
        <v>87.505849999999995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861.35</v>
      </c>
      <c r="D53" s="36">
        <v>860.4666666666667</v>
      </c>
      <c r="E53" s="36">
        <v>851.28333333333342</v>
      </c>
      <c r="F53" s="36">
        <v>841.2166666666667</v>
      </c>
      <c r="G53" s="36">
        <v>832.03333333333342</v>
      </c>
      <c r="H53" s="36">
        <v>870.53333333333342</v>
      </c>
      <c r="I53" s="36">
        <v>879.71666666666681</v>
      </c>
      <c r="J53" s="36">
        <v>889.78333333333342</v>
      </c>
      <c r="K53" s="31">
        <v>869.65</v>
      </c>
      <c r="L53" s="31">
        <v>850.4</v>
      </c>
      <c r="M53" s="31">
        <v>20.23423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402.6</v>
      </c>
      <c r="D54" s="36">
        <v>404.11666666666662</v>
      </c>
      <c r="E54" s="36">
        <v>398.58333333333326</v>
      </c>
      <c r="F54" s="36">
        <v>394.56666666666666</v>
      </c>
      <c r="G54" s="36">
        <v>389.0333333333333</v>
      </c>
      <c r="H54" s="36">
        <v>408.13333333333321</v>
      </c>
      <c r="I54" s="36">
        <v>413.66666666666663</v>
      </c>
      <c r="J54" s="36">
        <v>417.68333333333317</v>
      </c>
      <c r="K54" s="31">
        <v>409.65</v>
      </c>
      <c r="L54" s="31">
        <v>400.1</v>
      </c>
      <c r="M54" s="31">
        <v>1.2833000000000001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3646.65</v>
      </c>
      <c r="D55" s="36">
        <v>3652.9666666666667</v>
      </c>
      <c r="E55" s="36">
        <v>3617.9333333333334</v>
      </c>
      <c r="F55" s="36">
        <v>3589.2166666666667</v>
      </c>
      <c r="G55" s="36">
        <v>3554.1833333333334</v>
      </c>
      <c r="H55" s="36">
        <v>3681.6833333333334</v>
      </c>
      <c r="I55" s="36">
        <v>3716.7166666666672</v>
      </c>
      <c r="J55" s="36">
        <v>3745.4333333333334</v>
      </c>
      <c r="K55" s="31">
        <v>3688</v>
      </c>
      <c r="L55" s="31">
        <v>3624.25</v>
      </c>
      <c r="M55" s="31">
        <v>2.54298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989.2</v>
      </c>
      <c r="D56" s="36">
        <v>990.38333333333333</v>
      </c>
      <c r="E56" s="36">
        <v>978.01666666666665</v>
      </c>
      <c r="F56" s="36">
        <v>966.83333333333337</v>
      </c>
      <c r="G56" s="36">
        <v>954.4666666666667</v>
      </c>
      <c r="H56" s="36">
        <v>1001.5666666666666</v>
      </c>
      <c r="I56" s="36">
        <v>1013.9333333333332</v>
      </c>
      <c r="J56" s="36">
        <v>1025.1166666666666</v>
      </c>
      <c r="K56" s="31">
        <v>1002.75</v>
      </c>
      <c r="L56" s="31">
        <v>979.2</v>
      </c>
      <c r="M56" s="31">
        <v>52.705669999999998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5308.9</v>
      </c>
      <c r="D57" s="36">
        <v>5327.2166666666662</v>
      </c>
      <c r="E57" s="36">
        <v>5256.6833333333325</v>
      </c>
      <c r="F57" s="36">
        <v>5204.4666666666662</v>
      </c>
      <c r="G57" s="36">
        <v>5133.9333333333325</v>
      </c>
      <c r="H57" s="36">
        <v>5379.4333333333325</v>
      </c>
      <c r="I57" s="36">
        <v>5449.9666666666672</v>
      </c>
      <c r="J57" s="36">
        <v>5502.1833333333325</v>
      </c>
      <c r="K57" s="31">
        <v>5397.75</v>
      </c>
      <c r="L57" s="31">
        <v>5275</v>
      </c>
      <c r="M57" s="31">
        <v>3.6096699999999999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7503.05</v>
      </c>
      <c r="D58" s="36">
        <v>7460.8</v>
      </c>
      <c r="E58" s="36">
        <v>7394.75</v>
      </c>
      <c r="F58" s="36">
        <v>7286.45</v>
      </c>
      <c r="G58" s="36">
        <v>7220.4</v>
      </c>
      <c r="H58" s="36">
        <v>7569.1</v>
      </c>
      <c r="I58" s="36">
        <v>7635.1500000000015</v>
      </c>
      <c r="J58" s="36">
        <v>7743.4500000000007</v>
      </c>
      <c r="K58" s="31">
        <v>7526.85</v>
      </c>
      <c r="L58" s="31">
        <v>7352.5</v>
      </c>
      <c r="M58" s="31">
        <v>7.9927599999999996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1561.1</v>
      </c>
      <c r="D59" s="36">
        <v>1553.3999999999999</v>
      </c>
      <c r="E59" s="36">
        <v>1535.6999999999998</v>
      </c>
      <c r="F59" s="36">
        <v>1510.3</v>
      </c>
      <c r="G59" s="36">
        <v>1492.6</v>
      </c>
      <c r="H59" s="36">
        <v>1578.7999999999997</v>
      </c>
      <c r="I59" s="36">
        <v>1596.5</v>
      </c>
      <c r="J59" s="36">
        <v>1621.8999999999996</v>
      </c>
      <c r="K59" s="31">
        <v>1571.1</v>
      </c>
      <c r="L59" s="31">
        <v>1528</v>
      </c>
      <c r="M59" s="31">
        <v>8.5002499999999994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6794.3</v>
      </c>
      <c r="D60" s="36">
        <v>6747.3999999999987</v>
      </c>
      <c r="E60" s="36">
        <v>6674.7999999999975</v>
      </c>
      <c r="F60" s="36">
        <v>6555.2999999999984</v>
      </c>
      <c r="G60" s="36">
        <v>6482.6999999999971</v>
      </c>
      <c r="H60" s="36">
        <v>6866.8999999999978</v>
      </c>
      <c r="I60" s="36">
        <v>6939.4999999999982</v>
      </c>
      <c r="J60" s="36">
        <v>7058.9999999999982</v>
      </c>
      <c r="K60" s="31">
        <v>6820</v>
      </c>
      <c r="L60" s="31">
        <v>6627.9</v>
      </c>
      <c r="M60" s="31">
        <v>0.19034000000000001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2038.65</v>
      </c>
      <c r="D61" s="36">
        <v>2057.2166666666667</v>
      </c>
      <c r="E61" s="36">
        <v>2014.5333333333333</v>
      </c>
      <c r="F61" s="36">
        <v>1990.4166666666665</v>
      </c>
      <c r="G61" s="36">
        <v>1947.7333333333331</v>
      </c>
      <c r="H61" s="36">
        <v>2081.3333333333335</v>
      </c>
      <c r="I61" s="36">
        <v>2124.0166666666669</v>
      </c>
      <c r="J61" s="36">
        <v>2148.1333333333337</v>
      </c>
      <c r="K61" s="31">
        <v>2099.9</v>
      </c>
      <c r="L61" s="31">
        <v>2033.1</v>
      </c>
      <c r="M61" s="31">
        <v>0.29091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2576.65</v>
      </c>
      <c r="D62" s="36">
        <v>2582.6666666666665</v>
      </c>
      <c r="E62" s="36">
        <v>2557.333333333333</v>
      </c>
      <c r="F62" s="36">
        <v>2538.0166666666664</v>
      </c>
      <c r="G62" s="36">
        <v>2512.6833333333329</v>
      </c>
      <c r="H62" s="36">
        <v>2601.9833333333331</v>
      </c>
      <c r="I62" s="36">
        <v>2627.3166666666662</v>
      </c>
      <c r="J62" s="36">
        <v>2646.6333333333332</v>
      </c>
      <c r="K62" s="31">
        <v>2608</v>
      </c>
      <c r="L62" s="31">
        <v>2563.35</v>
      </c>
      <c r="M62" s="31">
        <v>3.2534299999999998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411.3</v>
      </c>
      <c r="D63" s="36">
        <v>412.05</v>
      </c>
      <c r="E63" s="36">
        <v>407.25</v>
      </c>
      <c r="F63" s="36">
        <v>403.2</v>
      </c>
      <c r="G63" s="36">
        <v>398.4</v>
      </c>
      <c r="H63" s="36">
        <v>416.1</v>
      </c>
      <c r="I63" s="36">
        <v>420.90000000000009</v>
      </c>
      <c r="J63" s="36">
        <v>424.95000000000005</v>
      </c>
      <c r="K63" s="31">
        <v>416.85</v>
      </c>
      <c r="L63" s="31">
        <v>408</v>
      </c>
      <c r="M63" s="31">
        <v>9.14588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214.65</v>
      </c>
      <c r="D64" s="36">
        <v>213.9</v>
      </c>
      <c r="E64" s="36">
        <v>211.95000000000002</v>
      </c>
      <c r="F64" s="36">
        <v>209.25</v>
      </c>
      <c r="G64" s="36">
        <v>207.3</v>
      </c>
      <c r="H64" s="36">
        <v>216.60000000000002</v>
      </c>
      <c r="I64" s="36">
        <v>218.55</v>
      </c>
      <c r="J64" s="36">
        <v>221.25000000000003</v>
      </c>
      <c r="K64" s="31">
        <v>215.85</v>
      </c>
      <c r="L64" s="31">
        <v>211.2</v>
      </c>
      <c r="M64" s="31">
        <v>53.37538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198.25</v>
      </c>
      <c r="D65" s="36">
        <v>197.56666666666669</v>
      </c>
      <c r="E65" s="36">
        <v>195.28333333333339</v>
      </c>
      <c r="F65" s="36">
        <v>192.31666666666669</v>
      </c>
      <c r="G65" s="36">
        <v>190.03333333333339</v>
      </c>
      <c r="H65" s="36">
        <v>200.53333333333339</v>
      </c>
      <c r="I65" s="36">
        <v>202.81666666666669</v>
      </c>
      <c r="J65" s="36">
        <v>205.78333333333339</v>
      </c>
      <c r="K65" s="31">
        <v>199.85</v>
      </c>
      <c r="L65" s="31">
        <v>194.6</v>
      </c>
      <c r="M65" s="31">
        <v>119.46838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95.65</v>
      </c>
      <c r="D66" s="36">
        <v>95.933333333333337</v>
      </c>
      <c r="E66" s="36">
        <v>94.416666666666671</v>
      </c>
      <c r="F66" s="36">
        <v>93.183333333333337</v>
      </c>
      <c r="G66" s="36">
        <v>91.666666666666671</v>
      </c>
      <c r="H66" s="36">
        <v>97.166666666666671</v>
      </c>
      <c r="I66" s="36">
        <v>98.683333333333323</v>
      </c>
      <c r="J66" s="36">
        <v>99.916666666666671</v>
      </c>
      <c r="K66" s="31">
        <v>97.45</v>
      </c>
      <c r="L66" s="31">
        <v>94.7</v>
      </c>
      <c r="M66" s="31">
        <v>90.723609999999994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41.7</v>
      </c>
      <c r="D67" s="36">
        <v>41.800000000000004</v>
      </c>
      <c r="E67" s="36">
        <v>41.100000000000009</v>
      </c>
      <c r="F67" s="36">
        <v>40.500000000000007</v>
      </c>
      <c r="G67" s="36">
        <v>39.800000000000011</v>
      </c>
      <c r="H67" s="36">
        <v>42.400000000000006</v>
      </c>
      <c r="I67" s="36">
        <v>43.100000000000009</v>
      </c>
      <c r="J67" s="36">
        <v>43.7</v>
      </c>
      <c r="K67" s="31">
        <v>42.5</v>
      </c>
      <c r="L67" s="31">
        <v>41.2</v>
      </c>
      <c r="M67" s="31">
        <v>245.08802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2510.4499999999998</v>
      </c>
      <c r="D68" s="36">
        <v>2512.1999999999998</v>
      </c>
      <c r="E68" s="36">
        <v>2488.6999999999998</v>
      </c>
      <c r="F68" s="36">
        <v>2466.9499999999998</v>
      </c>
      <c r="G68" s="36">
        <v>2443.4499999999998</v>
      </c>
      <c r="H68" s="36">
        <v>2533.9499999999998</v>
      </c>
      <c r="I68" s="36">
        <v>2557.4499999999998</v>
      </c>
      <c r="J68" s="36">
        <v>2579.1999999999998</v>
      </c>
      <c r="K68" s="31">
        <v>2535.6999999999998</v>
      </c>
      <c r="L68" s="31">
        <v>2490.4499999999998</v>
      </c>
      <c r="M68" s="31">
        <v>3.7499999999999999E-2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1570.65</v>
      </c>
      <c r="D69" s="36">
        <v>1560.3833333333332</v>
      </c>
      <c r="E69" s="36">
        <v>1545.7666666666664</v>
      </c>
      <c r="F69" s="36">
        <v>1520.8833333333332</v>
      </c>
      <c r="G69" s="36">
        <v>1506.2666666666664</v>
      </c>
      <c r="H69" s="36">
        <v>1585.2666666666664</v>
      </c>
      <c r="I69" s="36">
        <v>1599.8833333333332</v>
      </c>
      <c r="J69" s="36">
        <v>1624.7666666666664</v>
      </c>
      <c r="K69" s="31">
        <v>1575</v>
      </c>
      <c r="L69" s="31">
        <v>1535.5</v>
      </c>
      <c r="M69" s="31">
        <v>1.3875200000000001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4886.1000000000004</v>
      </c>
      <c r="D70" s="36">
        <v>4871.7</v>
      </c>
      <c r="E70" s="36">
        <v>4827.2999999999993</v>
      </c>
      <c r="F70" s="36">
        <v>4768.4999999999991</v>
      </c>
      <c r="G70" s="36">
        <v>4724.0999999999985</v>
      </c>
      <c r="H70" s="36">
        <v>4930.5</v>
      </c>
      <c r="I70" s="36">
        <v>4974.8999999999996</v>
      </c>
      <c r="J70" s="36">
        <v>5033.7000000000007</v>
      </c>
      <c r="K70" s="31">
        <v>4916.1000000000004</v>
      </c>
      <c r="L70" s="31">
        <v>4812.8999999999996</v>
      </c>
      <c r="M70" s="31">
        <v>4.768E-2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2014.3</v>
      </c>
      <c r="D71" s="36">
        <v>2009.8500000000001</v>
      </c>
      <c r="E71" s="36">
        <v>1989.7500000000002</v>
      </c>
      <c r="F71" s="36">
        <v>1965.2</v>
      </c>
      <c r="G71" s="36">
        <v>1945.1000000000001</v>
      </c>
      <c r="H71" s="36">
        <v>2034.4000000000003</v>
      </c>
      <c r="I71" s="36">
        <v>2054.5</v>
      </c>
      <c r="J71" s="36">
        <v>2079.0500000000002</v>
      </c>
      <c r="K71" s="31">
        <v>2029.95</v>
      </c>
      <c r="L71" s="31">
        <v>1985.3</v>
      </c>
      <c r="M71" s="31">
        <v>0.94950000000000001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545.75</v>
      </c>
      <c r="D72" s="36">
        <v>542.4666666666667</v>
      </c>
      <c r="E72" s="36">
        <v>537.78333333333342</v>
      </c>
      <c r="F72" s="36">
        <v>529.81666666666672</v>
      </c>
      <c r="G72" s="36">
        <v>525.13333333333344</v>
      </c>
      <c r="H72" s="36">
        <v>550.43333333333339</v>
      </c>
      <c r="I72" s="36">
        <v>555.11666666666679</v>
      </c>
      <c r="J72" s="36">
        <v>563.08333333333337</v>
      </c>
      <c r="K72" s="31">
        <v>547.15</v>
      </c>
      <c r="L72" s="31">
        <v>534.5</v>
      </c>
      <c r="M72" s="31">
        <v>9.9264600000000005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963.3</v>
      </c>
      <c r="D73" s="36">
        <v>964.18333333333339</v>
      </c>
      <c r="E73" s="36">
        <v>953.66666666666674</v>
      </c>
      <c r="F73" s="36">
        <v>944.0333333333333</v>
      </c>
      <c r="G73" s="36">
        <v>933.51666666666665</v>
      </c>
      <c r="H73" s="36">
        <v>973.81666666666683</v>
      </c>
      <c r="I73" s="36">
        <v>984.33333333333348</v>
      </c>
      <c r="J73" s="36">
        <v>993.96666666666692</v>
      </c>
      <c r="K73" s="31">
        <v>974.7</v>
      </c>
      <c r="L73" s="31">
        <v>954.55</v>
      </c>
      <c r="M73" s="31">
        <v>1.5994299999999999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131.94999999999999</v>
      </c>
      <c r="D74" s="36">
        <v>132.23333333333332</v>
      </c>
      <c r="E74" s="36">
        <v>130.51666666666665</v>
      </c>
      <c r="F74" s="36">
        <v>129.08333333333334</v>
      </c>
      <c r="G74" s="36">
        <v>127.36666666666667</v>
      </c>
      <c r="H74" s="36">
        <v>133.66666666666663</v>
      </c>
      <c r="I74" s="36">
        <v>135.38333333333327</v>
      </c>
      <c r="J74" s="36">
        <v>136.81666666666661</v>
      </c>
      <c r="K74" s="31">
        <v>133.94999999999999</v>
      </c>
      <c r="L74" s="31">
        <v>130.80000000000001</v>
      </c>
      <c r="M74" s="31">
        <v>90.520849999999996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1028.3499999999999</v>
      </c>
      <c r="D75" s="36">
        <v>1021.5499999999998</v>
      </c>
      <c r="E75" s="36">
        <v>1009.0999999999997</v>
      </c>
      <c r="F75" s="36">
        <v>989.8499999999998</v>
      </c>
      <c r="G75" s="36">
        <v>977.39999999999964</v>
      </c>
      <c r="H75" s="36">
        <v>1040.7999999999997</v>
      </c>
      <c r="I75" s="36">
        <v>1053.2499999999998</v>
      </c>
      <c r="J75" s="36">
        <v>1072.4999999999998</v>
      </c>
      <c r="K75" s="31">
        <v>1034</v>
      </c>
      <c r="L75" s="31">
        <v>1002.3</v>
      </c>
      <c r="M75" s="31">
        <v>15.3681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120.7</v>
      </c>
      <c r="D76" s="36">
        <v>119.95</v>
      </c>
      <c r="E76" s="36">
        <v>118.45</v>
      </c>
      <c r="F76" s="36">
        <v>116.2</v>
      </c>
      <c r="G76" s="36">
        <v>114.7</v>
      </c>
      <c r="H76" s="36">
        <v>122.2</v>
      </c>
      <c r="I76" s="36">
        <v>123.7</v>
      </c>
      <c r="J76" s="36">
        <v>125.95</v>
      </c>
      <c r="K76" s="31">
        <v>121.45</v>
      </c>
      <c r="L76" s="31">
        <v>117.7</v>
      </c>
      <c r="M76" s="31">
        <v>182.59367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346.9</v>
      </c>
      <c r="D77" s="36">
        <v>344.3</v>
      </c>
      <c r="E77" s="36">
        <v>339.70000000000005</v>
      </c>
      <c r="F77" s="36">
        <v>332.50000000000006</v>
      </c>
      <c r="G77" s="36">
        <v>327.90000000000009</v>
      </c>
      <c r="H77" s="36">
        <v>351.5</v>
      </c>
      <c r="I77" s="36">
        <v>356.1</v>
      </c>
      <c r="J77" s="36">
        <v>363.29999999999995</v>
      </c>
      <c r="K77" s="31">
        <v>348.9</v>
      </c>
      <c r="L77" s="31">
        <v>337.1</v>
      </c>
      <c r="M77" s="31">
        <v>109.36593999999999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926.25</v>
      </c>
      <c r="D78" s="36">
        <v>922.85</v>
      </c>
      <c r="E78" s="36">
        <v>913.75</v>
      </c>
      <c r="F78" s="36">
        <v>901.25</v>
      </c>
      <c r="G78" s="36">
        <v>892.15</v>
      </c>
      <c r="H78" s="36">
        <v>935.35</v>
      </c>
      <c r="I78" s="36">
        <v>944.45000000000016</v>
      </c>
      <c r="J78" s="36">
        <v>956.95</v>
      </c>
      <c r="K78" s="31">
        <v>931.95</v>
      </c>
      <c r="L78" s="31">
        <v>910.35</v>
      </c>
      <c r="M78" s="31">
        <v>36.867730000000002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468.9</v>
      </c>
      <c r="D79" s="36">
        <v>469.39999999999992</v>
      </c>
      <c r="E79" s="36">
        <v>463.14999999999986</v>
      </c>
      <c r="F79" s="36">
        <v>457.39999999999992</v>
      </c>
      <c r="G79" s="36">
        <v>451.14999999999986</v>
      </c>
      <c r="H79" s="36">
        <v>475.14999999999986</v>
      </c>
      <c r="I79" s="36">
        <v>481.4</v>
      </c>
      <c r="J79" s="36">
        <v>487.14999999999986</v>
      </c>
      <c r="K79" s="31">
        <v>475.65</v>
      </c>
      <c r="L79" s="31">
        <v>463.65</v>
      </c>
      <c r="M79" s="31">
        <v>3.0049199999999998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221.9</v>
      </c>
      <c r="D80" s="36">
        <v>221.93333333333337</v>
      </c>
      <c r="E80" s="36">
        <v>219.81666666666672</v>
      </c>
      <c r="F80" s="36">
        <v>217.73333333333335</v>
      </c>
      <c r="G80" s="36">
        <v>215.6166666666667</v>
      </c>
      <c r="H80" s="36">
        <v>224.01666666666674</v>
      </c>
      <c r="I80" s="36">
        <v>226.13333333333335</v>
      </c>
      <c r="J80" s="36">
        <v>228.21666666666675</v>
      </c>
      <c r="K80" s="31">
        <v>224.05</v>
      </c>
      <c r="L80" s="31">
        <v>219.85</v>
      </c>
      <c r="M80" s="31">
        <v>22.133379999999999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1226.3</v>
      </c>
      <c r="D81" s="36">
        <v>1205.0833333333333</v>
      </c>
      <c r="E81" s="36">
        <v>1179.2666666666664</v>
      </c>
      <c r="F81" s="36">
        <v>1132.2333333333331</v>
      </c>
      <c r="G81" s="36">
        <v>1106.4166666666663</v>
      </c>
      <c r="H81" s="36">
        <v>1252.1166666666666</v>
      </c>
      <c r="I81" s="36">
        <v>1277.9333333333336</v>
      </c>
      <c r="J81" s="36">
        <v>1324.9666666666667</v>
      </c>
      <c r="K81" s="31">
        <v>1230.9000000000001</v>
      </c>
      <c r="L81" s="31">
        <v>1158.05</v>
      </c>
      <c r="M81" s="31">
        <v>0.92830000000000001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542.04999999999995</v>
      </c>
      <c r="D82" s="36">
        <v>541.16666666666663</v>
      </c>
      <c r="E82" s="36">
        <v>537.43333333333328</v>
      </c>
      <c r="F82" s="36">
        <v>532.81666666666661</v>
      </c>
      <c r="G82" s="36">
        <v>529.08333333333326</v>
      </c>
      <c r="H82" s="36">
        <v>545.7833333333333</v>
      </c>
      <c r="I82" s="36">
        <v>549.51666666666665</v>
      </c>
      <c r="J82" s="36">
        <v>554.13333333333333</v>
      </c>
      <c r="K82" s="31">
        <v>544.9</v>
      </c>
      <c r="L82" s="31">
        <v>536.54999999999995</v>
      </c>
      <c r="M82" s="31">
        <v>8.2302800000000005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255.4</v>
      </c>
      <c r="D83" s="36">
        <v>252.91666666666666</v>
      </c>
      <c r="E83" s="36">
        <v>247.43333333333334</v>
      </c>
      <c r="F83" s="36">
        <v>239.46666666666667</v>
      </c>
      <c r="G83" s="36">
        <v>233.98333333333335</v>
      </c>
      <c r="H83" s="36">
        <v>260.88333333333333</v>
      </c>
      <c r="I83" s="36">
        <v>266.36666666666662</v>
      </c>
      <c r="J83" s="36">
        <v>274.33333333333331</v>
      </c>
      <c r="K83" s="31">
        <v>258.39999999999998</v>
      </c>
      <c r="L83" s="31">
        <v>244.95</v>
      </c>
      <c r="M83" s="31">
        <v>36.838590000000003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6398.15</v>
      </c>
      <c r="D84" s="36">
        <v>6378.75</v>
      </c>
      <c r="E84" s="36">
        <v>6321.1</v>
      </c>
      <c r="F84" s="36">
        <v>6244.05</v>
      </c>
      <c r="G84" s="36">
        <v>6186.4000000000005</v>
      </c>
      <c r="H84" s="36">
        <v>6455.8</v>
      </c>
      <c r="I84" s="36">
        <v>6513.45</v>
      </c>
      <c r="J84" s="36">
        <v>6590.5</v>
      </c>
      <c r="K84" s="31">
        <v>6436.4</v>
      </c>
      <c r="L84" s="31">
        <v>6301.7</v>
      </c>
      <c r="M84" s="31">
        <v>0.30886000000000002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872.2</v>
      </c>
      <c r="D85" s="36">
        <v>871.85</v>
      </c>
      <c r="E85" s="36">
        <v>864.7</v>
      </c>
      <c r="F85" s="36">
        <v>857.2</v>
      </c>
      <c r="G85" s="36">
        <v>850.05000000000007</v>
      </c>
      <c r="H85" s="36">
        <v>879.35</v>
      </c>
      <c r="I85" s="36">
        <v>886.49999999999989</v>
      </c>
      <c r="J85" s="36">
        <v>894</v>
      </c>
      <c r="K85" s="31">
        <v>879</v>
      </c>
      <c r="L85" s="31">
        <v>864.35</v>
      </c>
      <c r="M85" s="31">
        <v>1.08127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1422.5</v>
      </c>
      <c r="D86" s="36">
        <v>1428.2</v>
      </c>
      <c r="E86" s="36">
        <v>1404.4</v>
      </c>
      <c r="F86" s="36">
        <v>1386.3</v>
      </c>
      <c r="G86" s="36">
        <v>1362.5</v>
      </c>
      <c r="H86" s="36">
        <v>1446.3000000000002</v>
      </c>
      <c r="I86" s="36">
        <v>1470.1</v>
      </c>
      <c r="J86" s="36">
        <v>1488.2000000000003</v>
      </c>
      <c r="K86" s="31">
        <v>1452</v>
      </c>
      <c r="L86" s="31">
        <v>1410.1</v>
      </c>
      <c r="M86" s="31">
        <v>1.55131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405.05</v>
      </c>
      <c r="D87" s="36">
        <v>405.63333333333338</v>
      </c>
      <c r="E87" s="36">
        <v>401.56666666666678</v>
      </c>
      <c r="F87" s="36">
        <v>398.08333333333337</v>
      </c>
      <c r="G87" s="36">
        <v>394.01666666666677</v>
      </c>
      <c r="H87" s="36">
        <v>409.11666666666679</v>
      </c>
      <c r="I87" s="36">
        <v>413.18333333333339</v>
      </c>
      <c r="J87" s="36">
        <v>416.6666666666668</v>
      </c>
      <c r="K87" s="31">
        <v>409.7</v>
      </c>
      <c r="L87" s="31">
        <v>402.15</v>
      </c>
      <c r="M87" s="31">
        <v>1.01976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19478.099999999999</v>
      </c>
      <c r="D88" s="36">
        <v>19601.766666666666</v>
      </c>
      <c r="E88" s="36">
        <v>19276.333333333332</v>
      </c>
      <c r="F88" s="36">
        <v>19074.566666666666</v>
      </c>
      <c r="G88" s="36">
        <v>18749.133333333331</v>
      </c>
      <c r="H88" s="36">
        <v>19803.533333333333</v>
      </c>
      <c r="I88" s="36">
        <v>20128.966666666667</v>
      </c>
      <c r="J88" s="36">
        <v>20330.733333333334</v>
      </c>
      <c r="K88" s="31">
        <v>19927.2</v>
      </c>
      <c r="L88" s="31">
        <v>19400</v>
      </c>
      <c r="M88" s="31">
        <v>0.17238000000000001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619.45000000000005</v>
      </c>
      <c r="D89" s="36">
        <v>617.5</v>
      </c>
      <c r="E89" s="36">
        <v>611.95000000000005</v>
      </c>
      <c r="F89" s="36">
        <v>604.45000000000005</v>
      </c>
      <c r="G89" s="36">
        <v>598.90000000000009</v>
      </c>
      <c r="H89" s="36">
        <v>625</v>
      </c>
      <c r="I89" s="36">
        <v>630.54999999999995</v>
      </c>
      <c r="J89" s="36">
        <v>638.04999999999995</v>
      </c>
      <c r="K89" s="31">
        <v>623.04999999999995</v>
      </c>
      <c r="L89" s="31">
        <v>610</v>
      </c>
      <c r="M89" s="31">
        <v>1.80531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16.100000000000001</v>
      </c>
      <c r="D90" s="36">
        <v>16.233333333333334</v>
      </c>
      <c r="E90" s="36">
        <v>15.866666666666667</v>
      </c>
      <c r="F90" s="36">
        <v>15.633333333333333</v>
      </c>
      <c r="G90" s="36">
        <v>15.266666666666666</v>
      </c>
      <c r="H90" s="36">
        <v>16.466666666666669</v>
      </c>
      <c r="I90" s="36">
        <v>16.833333333333336</v>
      </c>
      <c r="J90" s="36">
        <v>17.06666666666667</v>
      </c>
      <c r="K90" s="31">
        <v>16.600000000000001</v>
      </c>
      <c r="L90" s="31">
        <v>16</v>
      </c>
      <c r="M90" s="31">
        <v>124.5094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4461.6000000000004</v>
      </c>
      <c r="D91" s="36">
        <v>4470.4333333333334</v>
      </c>
      <c r="E91" s="36">
        <v>4432.166666666667</v>
      </c>
      <c r="F91" s="36">
        <v>4402.7333333333336</v>
      </c>
      <c r="G91" s="36">
        <v>4364.4666666666672</v>
      </c>
      <c r="H91" s="36">
        <v>4499.8666666666668</v>
      </c>
      <c r="I91" s="36">
        <v>4538.1333333333332</v>
      </c>
      <c r="J91" s="36">
        <v>4567.5666666666666</v>
      </c>
      <c r="K91" s="31">
        <v>4508.7</v>
      </c>
      <c r="L91" s="31">
        <v>4441</v>
      </c>
      <c r="M91" s="31">
        <v>4.5052599999999998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1897.7</v>
      </c>
      <c r="D92" s="36">
        <v>1862.5333333333335</v>
      </c>
      <c r="E92" s="36">
        <v>1812.166666666667</v>
      </c>
      <c r="F92" s="36">
        <v>1726.6333333333334</v>
      </c>
      <c r="G92" s="36">
        <v>1676.2666666666669</v>
      </c>
      <c r="H92" s="36">
        <v>1948.0666666666671</v>
      </c>
      <c r="I92" s="36">
        <v>1998.4333333333334</v>
      </c>
      <c r="J92" s="36">
        <v>2083.9666666666672</v>
      </c>
      <c r="K92" s="31">
        <v>1912.9</v>
      </c>
      <c r="L92" s="31">
        <v>1777</v>
      </c>
      <c r="M92" s="31">
        <v>21.715479999999999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2086.1</v>
      </c>
      <c r="D93" s="36">
        <v>2063.9999999999995</v>
      </c>
      <c r="E93" s="36">
        <v>2004.7999999999993</v>
      </c>
      <c r="F93" s="36">
        <v>1923.4999999999998</v>
      </c>
      <c r="G93" s="36">
        <v>1864.2999999999995</v>
      </c>
      <c r="H93" s="36">
        <v>2145.2999999999993</v>
      </c>
      <c r="I93" s="36">
        <v>2204.4999999999991</v>
      </c>
      <c r="J93" s="36">
        <v>2285.7999999999988</v>
      </c>
      <c r="K93" s="31">
        <v>2123.1999999999998</v>
      </c>
      <c r="L93" s="31">
        <v>1982.7</v>
      </c>
      <c r="M93" s="31">
        <v>3.4059300000000001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266.10000000000002</v>
      </c>
      <c r="D94" s="36">
        <v>266.7</v>
      </c>
      <c r="E94" s="36">
        <v>263.54999999999995</v>
      </c>
      <c r="F94" s="36">
        <v>260.99999999999994</v>
      </c>
      <c r="G94" s="36">
        <v>257.84999999999991</v>
      </c>
      <c r="H94" s="36">
        <v>269.25</v>
      </c>
      <c r="I94" s="36">
        <v>272.39999999999998</v>
      </c>
      <c r="J94" s="36">
        <v>274.95000000000005</v>
      </c>
      <c r="K94" s="31">
        <v>269.85000000000002</v>
      </c>
      <c r="L94" s="31">
        <v>264.14999999999998</v>
      </c>
      <c r="M94" s="31">
        <v>5.65435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751.7</v>
      </c>
      <c r="D95" s="36">
        <v>747.80000000000007</v>
      </c>
      <c r="E95" s="36">
        <v>740.60000000000014</v>
      </c>
      <c r="F95" s="36">
        <v>729.50000000000011</v>
      </c>
      <c r="G95" s="36">
        <v>722.30000000000018</v>
      </c>
      <c r="H95" s="36">
        <v>758.90000000000009</v>
      </c>
      <c r="I95" s="36">
        <v>766.10000000000014</v>
      </c>
      <c r="J95" s="36">
        <v>777.2</v>
      </c>
      <c r="K95" s="31">
        <v>755</v>
      </c>
      <c r="L95" s="31">
        <v>736.7</v>
      </c>
      <c r="M95" s="31">
        <v>4.8039699999999996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382.6</v>
      </c>
      <c r="D96" s="36">
        <v>382.18333333333334</v>
      </c>
      <c r="E96" s="36">
        <v>378.41666666666669</v>
      </c>
      <c r="F96" s="36">
        <v>374.23333333333335</v>
      </c>
      <c r="G96" s="36">
        <v>370.4666666666667</v>
      </c>
      <c r="H96" s="36">
        <v>386.36666666666667</v>
      </c>
      <c r="I96" s="36">
        <v>390.13333333333333</v>
      </c>
      <c r="J96" s="36">
        <v>394.31666666666666</v>
      </c>
      <c r="K96" s="31">
        <v>385.95</v>
      </c>
      <c r="L96" s="31">
        <v>378</v>
      </c>
      <c r="M96" s="31">
        <v>76.19529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758.1</v>
      </c>
      <c r="D97" s="36">
        <v>760.65</v>
      </c>
      <c r="E97" s="36">
        <v>753.3</v>
      </c>
      <c r="F97" s="36">
        <v>748.5</v>
      </c>
      <c r="G97" s="36">
        <v>741.15</v>
      </c>
      <c r="H97" s="36">
        <v>765.44999999999993</v>
      </c>
      <c r="I97" s="36">
        <v>772.80000000000007</v>
      </c>
      <c r="J97" s="36">
        <v>777.59999999999991</v>
      </c>
      <c r="K97" s="31">
        <v>768</v>
      </c>
      <c r="L97" s="31">
        <v>755.85</v>
      </c>
      <c r="M97" s="31">
        <v>1.63012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1076.0999999999999</v>
      </c>
      <c r="D98" s="36">
        <v>1078.8833333333332</v>
      </c>
      <c r="E98" s="36">
        <v>1060.5166666666664</v>
      </c>
      <c r="F98" s="36">
        <v>1044.9333333333332</v>
      </c>
      <c r="G98" s="36">
        <v>1026.5666666666664</v>
      </c>
      <c r="H98" s="36">
        <v>1094.4666666666665</v>
      </c>
      <c r="I98" s="36">
        <v>1112.8333333333333</v>
      </c>
      <c r="J98" s="36">
        <v>1128.4166666666665</v>
      </c>
      <c r="K98" s="31">
        <v>1097.25</v>
      </c>
      <c r="L98" s="31">
        <v>1063.3</v>
      </c>
      <c r="M98" s="31">
        <v>3.0175399999999999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139.19999999999999</v>
      </c>
      <c r="D99" s="36">
        <v>139</v>
      </c>
      <c r="E99" s="36">
        <v>137.19999999999999</v>
      </c>
      <c r="F99" s="36">
        <v>135.19999999999999</v>
      </c>
      <c r="G99" s="36">
        <v>133.39999999999998</v>
      </c>
      <c r="H99" s="36">
        <v>141</v>
      </c>
      <c r="I99" s="36">
        <v>142.80000000000001</v>
      </c>
      <c r="J99" s="36">
        <v>144.80000000000001</v>
      </c>
      <c r="K99" s="31">
        <v>140.80000000000001</v>
      </c>
      <c r="L99" s="31">
        <v>137</v>
      </c>
      <c r="M99" s="31">
        <v>9.7032299999999996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618.15</v>
      </c>
      <c r="D100" s="36">
        <v>619.01666666666665</v>
      </c>
      <c r="E100" s="36">
        <v>612.38333333333333</v>
      </c>
      <c r="F100" s="36">
        <v>606.61666666666667</v>
      </c>
      <c r="G100" s="36">
        <v>599.98333333333335</v>
      </c>
      <c r="H100" s="36">
        <v>624.7833333333333</v>
      </c>
      <c r="I100" s="36">
        <v>631.41666666666652</v>
      </c>
      <c r="J100" s="36">
        <v>637.18333333333328</v>
      </c>
      <c r="K100" s="31">
        <v>625.65</v>
      </c>
      <c r="L100" s="31">
        <v>613.25</v>
      </c>
      <c r="M100" s="31">
        <v>0.49060999999999999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2102.85</v>
      </c>
      <c r="D101" s="36">
        <v>2106.4500000000003</v>
      </c>
      <c r="E101" s="36">
        <v>2087.9000000000005</v>
      </c>
      <c r="F101" s="36">
        <v>2072.9500000000003</v>
      </c>
      <c r="G101" s="36">
        <v>2054.4000000000005</v>
      </c>
      <c r="H101" s="36">
        <v>2121.4000000000005</v>
      </c>
      <c r="I101" s="36">
        <v>2139.9500000000007</v>
      </c>
      <c r="J101" s="36">
        <v>2154.9000000000005</v>
      </c>
      <c r="K101" s="31">
        <v>2125</v>
      </c>
      <c r="L101" s="31">
        <v>2091.5</v>
      </c>
      <c r="M101" s="31">
        <v>1.08005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43.5</v>
      </c>
      <c r="D102" s="36">
        <v>43.666666666666664</v>
      </c>
      <c r="E102" s="36">
        <v>42.733333333333327</v>
      </c>
      <c r="F102" s="36">
        <v>41.966666666666661</v>
      </c>
      <c r="G102" s="36">
        <v>41.033333333333324</v>
      </c>
      <c r="H102" s="36">
        <v>44.43333333333333</v>
      </c>
      <c r="I102" s="36">
        <v>45.366666666666667</v>
      </c>
      <c r="J102" s="36">
        <v>46.133333333333333</v>
      </c>
      <c r="K102" s="31">
        <v>44.6</v>
      </c>
      <c r="L102" s="31">
        <v>42.9</v>
      </c>
      <c r="M102" s="31">
        <v>191.45420999999999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1374.35</v>
      </c>
      <c r="D103" s="36">
        <v>1389.1333333333332</v>
      </c>
      <c r="E103" s="36">
        <v>1353.2666666666664</v>
      </c>
      <c r="F103" s="36">
        <v>1332.1833333333332</v>
      </c>
      <c r="G103" s="36">
        <v>1296.3166666666664</v>
      </c>
      <c r="H103" s="36">
        <v>1410.2166666666665</v>
      </c>
      <c r="I103" s="36">
        <v>1446.0833333333333</v>
      </c>
      <c r="J103" s="36">
        <v>1467.1666666666665</v>
      </c>
      <c r="K103" s="31">
        <v>1425</v>
      </c>
      <c r="L103" s="31">
        <v>1368.05</v>
      </c>
      <c r="M103" s="31">
        <v>44.029519999999998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612.15</v>
      </c>
      <c r="D104" s="36">
        <v>614.88333333333333</v>
      </c>
      <c r="E104" s="36">
        <v>603.06666666666661</v>
      </c>
      <c r="F104" s="36">
        <v>593.98333333333323</v>
      </c>
      <c r="G104" s="36">
        <v>582.16666666666652</v>
      </c>
      <c r="H104" s="36">
        <v>623.9666666666667</v>
      </c>
      <c r="I104" s="36">
        <v>635.78333333333353</v>
      </c>
      <c r="J104" s="36">
        <v>644.86666666666679</v>
      </c>
      <c r="K104" s="31">
        <v>626.70000000000005</v>
      </c>
      <c r="L104" s="31">
        <v>605.79999999999995</v>
      </c>
      <c r="M104" s="31">
        <v>1.09412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1094.3</v>
      </c>
      <c r="D105" s="36">
        <v>1098.25</v>
      </c>
      <c r="E105" s="36">
        <v>1075.5</v>
      </c>
      <c r="F105" s="36">
        <v>1056.7</v>
      </c>
      <c r="G105" s="36">
        <v>1033.95</v>
      </c>
      <c r="H105" s="36">
        <v>1117.05</v>
      </c>
      <c r="I105" s="36">
        <v>1139.8</v>
      </c>
      <c r="J105" s="36">
        <v>1158.5999999999999</v>
      </c>
      <c r="K105" s="31">
        <v>1121</v>
      </c>
      <c r="L105" s="31">
        <v>1079.45</v>
      </c>
      <c r="M105" s="31">
        <v>2.07775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8524</v>
      </c>
      <c r="D106" s="36">
        <v>8531.9833333333336</v>
      </c>
      <c r="E106" s="36">
        <v>8444.0166666666664</v>
      </c>
      <c r="F106" s="36">
        <v>8364.0333333333328</v>
      </c>
      <c r="G106" s="36">
        <v>8276.0666666666657</v>
      </c>
      <c r="H106" s="36">
        <v>8611.9666666666672</v>
      </c>
      <c r="I106" s="36">
        <v>8699.9333333333343</v>
      </c>
      <c r="J106" s="36">
        <v>8779.9166666666679</v>
      </c>
      <c r="K106" s="31">
        <v>8619.9500000000007</v>
      </c>
      <c r="L106" s="31">
        <v>8452</v>
      </c>
      <c r="M106" s="31">
        <v>5.8810000000000001E-2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84.65</v>
      </c>
      <c r="D107" s="36">
        <v>84.816666666666663</v>
      </c>
      <c r="E107" s="36">
        <v>83.833333333333329</v>
      </c>
      <c r="F107" s="36">
        <v>83.016666666666666</v>
      </c>
      <c r="G107" s="36">
        <v>82.033333333333331</v>
      </c>
      <c r="H107" s="36">
        <v>85.633333333333326</v>
      </c>
      <c r="I107" s="36">
        <v>86.616666666666674</v>
      </c>
      <c r="J107" s="36">
        <v>87.433333333333323</v>
      </c>
      <c r="K107" s="31">
        <v>85.8</v>
      </c>
      <c r="L107" s="31">
        <v>84</v>
      </c>
      <c r="M107" s="31">
        <v>16.29158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391.15</v>
      </c>
      <c r="D108" s="36">
        <v>389.46666666666664</v>
      </c>
      <c r="E108" s="36">
        <v>384.73333333333329</v>
      </c>
      <c r="F108" s="36">
        <v>378.31666666666666</v>
      </c>
      <c r="G108" s="36">
        <v>373.58333333333331</v>
      </c>
      <c r="H108" s="36">
        <v>395.88333333333327</v>
      </c>
      <c r="I108" s="36">
        <v>400.61666666666662</v>
      </c>
      <c r="J108" s="36">
        <v>407.03333333333325</v>
      </c>
      <c r="K108" s="31">
        <v>394.2</v>
      </c>
      <c r="L108" s="31">
        <v>383.05</v>
      </c>
      <c r="M108" s="31">
        <v>13.410220000000001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549.85</v>
      </c>
      <c r="D109" s="36">
        <v>553.2166666666667</v>
      </c>
      <c r="E109" s="36">
        <v>542.63333333333344</v>
      </c>
      <c r="F109" s="36">
        <v>535.41666666666674</v>
      </c>
      <c r="G109" s="36">
        <v>524.83333333333348</v>
      </c>
      <c r="H109" s="36">
        <v>560.43333333333339</v>
      </c>
      <c r="I109" s="36">
        <v>571.01666666666665</v>
      </c>
      <c r="J109" s="36">
        <v>578.23333333333335</v>
      </c>
      <c r="K109" s="31">
        <v>563.79999999999995</v>
      </c>
      <c r="L109" s="31">
        <v>546</v>
      </c>
      <c r="M109" s="31">
        <v>1.5054099999999999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281.7</v>
      </c>
      <c r="D110" s="36">
        <v>280.8</v>
      </c>
      <c r="E110" s="36">
        <v>278.3</v>
      </c>
      <c r="F110" s="36">
        <v>274.89999999999998</v>
      </c>
      <c r="G110" s="36">
        <v>272.39999999999998</v>
      </c>
      <c r="H110" s="36">
        <v>284.20000000000005</v>
      </c>
      <c r="I110" s="36">
        <v>286.70000000000005</v>
      </c>
      <c r="J110" s="36">
        <v>290.10000000000008</v>
      </c>
      <c r="K110" s="31">
        <v>283.3</v>
      </c>
      <c r="L110" s="31">
        <v>277.39999999999998</v>
      </c>
      <c r="M110" s="31">
        <v>9.3445999999999998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443.95</v>
      </c>
      <c r="D111" s="36">
        <v>445.75</v>
      </c>
      <c r="E111" s="36">
        <v>440</v>
      </c>
      <c r="F111" s="36">
        <v>436.05</v>
      </c>
      <c r="G111" s="36">
        <v>430.3</v>
      </c>
      <c r="H111" s="36">
        <v>449.7</v>
      </c>
      <c r="I111" s="36">
        <v>455.45</v>
      </c>
      <c r="J111" s="36">
        <v>459.4</v>
      </c>
      <c r="K111" s="31">
        <v>451.5</v>
      </c>
      <c r="L111" s="31">
        <v>441.8</v>
      </c>
      <c r="M111" s="31">
        <v>0.35748999999999997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1138.2</v>
      </c>
      <c r="D112" s="36">
        <v>1137.75</v>
      </c>
      <c r="E112" s="36">
        <v>1085.55</v>
      </c>
      <c r="F112" s="36">
        <v>1032.8999999999999</v>
      </c>
      <c r="G112" s="36">
        <v>980.69999999999982</v>
      </c>
      <c r="H112" s="36">
        <v>1190.4000000000001</v>
      </c>
      <c r="I112" s="36">
        <v>1242.5999999999999</v>
      </c>
      <c r="J112" s="36">
        <v>1295.2500000000002</v>
      </c>
      <c r="K112" s="31">
        <v>1189.95</v>
      </c>
      <c r="L112" s="31">
        <v>1085.0999999999999</v>
      </c>
      <c r="M112" s="31">
        <v>3.2601499999999999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1155.6500000000001</v>
      </c>
      <c r="D113" s="36">
        <v>1153.7333333333333</v>
      </c>
      <c r="E113" s="36">
        <v>1139.3166666666666</v>
      </c>
      <c r="F113" s="36">
        <v>1122.9833333333333</v>
      </c>
      <c r="G113" s="36">
        <v>1108.5666666666666</v>
      </c>
      <c r="H113" s="36">
        <v>1170.0666666666666</v>
      </c>
      <c r="I113" s="36">
        <v>1184.4833333333331</v>
      </c>
      <c r="J113" s="36">
        <v>1200.8166666666666</v>
      </c>
      <c r="K113" s="31">
        <v>1168.1500000000001</v>
      </c>
      <c r="L113" s="31">
        <v>1137.4000000000001</v>
      </c>
      <c r="M113" s="31">
        <v>8.7212700000000005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472.95</v>
      </c>
      <c r="D114" s="36">
        <v>466.18333333333334</v>
      </c>
      <c r="E114" s="36">
        <v>458.76666666666665</v>
      </c>
      <c r="F114" s="36">
        <v>444.58333333333331</v>
      </c>
      <c r="G114" s="36">
        <v>437.16666666666663</v>
      </c>
      <c r="H114" s="36">
        <v>480.36666666666667</v>
      </c>
      <c r="I114" s="36">
        <v>487.7833333333333</v>
      </c>
      <c r="J114" s="36">
        <v>501.9666666666667</v>
      </c>
      <c r="K114" s="31">
        <v>473.6</v>
      </c>
      <c r="L114" s="31">
        <v>452</v>
      </c>
      <c r="M114" s="31">
        <v>5.11212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1193.45</v>
      </c>
      <c r="D115" s="36">
        <v>1194.45</v>
      </c>
      <c r="E115" s="36">
        <v>1176.5</v>
      </c>
      <c r="F115" s="36">
        <v>1159.55</v>
      </c>
      <c r="G115" s="36">
        <v>1141.5999999999999</v>
      </c>
      <c r="H115" s="36">
        <v>1211.4000000000001</v>
      </c>
      <c r="I115" s="36">
        <v>1229.3500000000004</v>
      </c>
      <c r="J115" s="36">
        <v>1246.3000000000002</v>
      </c>
      <c r="K115" s="31">
        <v>1212.4000000000001</v>
      </c>
      <c r="L115" s="31">
        <v>1177.5</v>
      </c>
      <c r="M115" s="31">
        <v>28.535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133.65</v>
      </c>
      <c r="D116" s="36">
        <v>134.03333333333333</v>
      </c>
      <c r="E116" s="36">
        <v>130.91666666666666</v>
      </c>
      <c r="F116" s="36">
        <v>128.18333333333334</v>
      </c>
      <c r="G116" s="36">
        <v>125.06666666666666</v>
      </c>
      <c r="H116" s="36">
        <v>136.76666666666665</v>
      </c>
      <c r="I116" s="36">
        <v>139.88333333333333</v>
      </c>
      <c r="J116" s="36">
        <v>142.61666666666665</v>
      </c>
      <c r="K116" s="31">
        <v>137.15</v>
      </c>
      <c r="L116" s="31">
        <v>131.30000000000001</v>
      </c>
      <c r="M116" s="31">
        <v>95.733959999999996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1304.3</v>
      </c>
      <c r="D117" s="36">
        <v>1308.2</v>
      </c>
      <c r="E117" s="36">
        <v>1291.75</v>
      </c>
      <c r="F117" s="36">
        <v>1279.2</v>
      </c>
      <c r="G117" s="36">
        <v>1262.75</v>
      </c>
      <c r="H117" s="36">
        <v>1320.75</v>
      </c>
      <c r="I117" s="36">
        <v>1337.2000000000003</v>
      </c>
      <c r="J117" s="36">
        <v>1349.75</v>
      </c>
      <c r="K117" s="31">
        <v>1324.65</v>
      </c>
      <c r="L117" s="31">
        <v>1295.6500000000001</v>
      </c>
      <c r="M117" s="31">
        <v>0.72957000000000005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314.55</v>
      </c>
      <c r="D118" s="36">
        <v>314.09999999999997</v>
      </c>
      <c r="E118" s="36">
        <v>312.39999999999992</v>
      </c>
      <c r="F118" s="36">
        <v>310.24999999999994</v>
      </c>
      <c r="G118" s="36">
        <v>308.5499999999999</v>
      </c>
      <c r="H118" s="36">
        <v>316.24999999999994</v>
      </c>
      <c r="I118" s="36">
        <v>317.95</v>
      </c>
      <c r="J118" s="36">
        <v>320.09999999999997</v>
      </c>
      <c r="K118" s="31">
        <v>315.8</v>
      </c>
      <c r="L118" s="31">
        <v>311.95</v>
      </c>
      <c r="M118" s="31">
        <v>62.299819999999997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958.25</v>
      </c>
      <c r="D119" s="36">
        <v>966.18333333333339</v>
      </c>
      <c r="E119" s="36">
        <v>942.06666666666683</v>
      </c>
      <c r="F119" s="36">
        <v>925.88333333333344</v>
      </c>
      <c r="G119" s="36">
        <v>901.76666666666688</v>
      </c>
      <c r="H119" s="36">
        <v>982.36666666666679</v>
      </c>
      <c r="I119" s="36">
        <v>1006.4833333333333</v>
      </c>
      <c r="J119" s="36">
        <v>1022.6666666666667</v>
      </c>
      <c r="K119" s="31">
        <v>990.3</v>
      </c>
      <c r="L119" s="31">
        <v>950</v>
      </c>
      <c r="M119" s="31">
        <v>14.86735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4988.6499999999996</v>
      </c>
      <c r="D120" s="36">
        <v>4987.5666666666666</v>
      </c>
      <c r="E120" s="36">
        <v>4949.1333333333332</v>
      </c>
      <c r="F120" s="36">
        <v>4909.6166666666668</v>
      </c>
      <c r="G120" s="36">
        <v>4871.1833333333334</v>
      </c>
      <c r="H120" s="36">
        <v>5027.083333333333</v>
      </c>
      <c r="I120" s="36">
        <v>5065.5166666666655</v>
      </c>
      <c r="J120" s="36">
        <v>5105.0333333333328</v>
      </c>
      <c r="K120" s="31">
        <v>5026</v>
      </c>
      <c r="L120" s="31">
        <v>4948.05</v>
      </c>
      <c r="M120" s="31">
        <v>2.6686000000000001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2053.8000000000002</v>
      </c>
      <c r="D121" s="36">
        <v>2063.2500000000005</v>
      </c>
      <c r="E121" s="36">
        <v>2035.6000000000008</v>
      </c>
      <c r="F121" s="36">
        <v>2017.4000000000003</v>
      </c>
      <c r="G121" s="36">
        <v>1989.7500000000007</v>
      </c>
      <c r="H121" s="36">
        <v>2081.4500000000007</v>
      </c>
      <c r="I121" s="36">
        <v>2109.1000000000004</v>
      </c>
      <c r="J121" s="36">
        <v>2127.3000000000011</v>
      </c>
      <c r="K121" s="31">
        <v>2090.9</v>
      </c>
      <c r="L121" s="31">
        <v>2045.05</v>
      </c>
      <c r="M121" s="31">
        <v>5.2240099999999998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2280.4</v>
      </c>
      <c r="D122" s="36">
        <v>2297.9666666666667</v>
      </c>
      <c r="E122" s="36">
        <v>2257.4333333333334</v>
      </c>
      <c r="F122" s="36">
        <v>2234.4666666666667</v>
      </c>
      <c r="G122" s="36">
        <v>2193.9333333333334</v>
      </c>
      <c r="H122" s="36">
        <v>2320.9333333333334</v>
      </c>
      <c r="I122" s="36">
        <v>2361.4666666666672</v>
      </c>
      <c r="J122" s="36">
        <v>2384.4333333333334</v>
      </c>
      <c r="K122" s="31">
        <v>2338.5</v>
      </c>
      <c r="L122" s="31">
        <v>2275</v>
      </c>
      <c r="M122" s="31">
        <v>0.86507999999999996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688.8</v>
      </c>
      <c r="D123" s="36">
        <v>690.43333333333339</v>
      </c>
      <c r="E123" s="36">
        <v>682.36666666666679</v>
      </c>
      <c r="F123" s="36">
        <v>675.93333333333339</v>
      </c>
      <c r="G123" s="36">
        <v>667.86666666666679</v>
      </c>
      <c r="H123" s="36">
        <v>696.86666666666679</v>
      </c>
      <c r="I123" s="36">
        <v>704.93333333333339</v>
      </c>
      <c r="J123" s="36">
        <v>711.36666666666679</v>
      </c>
      <c r="K123" s="31">
        <v>698.5</v>
      </c>
      <c r="L123" s="31">
        <v>684</v>
      </c>
      <c r="M123" s="31">
        <v>9.8658099999999997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1040.8</v>
      </c>
      <c r="D124" s="36">
        <v>1046.6166666666668</v>
      </c>
      <c r="E124" s="36">
        <v>1013.2333333333336</v>
      </c>
      <c r="F124" s="36">
        <v>985.66666666666674</v>
      </c>
      <c r="G124" s="36">
        <v>952.28333333333353</v>
      </c>
      <c r="H124" s="36">
        <v>1074.1833333333336</v>
      </c>
      <c r="I124" s="36">
        <v>1107.5666666666668</v>
      </c>
      <c r="J124" s="36">
        <v>1135.1333333333337</v>
      </c>
      <c r="K124" s="31">
        <v>1080</v>
      </c>
      <c r="L124" s="31">
        <v>1019.05</v>
      </c>
      <c r="M124" s="31">
        <v>8.5251800000000006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4791.55</v>
      </c>
      <c r="D125" s="36">
        <v>4807.8833333333332</v>
      </c>
      <c r="E125" s="36">
        <v>4578.0166666666664</v>
      </c>
      <c r="F125" s="36">
        <v>4364.4833333333336</v>
      </c>
      <c r="G125" s="36">
        <v>4134.6166666666668</v>
      </c>
      <c r="H125" s="36">
        <v>5021.4166666666661</v>
      </c>
      <c r="I125" s="36">
        <v>5251.2833333333328</v>
      </c>
      <c r="J125" s="36">
        <v>5464.8166666666657</v>
      </c>
      <c r="K125" s="31">
        <v>5037.75</v>
      </c>
      <c r="L125" s="31">
        <v>4594.3500000000004</v>
      </c>
      <c r="M125" s="31">
        <v>2.29942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1607</v>
      </c>
      <c r="D126" s="36">
        <v>1587.4166666666667</v>
      </c>
      <c r="E126" s="36">
        <v>1557.9333333333334</v>
      </c>
      <c r="F126" s="36">
        <v>1508.8666666666666</v>
      </c>
      <c r="G126" s="36">
        <v>1479.3833333333332</v>
      </c>
      <c r="H126" s="36">
        <v>1636.4833333333336</v>
      </c>
      <c r="I126" s="36">
        <v>1665.9666666666667</v>
      </c>
      <c r="J126" s="36">
        <v>1715.0333333333338</v>
      </c>
      <c r="K126" s="31">
        <v>1616.9</v>
      </c>
      <c r="L126" s="31">
        <v>1538.35</v>
      </c>
      <c r="M126" s="31">
        <v>6.0231899999999996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3980.6</v>
      </c>
      <c r="D127" s="36">
        <v>3969.5333333333333</v>
      </c>
      <c r="E127" s="36">
        <v>3901.0666666666666</v>
      </c>
      <c r="F127" s="36">
        <v>3821.5333333333333</v>
      </c>
      <c r="G127" s="36">
        <v>3753.0666666666666</v>
      </c>
      <c r="H127" s="36">
        <v>4049.0666666666666</v>
      </c>
      <c r="I127" s="36">
        <v>4117.5333333333328</v>
      </c>
      <c r="J127" s="36">
        <v>4197.0666666666666</v>
      </c>
      <c r="K127" s="31">
        <v>4038</v>
      </c>
      <c r="L127" s="31">
        <v>3890</v>
      </c>
      <c r="M127" s="31">
        <v>0.25770999999999999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283.05</v>
      </c>
      <c r="D128" s="36">
        <v>283.33333333333331</v>
      </c>
      <c r="E128" s="36">
        <v>280.76666666666665</v>
      </c>
      <c r="F128" s="36">
        <v>278.48333333333335</v>
      </c>
      <c r="G128" s="36">
        <v>275.91666666666669</v>
      </c>
      <c r="H128" s="36">
        <v>285.61666666666662</v>
      </c>
      <c r="I128" s="36">
        <v>288.18333333333334</v>
      </c>
      <c r="J128" s="36">
        <v>290.46666666666658</v>
      </c>
      <c r="K128" s="31">
        <v>285.89999999999998</v>
      </c>
      <c r="L128" s="31">
        <v>281.05</v>
      </c>
      <c r="M128" s="31">
        <v>17.266390000000001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331.2</v>
      </c>
      <c r="D129" s="36">
        <v>326.75</v>
      </c>
      <c r="E129" s="36">
        <v>320.55</v>
      </c>
      <c r="F129" s="36">
        <v>309.90000000000003</v>
      </c>
      <c r="G129" s="36">
        <v>303.70000000000005</v>
      </c>
      <c r="H129" s="36">
        <v>337.4</v>
      </c>
      <c r="I129" s="36">
        <v>343.6</v>
      </c>
      <c r="J129" s="36">
        <v>354.24999999999994</v>
      </c>
      <c r="K129" s="31">
        <v>332.95</v>
      </c>
      <c r="L129" s="31">
        <v>316.10000000000002</v>
      </c>
      <c r="M129" s="31">
        <v>3.4121299999999999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1676.45</v>
      </c>
      <c r="D130" s="36">
        <v>1682.1000000000001</v>
      </c>
      <c r="E130" s="36">
        <v>1666.4000000000003</v>
      </c>
      <c r="F130" s="36">
        <v>1656.3500000000001</v>
      </c>
      <c r="G130" s="36">
        <v>1640.6500000000003</v>
      </c>
      <c r="H130" s="36">
        <v>1692.1500000000003</v>
      </c>
      <c r="I130" s="36">
        <v>1707.8500000000001</v>
      </c>
      <c r="J130" s="36">
        <v>1717.9000000000003</v>
      </c>
      <c r="K130" s="31">
        <v>1697.8</v>
      </c>
      <c r="L130" s="31">
        <v>1672.05</v>
      </c>
      <c r="M130" s="31">
        <v>5.7977100000000004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1588.95</v>
      </c>
      <c r="D131" s="36">
        <v>1601.4833333333333</v>
      </c>
      <c r="E131" s="36">
        <v>1559.9666666666667</v>
      </c>
      <c r="F131" s="36">
        <v>1530.9833333333333</v>
      </c>
      <c r="G131" s="36">
        <v>1489.4666666666667</v>
      </c>
      <c r="H131" s="36">
        <v>1630.4666666666667</v>
      </c>
      <c r="I131" s="36">
        <v>1671.9833333333336</v>
      </c>
      <c r="J131" s="36">
        <v>1700.9666666666667</v>
      </c>
      <c r="K131" s="31">
        <v>1643</v>
      </c>
      <c r="L131" s="31">
        <v>1572.5</v>
      </c>
      <c r="M131" s="31">
        <v>6.9611900000000002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523.45000000000005</v>
      </c>
      <c r="D132" s="36">
        <v>523.28333333333342</v>
      </c>
      <c r="E132" s="36">
        <v>521.86666666666679</v>
      </c>
      <c r="F132" s="36">
        <v>520.28333333333342</v>
      </c>
      <c r="G132" s="36">
        <v>518.86666666666679</v>
      </c>
      <c r="H132" s="36">
        <v>524.86666666666679</v>
      </c>
      <c r="I132" s="36">
        <v>526.28333333333353</v>
      </c>
      <c r="J132" s="36">
        <v>527.86666666666679</v>
      </c>
      <c r="K132" s="31">
        <v>524.70000000000005</v>
      </c>
      <c r="L132" s="31">
        <v>521.70000000000005</v>
      </c>
      <c r="M132" s="31">
        <v>17.11768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2043.95</v>
      </c>
      <c r="D133" s="36">
        <v>2046.3333333333333</v>
      </c>
      <c r="E133" s="36">
        <v>2022.6166666666663</v>
      </c>
      <c r="F133" s="36">
        <v>2001.2833333333331</v>
      </c>
      <c r="G133" s="36">
        <v>1977.5666666666662</v>
      </c>
      <c r="H133" s="36">
        <v>2067.6666666666665</v>
      </c>
      <c r="I133" s="36">
        <v>2091.3833333333332</v>
      </c>
      <c r="J133" s="36">
        <v>2112.7166666666667</v>
      </c>
      <c r="K133" s="31">
        <v>2070.0500000000002</v>
      </c>
      <c r="L133" s="31">
        <v>2025</v>
      </c>
      <c r="M133" s="31">
        <v>2.32897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1892.6</v>
      </c>
      <c r="D134" s="36">
        <v>1900.3333333333333</v>
      </c>
      <c r="E134" s="36">
        <v>1862.3666666666666</v>
      </c>
      <c r="F134" s="36">
        <v>1832.1333333333332</v>
      </c>
      <c r="G134" s="36">
        <v>1794.1666666666665</v>
      </c>
      <c r="H134" s="36">
        <v>1930.5666666666666</v>
      </c>
      <c r="I134" s="36">
        <v>1968.5333333333333</v>
      </c>
      <c r="J134" s="36">
        <v>1998.7666666666667</v>
      </c>
      <c r="K134" s="31">
        <v>1938.3</v>
      </c>
      <c r="L134" s="31">
        <v>1870.1</v>
      </c>
      <c r="M134" s="31">
        <v>0.68118000000000001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974.05</v>
      </c>
      <c r="D135" s="36">
        <v>968.33333333333337</v>
      </c>
      <c r="E135" s="36">
        <v>955.16666666666674</v>
      </c>
      <c r="F135" s="36">
        <v>936.28333333333342</v>
      </c>
      <c r="G135" s="36">
        <v>923.11666666666679</v>
      </c>
      <c r="H135" s="36">
        <v>987.2166666666667</v>
      </c>
      <c r="I135" s="36">
        <v>1000.3833333333334</v>
      </c>
      <c r="J135" s="36">
        <v>1019.2666666666667</v>
      </c>
      <c r="K135" s="31">
        <v>981.5</v>
      </c>
      <c r="L135" s="31">
        <v>949.45</v>
      </c>
      <c r="M135" s="31">
        <v>0.60238000000000003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636.25</v>
      </c>
      <c r="D136" s="36">
        <v>635.16666666666663</v>
      </c>
      <c r="E136" s="36">
        <v>627.13333333333321</v>
      </c>
      <c r="F136" s="36">
        <v>618.01666666666654</v>
      </c>
      <c r="G136" s="36">
        <v>609.98333333333312</v>
      </c>
      <c r="H136" s="36">
        <v>644.2833333333333</v>
      </c>
      <c r="I136" s="36">
        <v>652.31666666666683</v>
      </c>
      <c r="J136" s="36">
        <v>661.43333333333339</v>
      </c>
      <c r="K136" s="31">
        <v>643.20000000000005</v>
      </c>
      <c r="L136" s="31">
        <v>626.04999999999995</v>
      </c>
      <c r="M136" s="31">
        <v>2.5331800000000002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1990.95</v>
      </c>
      <c r="D137" s="36">
        <v>1986.3</v>
      </c>
      <c r="E137" s="36">
        <v>1974.6499999999999</v>
      </c>
      <c r="F137" s="36">
        <v>1958.35</v>
      </c>
      <c r="G137" s="36">
        <v>1946.6999999999998</v>
      </c>
      <c r="H137" s="36">
        <v>2002.6</v>
      </c>
      <c r="I137" s="36">
        <v>2014.25</v>
      </c>
      <c r="J137" s="36">
        <v>2030.55</v>
      </c>
      <c r="K137" s="31">
        <v>1997.95</v>
      </c>
      <c r="L137" s="31">
        <v>1970</v>
      </c>
      <c r="M137" s="31">
        <v>1.4578599999999999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420.15</v>
      </c>
      <c r="D138" s="36">
        <v>421.36666666666662</v>
      </c>
      <c r="E138" s="36">
        <v>414.78333333333325</v>
      </c>
      <c r="F138" s="36">
        <v>409.41666666666663</v>
      </c>
      <c r="G138" s="36">
        <v>402.83333333333326</v>
      </c>
      <c r="H138" s="36">
        <v>426.73333333333323</v>
      </c>
      <c r="I138" s="36">
        <v>433.31666666666661</v>
      </c>
      <c r="J138" s="36">
        <v>438.68333333333322</v>
      </c>
      <c r="K138" s="31">
        <v>427.95</v>
      </c>
      <c r="L138" s="31">
        <v>416</v>
      </c>
      <c r="M138" s="31">
        <v>5.5728499999999999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128.4</v>
      </c>
      <c r="D139" s="36">
        <v>129.51666666666668</v>
      </c>
      <c r="E139" s="36">
        <v>126.88333333333335</v>
      </c>
      <c r="F139" s="36">
        <v>125.36666666666667</v>
      </c>
      <c r="G139" s="36">
        <v>122.73333333333335</v>
      </c>
      <c r="H139" s="36">
        <v>131.03333333333336</v>
      </c>
      <c r="I139" s="36">
        <v>133.66666666666669</v>
      </c>
      <c r="J139" s="36">
        <v>135.18333333333337</v>
      </c>
      <c r="K139" s="31">
        <v>132.15</v>
      </c>
      <c r="L139" s="31">
        <v>128</v>
      </c>
      <c r="M139" s="31">
        <v>74.242339999999999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182.9</v>
      </c>
      <c r="D140" s="36">
        <v>184.4666666666667</v>
      </c>
      <c r="E140" s="36">
        <v>180.48333333333341</v>
      </c>
      <c r="F140" s="36">
        <v>178.06666666666672</v>
      </c>
      <c r="G140" s="36">
        <v>174.08333333333343</v>
      </c>
      <c r="H140" s="36">
        <v>186.88333333333338</v>
      </c>
      <c r="I140" s="36">
        <v>190.86666666666667</v>
      </c>
      <c r="J140" s="36">
        <v>193.28333333333336</v>
      </c>
      <c r="K140" s="31">
        <v>188.45</v>
      </c>
      <c r="L140" s="31">
        <v>182.05</v>
      </c>
      <c r="M140" s="31">
        <v>22.794409999999999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3403.4</v>
      </c>
      <c r="D141" s="36">
        <v>3411.7000000000003</v>
      </c>
      <c r="E141" s="36">
        <v>3376.2000000000007</v>
      </c>
      <c r="F141" s="36">
        <v>3349.0000000000005</v>
      </c>
      <c r="G141" s="36">
        <v>3313.5000000000009</v>
      </c>
      <c r="H141" s="36">
        <v>3438.9000000000005</v>
      </c>
      <c r="I141" s="36">
        <v>3474.3999999999996</v>
      </c>
      <c r="J141" s="36">
        <v>3501.6000000000004</v>
      </c>
      <c r="K141" s="31">
        <v>3447.2</v>
      </c>
      <c r="L141" s="31">
        <v>3384.5</v>
      </c>
      <c r="M141" s="31">
        <v>2.4414899999999999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5103.8500000000004</v>
      </c>
      <c r="D142" s="36">
        <v>5186.583333333333</v>
      </c>
      <c r="E142" s="36">
        <v>4993.2666666666664</v>
      </c>
      <c r="F142" s="36">
        <v>4882.6833333333334</v>
      </c>
      <c r="G142" s="36">
        <v>4689.3666666666668</v>
      </c>
      <c r="H142" s="36">
        <v>5297.1666666666661</v>
      </c>
      <c r="I142" s="36">
        <v>5490.4833333333336</v>
      </c>
      <c r="J142" s="36">
        <v>5601.0666666666657</v>
      </c>
      <c r="K142" s="31">
        <v>5379.9</v>
      </c>
      <c r="L142" s="31">
        <v>5076</v>
      </c>
      <c r="M142" s="31">
        <v>8.6500900000000005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554.45000000000005</v>
      </c>
      <c r="D143" s="36">
        <v>547.88333333333333</v>
      </c>
      <c r="E143" s="36">
        <v>537.81666666666661</v>
      </c>
      <c r="F143" s="36">
        <v>521.18333333333328</v>
      </c>
      <c r="G143" s="36">
        <v>511.11666666666656</v>
      </c>
      <c r="H143" s="36">
        <v>564.51666666666665</v>
      </c>
      <c r="I143" s="36">
        <v>574.58333333333348</v>
      </c>
      <c r="J143" s="36">
        <v>591.2166666666667</v>
      </c>
      <c r="K143" s="31">
        <v>557.95000000000005</v>
      </c>
      <c r="L143" s="31">
        <v>531.25</v>
      </c>
      <c r="M143" s="31">
        <v>81.418199999999999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2363.4499999999998</v>
      </c>
      <c r="D144" s="36">
        <v>2357.8333333333335</v>
      </c>
      <c r="E144" s="36">
        <v>2335.8666666666668</v>
      </c>
      <c r="F144" s="36">
        <v>2308.2833333333333</v>
      </c>
      <c r="G144" s="36">
        <v>2286.3166666666666</v>
      </c>
      <c r="H144" s="36">
        <v>2385.416666666667</v>
      </c>
      <c r="I144" s="36">
        <v>2407.3833333333332</v>
      </c>
      <c r="J144" s="36">
        <v>2434.9666666666672</v>
      </c>
      <c r="K144" s="31">
        <v>2379.8000000000002</v>
      </c>
      <c r="L144" s="31">
        <v>2330.25</v>
      </c>
      <c r="M144" s="31">
        <v>1.8173900000000001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5345.35</v>
      </c>
      <c r="D145" s="36">
        <v>5314.95</v>
      </c>
      <c r="E145" s="36">
        <v>5235.95</v>
      </c>
      <c r="F145" s="36">
        <v>5126.55</v>
      </c>
      <c r="G145" s="36">
        <v>5047.55</v>
      </c>
      <c r="H145" s="36">
        <v>5424.3499999999995</v>
      </c>
      <c r="I145" s="36">
        <v>5503.3499999999995</v>
      </c>
      <c r="J145" s="36">
        <v>5612.7499999999991</v>
      </c>
      <c r="K145" s="31">
        <v>5393.95</v>
      </c>
      <c r="L145" s="31">
        <v>5205.55</v>
      </c>
      <c r="M145" s="31">
        <v>5.3832000000000004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465.3</v>
      </c>
      <c r="D146" s="36">
        <v>469.15000000000003</v>
      </c>
      <c r="E146" s="36">
        <v>459.45000000000005</v>
      </c>
      <c r="F146" s="36">
        <v>453.6</v>
      </c>
      <c r="G146" s="36">
        <v>443.90000000000003</v>
      </c>
      <c r="H146" s="36">
        <v>475.00000000000006</v>
      </c>
      <c r="I146" s="36">
        <v>484.7</v>
      </c>
      <c r="J146" s="36">
        <v>490.55000000000007</v>
      </c>
      <c r="K146" s="31">
        <v>478.85</v>
      </c>
      <c r="L146" s="31">
        <v>463.3</v>
      </c>
      <c r="M146" s="31">
        <v>3.4992700000000001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39.549999999999997</v>
      </c>
      <c r="D147" s="36">
        <v>39.766666666666666</v>
      </c>
      <c r="E147" s="36">
        <v>39.233333333333334</v>
      </c>
      <c r="F147" s="36">
        <v>38.916666666666671</v>
      </c>
      <c r="G147" s="36">
        <v>38.38333333333334</v>
      </c>
      <c r="H147" s="36">
        <v>40.083333333333329</v>
      </c>
      <c r="I147" s="36">
        <v>40.61666666666666</v>
      </c>
      <c r="J147" s="36">
        <v>40.933333333333323</v>
      </c>
      <c r="K147" s="31">
        <v>40.299999999999997</v>
      </c>
      <c r="L147" s="31">
        <v>39.450000000000003</v>
      </c>
      <c r="M147" s="31">
        <v>68.621120000000005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1977.4</v>
      </c>
      <c r="D148" s="36">
        <v>1967.0166666666667</v>
      </c>
      <c r="E148" s="36">
        <v>1925.3833333333332</v>
      </c>
      <c r="F148" s="36">
        <v>1873.3666666666666</v>
      </c>
      <c r="G148" s="36">
        <v>1831.7333333333331</v>
      </c>
      <c r="H148" s="36">
        <v>2019.0333333333333</v>
      </c>
      <c r="I148" s="36">
        <v>2060.666666666667</v>
      </c>
      <c r="J148" s="36">
        <v>2112.6833333333334</v>
      </c>
      <c r="K148" s="31">
        <v>2008.65</v>
      </c>
      <c r="L148" s="31">
        <v>1915</v>
      </c>
      <c r="M148" s="31">
        <v>0.74961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3357.65</v>
      </c>
      <c r="D149" s="36">
        <v>3373.2833333333328</v>
      </c>
      <c r="E149" s="36">
        <v>3320.5666666666657</v>
      </c>
      <c r="F149" s="36">
        <v>3283.4833333333327</v>
      </c>
      <c r="G149" s="36">
        <v>3230.7666666666655</v>
      </c>
      <c r="H149" s="36">
        <v>3410.3666666666659</v>
      </c>
      <c r="I149" s="36">
        <v>3463.083333333333</v>
      </c>
      <c r="J149" s="36">
        <v>3500.1666666666661</v>
      </c>
      <c r="K149" s="31">
        <v>3426</v>
      </c>
      <c r="L149" s="31">
        <v>3336.2</v>
      </c>
      <c r="M149" s="31">
        <v>2.5739200000000002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227.9</v>
      </c>
      <c r="D150" s="36">
        <v>222.65</v>
      </c>
      <c r="E150" s="36">
        <v>215.5</v>
      </c>
      <c r="F150" s="36">
        <v>203.1</v>
      </c>
      <c r="G150" s="36">
        <v>195.95</v>
      </c>
      <c r="H150" s="36">
        <v>235.05</v>
      </c>
      <c r="I150" s="36">
        <v>242.20000000000005</v>
      </c>
      <c r="J150" s="36">
        <v>254.60000000000002</v>
      </c>
      <c r="K150" s="31">
        <v>229.8</v>
      </c>
      <c r="L150" s="31">
        <v>210.25</v>
      </c>
      <c r="M150" s="31">
        <v>31.289290000000001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501.2</v>
      </c>
      <c r="D151" s="36">
        <v>495.06666666666666</v>
      </c>
      <c r="E151" s="36">
        <v>486.13333333333333</v>
      </c>
      <c r="F151" s="36">
        <v>471.06666666666666</v>
      </c>
      <c r="G151" s="36">
        <v>462.13333333333333</v>
      </c>
      <c r="H151" s="36">
        <v>510.13333333333333</v>
      </c>
      <c r="I151" s="36">
        <v>519.06666666666661</v>
      </c>
      <c r="J151" s="36">
        <v>534.13333333333333</v>
      </c>
      <c r="K151" s="31">
        <v>504</v>
      </c>
      <c r="L151" s="31">
        <v>480</v>
      </c>
      <c r="M151" s="31">
        <v>3.8824000000000001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507.8</v>
      </c>
      <c r="D152" s="36">
        <v>508.08333333333331</v>
      </c>
      <c r="E152" s="36">
        <v>501.71666666666658</v>
      </c>
      <c r="F152" s="36">
        <v>495.63333333333327</v>
      </c>
      <c r="G152" s="36">
        <v>489.26666666666654</v>
      </c>
      <c r="H152" s="36">
        <v>514.16666666666663</v>
      </c>
      <c r="I152" s="36">
        <v>520.5333333333333</v>
      </c>
      <c r="J152" s="36">
        <v>526.61666666666667</v>
      </c>
      <c r="K152" s="31">
        <v>514.45000000000005</v>
      </c>
      <c r="L152" s="31">
        <v>502</v>
      </c>
      <c r="M152" s="31">
        <v>1.6121300000000001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1604.05</v>
      </c>
      <c r="D153" s="36">
        <v>1602.8500000000001</v>
      </c>
      <c r="E153" s="36">
        <v>1588.2000000000003</v>
      </c>
      <c r="F153" s="36">
        <v>1572.3500000000001</v>
      </c>
      <c r="G153" s="36">
        <v>1557.7000000000003</v>
      </c>
      <c r="H153" s="36">
        <v>1618.7000000000003</v>
      </c>
      <c r="I153" s="36">
        <v>1633.3500000000004</v>
      </c>
      <c r="J153" s="36">
        <v>1649.2000000000003</v>
      </c>
      <c r="K153" s="31">
        <v>1617.5</v>
      </c>
      <c r="L153" s="31">
        <v>1587</v>
      </c>
      <c r="M153" s="31">
        <v>1.2273700000000001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126.8</v>
      </c>
      <c r="D154" s="36">
        <v>127.18333333333334</v>
      </c>
      <c r="E154" s="36">
        <v>124.81666666666666</v>
      </c>
      <c r="F154" s="36">
        <v>122.83333333333333</v>
      </c>
      <c r="G154" s="36">
        <v>120.46666666666665</v>
      </c>
      <c r="H154" s="36">
        <v>129.16666666666669</v>
      </c>
      <c r="I154" s="36">
        <v>131.53333333333336</v>
      </c>
      <c r="J154" s="36">
        <v>133.51666666666668</v>
      </c>
      <c r="K154" s="31">
        <v>129.55000000000001</v>
      </c>
      <c r="L154" s="31">
        <v>125.2</v>
      </c>
      <c r="M154" s="31">
        <v>41.437309999999997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181.45</v>
      </c>
      <c r="D155" s="36">
        <v>182.01666666666665</v>
      </c>
      <c r="E155" s="36">
        <v>180.18333333333331</v>
      </c>
      <c r="F155" s="36">
        <v>178.91666666666666</v>
      </c>
      <c r="G155" s="36">
        <v>177.08333333333331</v>
      </c>
      <c r="H155" s="36">
        <v>183.2833333333333</v>
      </c>
      <c r="I155" s="36">
        <v>185.11666666666667</v>
      </c>
      <c r="J155" s="36">
        <v>186.3833333333333</v>
      </c>
      <c r="K155" s="31">
        <v>183.85</v>
      </c>
      <c r="L155" s="31">
        <v>180.75</v>
      </c>
      <c r="M155" s="31">
        <v>2.79766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91.35</v>
      </c>
      <c r="D156" s="36">
        <v>91.733333333333334</v>
      </c>
      <c r="E156" s="36">
        <v>90.166666666666671</v>
      </c>
      <c r="F156" s="36">
        <v>88.983333333333334</v>
      </c>
      <c r="G156" s="36">
        <v>87.416666666666671</v>
      </c>
      <c r="H156" s="36">
        <v>92.916666666666671</v>
      </c>
      <c r="I156" s="36">
        <v>94.483333333333334</v>
      </c>
      <c r="J156" s="36">
        <v>95.666666666666671</v>
      </c>
      <c r="K156" s="31">
        <v>93.3</v>
      </c>
      <c r="L156" s="31">
        <v>90.55</v>
      </c>
      <c r="M156" s="31">
        <v>58.82732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859.55</v>
      </c>
      <c r="D157" s="36">
        <v>857.25</v>
      </c>
      <c r="E157" s="36">
        <v>842.5</v>
      </c>
      <c r="F157" s="36">
        <v>825.45</v>
      </c>
      <c r="G157" s="36">
        <v>810.7</v>
      </c>
      <c r="H157" s="36">
        <v>874.3</v>
      </c>
      <c r="I157" s="36">
        <v>889.05</v>
      </c>
      <c r="J157" s="36">
        <v>906.09999999999991</v>
      </c>
      <c r="K157" s="31">
        <v>872</v>
      </c>
      <c r="L157" s="31">
        <v>840.2</v>
      </c>
      <c r="M157" s="31">
        <v>1.03912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3164.25</v>
      </c>
      <c r="D158" s="36">
        <v>3151.6</v>
      </c>
      <c r="E158" s="36">
        <v>3119.1</v>
      </c>
      <c r="F158" s="36">
        <v>3073.95</v>
      </c>
      <c r="G158" s="36">
        <v>3041.45</v>
      </c>
      <c r="H158" s="36">
        <v>3196.75</v>
      </c>
      <c r="I158" s="36">
        <v>3229.25</v>
      </c>
      <c r="J158" s="36">
        <v>3274.4</v>
      </c>
      <c r="K158" s="31">
        <v>3184.1</v>
      </c>
      <c r="L158" s="31">
        <v>3106.45</v>
      </c>
      <c r="M158" s="31">
        <v>2.1572300000000002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254.3</v>
      </c>
      <c r="D159" s="36">
        <v>253.06666666666669</v>
      </c>
      <c r="E159" s="36">
        <v>250.23333333333338</v>
      </c>
      <c r="F159" s="36">
        <v>246.16666666666669</v>
      </c>
      <c r="G159" s="36">
        <v>243.33333333333337</v>
      </c>
      <c r="H159" s="36">
        <v>257.13333333333338</v>
      </c>
      <c r="I159" s="36">
        <v>259.9666666666667</v>
      </c>
      <c r="J159" s="36">
        <v>264.03333333333342</v>
      </c>
      <c r="K159" s="31">
        <v>255.9</v>
      </c>
      <c r="L159" s="31">
        <v>249</v>
      </c>
      <c r="M159" s="31">
        <v>23.960319999999999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365</v>
      </c>
      <c r="D160" s="36">
        <v>364</v>
      </c>
      <c r="E160" s="36">
        <v>360.3</v>
      </c>
      <c r="F160" s="36">
        <v>355.6</v>
      </c>
      <c r="G160" s="36">
        <v>351.90000000000003</v>
      </c>
      <c r="H160" s="36">
        <v>368.7</v>
      </c>
      <c r="I160" s="36">
        <v>372.40000000000003</v>
      </c>
      <c r="J160" s="36">
        <v>377.09999999999997</v>
      </c>
      <c r="K160" s="31">
        <v>367.7</v>
      </c>
      <c r="L160" s="31">
        <v>359.3</v>
      </c>
      <c r="M160" s="31">
        <v>0.4768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140.9</v>
      </c>
      <c r="D161" s="36">
        <v>139.79999999999998</v>
      </c>
      <c r="E161" s="36">
        <v>138.34999999999997</v>
      </c>
      <c r="F161" s="36">
        <v>135.79999999999998</v>
      </c>
      <c r="G161" s="36">
        <v>134.34999999999997</v>
      </c>
      <c r="H161" s="36">
        <v>142.34999999999997</v>
      </c>
      <c r="I161" s="36">
        <v>143.79999999999995</v>
      </c>
      <c r="J161" s="36">
        <v>146.34999999999997</v>
      </c>
      <c r="K161" s="31">
        <v>141.25</v>
      </c>
      <c r="L161" s="31">
        <v>137.25</v>
      </c>
      <c r="M161" s="31">
        <v>100.41391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687.35</v>
      </c>
      <c r="D162" s="36">
        <v>682.53333333333342</v>
      </c>
      <c r="E162" s="36">
        <v>668.61666666666679</v>
      </c>
      <c r="F162" s="36">
        <v>649.88333333333333</v>
      </c>
      <c r="G162" s="36">
        <v>635.9666666666667</v>
      </c>
      <c r="H162" s="36">
        <v>701.26666666666688</v>
      </c>
      <c r="I162" s="36">
        <v>715.18333333333362</v>
      </c>
      <c r="J162" s="36">
        <v>733.91666666666697</v>
      </c>
      <c r="K162" s="31">
        <v>696.45</v>
      </c>
      <c r="L162" s="31">
        <v>663.8</v>
      </c>
      <c r="M162" s="31">
        <v>12.3574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4588.3</v>
      </c>
      <c r="D163" s="36">
        <v>4582.2833333333338</v>
      </c>
      <c r="E163" s="36">
        <v>4547.0166666666673</v>
      </c>
      <c r="F163" s="36">
        <v>4505.7333333333336</v>
      </c>
      <c r="G163" s="36">
        <v>4470.4666666666672</v>
      </c>
      <c r="H163" s="36">
        <v>4623.5666666666675</v>
      </c>
      <c r="I163" s="36">
        <v>4658.8333333333339</v>
      </c>
      <c r="J163" s="36">
        <v>4700.1166666666677</v>
      </c>
      <c r="K163" s="31">
        <v>4617.55</v>
      </c>
      <c r="L163" s="31">
        <v>4541</v>
      </c>
      <c r="M163" s="31">
        <v>9.1899999999999996E-2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921.3</v>
      </c>
      <c r="D164" s="36">
        <v>910.5</v>
      </c>
      <c r="E164" s="36">
        <v>886</v>
      </c>
      <c r="F164" s="36">
        <v>850.7</v>
      </c>
      <c r="G164" s="36">
        <v>826.2</v>
      </c>
      <c r="H164" s="36">
        <v>945.8</v>
      </c>
      <c r="I164" s="36">
        <v>970.3</v>
      </c>
      <c r="J164" s="36">
        <v>1005.5999999999999</v>
      </c>
      <c r="K164" s="31">
        <v>935</v>
      </c>
      <c r="L164" s="31">
        <v>875.2</v>
      </c>
      <c r="M164" s="31">
        <v>14.997820000000001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192</v>
      </c>
      <c r="D165" s="36">
        <v>192.38333333333333</v>
      </c>
      <c r="E165" s="36">
        <v>189.26666666666665</v>
      </c>
      <c r="F165" s="36">
        <v>186.53333333333333</v>
      </c>
      <c r="G165" s="36">
        <v>183.41666666666666</v>
      </c>
      <c r="H165" s="36">
        <v>195.11666666666665</v>
      </c>
      <c r="I165" s="36">
        <v>198.23333333333332</v>
      </c>
      <c r="J165" s="36">
        <v>200.96666666666664</v>
      </c>
      <c r="K165" s="31">
        <v>195.5</v>
      </c>
      <c r="L165" s="31">
        <v>189.65</v>
      </c>
      <c r="M165" s="31">
        <v>4.7742800000000001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156.19999999999999</v>
      </c>
      <c r="D166" s="36">
        <v>156.01666666666668</v>
      </c>
      <c r="E166" s="36">
        <v>154.73333333333335</v>
      </c>
      <c r="F166" s="36">
        <v>153.26666666666668</v>
      </c>
      <c r="G166" s="36">
        <v>151.98333333333335</v>
      </c>
      <c r="H166" s="36">
        <v>157.48333333333335</v>
      </c>
      <c r="I166" s="36">
        <v>158.76666666666671</v>
      </c>
      <c r="J166" s="36">
        <v>160.23333333333335</v>
      </c>
      <c r="K166" s="31">
        <v>157.30000000000001</v>
      </c>
      <c r="L166" s="31">
        <v>154.55000000000001</v>
      </c>
      <c r="M166" s="31">
        <v>6.1859200000000003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730.15</v>
      </c>
      <c r="D167" s="36">
        <v>728.2833333333333</v>
      </c>
      <c r="E167" s="36">
        <v>714.21666666666658</v>
      </c>
      <c r="F167" s="36">
        <v>698.2833333333333</v>
      </c>
      <c r="G167" s="36">
        <v>684.21666666666658</v>
      </c>
      <c r="H167" s="36">
        <v>744.21666666666658</v>
      </c>
      <c r="I167" s="36">
        <v>758.28333333333319</v>
      </c>
      <c r="J167" s="36">
        <v>774.21666666666658</v>
      </c>
      <c r="K167" s="31">
        <v>742.35</v>
      </c>
      <c r="L167" s="31">
        <v>712.35</v>
      </c>
      <c r="M167" s="31">
        <v>2.0419999999999998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326.89999999999998</v>
      </c>
      <c r="D168" s="36">
        <v>327.43333333333334</v>
      </c>
      <c r="E168" s="36">
        <v>324.11666666666667</v>
      </c>
      <c r="F168" s="36">
        <v>321.33333333333331</v>
      </c>
      <c r="G168" s="36">
        <v>318.01666666666665</v>
      </c>
      <c r="H168" s="36">
        <v>330.2166666666667</v>
      </c>
      <c r="I168" s="36">
        <v>333.53333333333342</v>
      </c>
      <c r="J168" s="36">
        <v>336.31666666666672</v>
      </c>
      <c r="K168" s="31">
        <v>330.75</v>
      </c>
      <c r="L168" s="31">
        <v>324.64999999999998</v>
      </c>
      <c r="M168" s="31">
        <v>6.9480899999999997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140.19999999999999</v>
      </c>
      <c r="D169" s="36">
        <v>139.73333333333332</v>
      </c>
      <c r="E169" s="36">
        <v>138.61666666666665</v>
      </c>
      <c r="F169" s="36">
        <v>137.03333333333333</v>
      </c>
      <c r="G169" s="36">
        <v>135.91666666666666</v>
      </c>
      <c r="H169" s="36">
        <v>141.31666666666663</v>
      </c>
      <c r="I169" s="36">
        <v>142.43333333333331</v>
      </c>
      <c r="J169" s="36">
        <v>144.01666666666662</v>
      </c>
      <c r="K169" s="31">
        <v>140.85</v>
      </c>
      <c r="L169" s="31">
        <v>138.15</v>
      </c>
      <c r="M169" s="31">
        <v>14.881119999999999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1115.3499999999999</v>
      </c>
      <c r="D170" s="36">
        <v>1119.5666666666666</v>
      </c>
      <c r="E170" s="36">
        <v>1105.7833333333333</v>
      </c>
      <c r="F170" s="36">
        <v>1096.2166666666667</v>
      </c>
      <c r="G170" s="36">
        <v>1082.4333333333334</v>
      </c>
      <c r="H170" s="36">
        <v>1129.1333333333332</v>
      </c>
      <c r="I170" s="36">
        <v>1142.9166666666665</v>
      </c>
      <c r="J170" s="36">
        <v>1152.4833333333331</v>
      </c>
      <c r="K170" s="31">
        <v>1133.3499999999999</v>
      </c>
      <c r="L170" s="31">
        <v>1110</v>
      </c>
      <c r="M170" s="31">
        <v>0.13041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118.7</v>
      </c>
      <c r="D171" s="36">
        <v>118.46666666666665</v>
      </c>
      <c r="E171" s="36">
        <v>117.18333333333331</v>
      </c>
      <c r="F171" s="36">
        <v>115.66666666666666</v>
      </c>
      <c r="G171" s="36">
        <v>114.38333333333331</v>
      </c>
      <c r="H171" s="36">
        <v>119.98333333333331</v>
      </c>
      <c r="I171" s="36">
        <v>121.26666666666664</v>
      </c>
      <c r="J171" s="36">
        <v>122.7833333333333</v>
      </c>
      <c r="K171" s="31">
        <v>119.75</v>
      </c>
      <c r="L171" s="31">
        <v>116.95</v>
      </c>
      <c r="M171" s="31">
        <v>78.950040000000001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2606.3000000000002</v>
      </c>
      <c r="D172" s="36">
        <v>2615.4833333333336</v>
      </c>
      <c r="E172" s="36">
        <v>2551.9666666666672</v>
      </c>
      <c r="F172" s="36">
        <v>2497.6333333333337</v>
      </c>
      <c r="G172" s="36">
        <v>2434.1166666666672</v>
      </c>
      <c r="H172" s="36">
        <v>2669.8166666666671</v>
      </c>
      <c r="I172" s="36">
        <v>2733.3333333333335</v>
      </c>
      <c r="J172" s="36">
        <v>2787.666666666667</v>
      </c>
      <c r="K172" s="31">
        <v>2679</v>
      </c>
      <c r="L172" s="31">
        <v>2561.15</v>
      </c>
      <c r="M172" s="31">
        <v>9.2689999999999995E-2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3141.85</v>
      </c>
      <c r="D173" s="36">
        <v>3142.4833333333336</v>
      </c>
      <c r="E173" s="36">
        <v>3101.7166666666672</v>
      </c>
      <c r="F173" s="36">
        <v>3061.5833333333335</v>
      </c>
      <c r="G173" s="36">
        <v>3020.8166666666671</v>
      </c>
      <c r="H173" s="36">
        <v>3182.6166666666672</v>
      </c>
      <c r="I173" s="36">
        <v>3223.3833333333337</v>
      </c>
      <c r="J173" s="36">
        <v>3263.5166666666673</v>
      </c>
      <c r="K173" s="31">
        <v>3183.25</v>
      </c>
      <c r="L173" s="31">
        <v>3102.35</v>
      </c>
      <c r="M173" s="31">
        <v>5.842E-2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225.8</v>
      </c>
      <c r="D174" s="36">
        <v>225.25</v>
      </c>
      <c r="E174" s="36">
        <v>223.4</v>
      </c>
      <c r="F174" s="36">
        <v>221</v>
      </c>
      <c r="G174" s="36">
        <v>219.15</v>
      </c>
      <c r="H174" s="36">
        <v>227.65</v>
      </c>
      <c r="I174" s="36">
        <v>229.50000000000003</v>
      </c>
      <c r="J174" s="36">
        <v>231.9</v>
      </c>
      <c r="K174" s="31">
        <v>227.1</v>
      </c>
      <c r="L174" s="31">
        <v>222.85</v>
      </c>
      <c r="M174" s="31">
        <v>2.9066999999999998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1534.2</v>
      </c>
      <c r="D175" s="36">
        <v>1537.5666666666668</v>
      </c>
      <c r="E175" s="36">
        <v>1510.0333333333338</v>
      </c>
      <c r="F175" s="36">
        <v>1485.866666666667</v>
      </c>
      <c r="G175" s="36">
        <v>1458.3333333333339</v>
      </c>
      <c r="H175" s="36">
        <v>1561.7333333333336</v>
      </c>
      <c r="I175" s="36">
        <v>1589.2666666666669</v>
      </c>
      <c r="J175" s="36">
        <v>1613.4333333333334</v>
      </c>
      <c r="K175" s="31">
        <v>1565.1</v>
      </c>
      <c r="L175" s="31">
        <v>1513.4</v>
      </c>
      <c r="M175" s="31">
        <v>11.579179999999999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1429.65</v>
      </c>
      <c r="D176" s="36">
        <v>1430.7666666666667</v>
      </c>
      <c r="E176" s="36">
        <v>1423.8833333333332</v>
      </c>
      <c r="F176" s="36">
        <v>1418.1166666666666</v>
      </c>
      <c r="G176" s="36">
        <v>1411.2333333333331</v>
      </c>
      <c r="H176" s="36">
        <v>1436.5333333333333</v>
      </c>
      <c r="I176" s="36">
        <v>1443.416666666667</v>
      </c>
      <c r="J176" s="36">
        <v>1449.1833333333334</v>
      </c>
      <c r="K176" s="31">
        <v>1437.65</v>
      </c>
      <c r="L176" s="31">
        <v>1425</v>
      </c>
      <c r="M176" s="31">
        <v>0.26951000000000003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750.15</v>
      </c>
      <c r="D177" s="36">
        <v>746.5333333333333</v>
      </c>
      <c r="E177" s="36">
        <v>738.21666666666658</v>
      </c>
      <c r="F177" s="36">
        <v>726.2833333333333</v>
      </c>
      <c r="G177" s="36">
        <v>717.96666666666658</v>
      </c>
      <c r="H177" s="36">
        <v>758.46666666666658</v>
      </c>
      <c r="I177" s="36">
        <v>766.78333333333319</v>
      </c>
      <c r="J177" s="36">
        <v>778.71666666666658</v>
      </c>
      <c r="K177" s="31">
        <v>754.85</v>
      </c>
      <c r="L177" s="31">
        <v>734.6</v>
      </c>
      <c r="M177" s="31">
        <v>5.6768799999999997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764.35</v>
      </c>
      <c r="D178" s="36">
        <v>762.15</v>
      </c>
      <c r="E178" s="36">
        <v>754.3</v>
      </c>
      <c r="F178" s="36">
        <v>744.25</v>
      </c>
      <c r="G178" s="36">
        <v>736.4</v>
      </c>
      <c r="H178" s="36">
        <v>772.19999999999993</v>
      </c>
      <c r="I178" s="36">
        <v>780.05000000000007</v>
      </c>
      <c r="J178" s="36">
        <v>790.09999999999991</v>
      </c>
      <c r="K178" s="31">
        <v>770</v>
      </c>
      <c r="L178" s="31">
        <v>752.1</v>
      </c>
      <c r="M178" s="31">
        <v>2.14459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1744.5</v>
      </c>
      <c r="D179" s="36">
        <v>1740.1166666666668</v>
      </c>
      <c r="E179" s="36">
        <v>1719.3833333333337</v>
      </c>
      <c r="F179" s="36">
        <v>1694.2666666666669</v>
      </c>
      <c r="G179" s="36">
        <v>1673.5333333333338</v>
      </c>
      <c r="H179" s="36">
        <v>1765.2333333333336</v>
      </c>
      <c r="I179" s="36">
        <v>1785.9666666666667</v>
      </c>
      <c r="J179" s="36">
        <v>1811.0833333333335</v>
      </c>
      <c r="K179" s="31">
        <v>1760.85</v>
      </c>
      <c r="L179" s="31">
        <v>1715</v>
      </c>
      <c r="M179" s="31">
        <v>0.64502000000000004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54.65</v>
      </c>
      <c r="D180" s="36">
        <v>54.699999999999996</v>
      </c>
      <c r="E180" s="36">
        <v>53.999999999999993</v>
      </c>
      <c r="F180" s="36">
        <v>53.349999999999994</v>
      </c>
      <c r="G180" s="36">
        <v>52.649999999999991</v>
      </c>
      <c r="H180" s="36">
        <v>55.349999999999994</v>
      </c>
      <c r="I180" s="36">
        <v>56.05</v>
      </c>
      <c r="J180" s="36">
        <v>56.699999999999996</v>
      </c>
      <c r="K180" s="31">
        <v>55.4</v>
      </c>
      <c r="L180" s="31">
        <v>54.05</v>
      </c>
      <c r="M180" s="31">
        <v>51.57734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1249.5999999999999</v>
      </c>
      <c r="D181" s="36">
        <v>1259.7166666666665</v>
      </c>
      <c r="E181" s="36">
        <v>1229.9333333333329</v>
      </c>
      <c r="F181" s="36">
        <v>1210.2666666666664</v>
      </c>
      <c r="G181" s="36">
        <v>1180.4833333333329</v>
      </c>
      <c r="H181" s="36">
        <v>1279.383333333333</v>
      </c>
      <c r="I181" s="36">
        <v>1309.1666666666663</v>
      </c>
      <c r="J181" s="36">
        <v>1328.833333333333</v>
      </c>
      <c r="K181" s="31">
        <v>1289.5</v>
      </c>
      <c r="L181" s="31">
        <v>1240.05</v>
      </c>
      <c r="M181" s="31">
        <v>0.54647000000000001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2246.6</v>
      </c>
      <c r="D182" s="36">
        <v>2227.3166666666666</v>
      </c>
      <c r="E182" s="36">
        <v>2166.333333333333</v>
      </c>
      <c r="F182" s="36">
        <v>2086.0666666666666</v>
      </c>
      <c r="G182" s="36">
        <v>2025.083333333333</v>
      </c>
      <c r="H182" s="36">
        <v>2307.583333333333</v>
      </c>
      <c r="I182" s="36">
        <v>2368.5666666666666</v>
      </c>
      <c r="J182" s="36">
        <v>2448.833333333333</v>
      </c>
      <c r="K182" s="31">
        <v>2288.3000000000002</v>
      </c>
      <c r="L182" s="31">
        <v>2147.0500000000002</v>
      </c>
      <c r="M182" s="31">
        <v>1.51305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467.25</v>
      </c>
      <c r="D183" s="36">
        <v>465.35000000000008</v>
      </c>
      <c r="E183" s="36">
        <v>461.75000000000017</v>
      </c>
      <c r="F183" s="36">
        <v>456.25000000000011</v>
      </c>
      <c r="G183" s="36">
        <v>452.6500000000002</v>
      </c>
      <c r="H183" s="36">
        <v>470.85000000000014</v>
      </c>
      <c r="I183" s="36">
        <v>474.45000000000005</v>
      </c>
      <c r="J183" s="36">
        <v>479.9500000000001</v>
      </c>
      <c r="K183" s="31">
        <v>468.95</v>
      </c>
      <c r="L183" s="31">
        <v>459.85</v>
      </c>
      <c r="M183" s="31">
        <v>0.43979000000000001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978.2</v>
      </c>
      <c r="D184" s="36">
        <v>980.36666666666679</v>
      </c>
      <c r="E184" s="36">
        <v>970.88333333333355</v>
      </c>
      <c r="F184" s="36">
        <v>963.56666666666672</v>
      </c>
      <c r="G184" s="36">
        <v>954.08333333333348</v>
      </c>
      <c r="H184" s="36">
        <v>987.68333333333362</v>
      </c>
      <c r="I184" s="36">
        <v>997.16666666666674</v>
      </c>
      <c r="J184" s="36">
        <v>1004.4833333333337</v>
      </c>
      <c r="K184" s="31">
        <v>989.85</v>
      </c>
      <c r="L184" s="31">
        <v>973.05</v>
      </c>
      <c r="M184" s="31">
        <v>5.3720400000000001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621.20000000000005</v>
      </c>
      <c r="D185" s="36">
        <v>624.26666666666677</v>
      </c>
      <c r="E185" s="36">
        <v>615.93333333333351</v>
      </c>
      <c r="F185" s="36">
        <v>610.66666666666674</v>
      </c>
      <c r="G185" s="36">
        <v>602.33333333333348</v>
      </c>
      <c r="H185" s="36">
        <v>629.53333333333353</v>
      </c>
      <c r="I185" s="36">
        <v>637.86666666666679</v>
      </c>
      <c r="J185" s="36">
        <v>643.13333333333355</v>
      </c>
      <c r="K185" s="31">
        <v>632.6</v>
      </c>
      <c r="L185" s="31">
        <v>619</v>
      </c>
      <c r="M185" s="31">
        <v>0.80250999999999995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1639.35</v>
      </c>
      <c r="D186" s="36">
        <v>1626.7666666666667</v>
      </c>
      <c r="E186" s="36">
        <v>1608.5333333333333</v>
      </c>
      <c r="F186" s="36">
        <v>1577.7166666666667</v>
      </c>
      <c r="G186" s="36">
        <v>1559.4833333333333</v>
      </c>
      <c r="H186" s="36">
        <v>1657.5833333333333</v>
      </c>
      <c r="I186" s="36">
        <v>1675.8166666666664</v>
      </c>
      <c r="J186" s="36">
        <v>1706.6333333333332</v>
      </c>
      <c r="K186" s="31">
        <v>1645</v>
      </c>
      <c r="L186" s="31">
        <v>1595.95</v>
      </c>
      <c r="M186" s="31">
        <v>7.3483499999999999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326</v>
      </c>
      <c r="D187" s="36">
        <v>325.48333333333335</v>
      </c>
      <c r="E187" s="36">
        <v>323.01666666666671</v>
      </c>
      <c r="F187" s="36">
        <v>320.03333333333336</v>
      </c>
      <c r="G187" s="36">
        <v>317.56666666666672</v>
      </c>
      <c r="H187" s="36">
        <v>328.4666666666667</v>
      </c>
      <c r="I187" s="36">
        <v>330.93333333333339</v>
      </c>
      <c r="J187" s="36">
        <v>333.91666666666669</v>
      </c>
      <c r="K187" s="31">
        <v>327.95</v>
      </c>
      <c r="L187" s="31">
        <v>322.5</v>
      </c>
      <c r="M187" s="31">
        <v>3.8402699999999999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463.45</v>
      </c>
      <c r="D188" s="36">
        <v>463.01666666666665</v>
      </c>
      <c r="E188" s="36">
        <v>457.43333333333328</v>
      </c>
      <c r="F188" s="36">
        <v>451.41666666666663</v>
      </c>
      <c r="G188" s="36">
        <v>445.83333333333326</v>
      </c>
      <c r="H188" s="36">
        <v>469.0333333333333</v>
      </c>
      <c r="I188" s="36">
        <v>474.61666666666667</v>
      </c>
      <c r="J188" s="36">
        <v>480.63333333333333</v>
      </c>
      <c r="K188" s="31">
        <v>468.6</v>
      </c>
      <c r="L188" s="31">
        <v>457</v>
      </c>
      <c r="M188" s="31">
        <v>4.4518899999999997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1878.8</v>
      </c>
      <c r="D189" s="36">
        <v>1863.05</v>
      </c>
      <c r="E189" s="36">
        <v>1843.8</v>
      </c>
      <c r="F189" s="36">
        <v>1808.8</v>
      </c>
      <c r="G189" s="36">
        <v>1789.55</v>
      </c>
      <c r="H189" s="36">
        <v>1898.05</v>
      </c>
      <c r="I189" s="36">
        <v>1917.3</v>
      </c>
      <c r="J189" s="36">
        <v>1952.3</v>
      </c>
      <c r="K189" s="31">
        <v>1882.3</v>
      </c>
      <c r="L189" s="31">
        <v>1828.05</v>
      </c>
      <c r="M189" s="31">
        <v>5.1249099999999999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797.8</v>
      </c>
      <c r="D190" s="36">
        <v>800.5333333333333</v>
      </c>
      <c r="E190" s="36">
        <v>787.26666666666665</v>
      </c>
      <c r="F190" s="36">
        <v>776.73333333333335</v>
      </c>
      <c r="G190" s="36">
        <v>763.4666666666667</v>
      </c>
      <c r="H190" s="36">
        <v>811.06666666666661</v>
      </c>
      <c r="I190" s="36">
        <v>824.33333333333326</v>
      </c>
      <c r="J190" s="36">
        <v>834.86666666666656</v>
      </c>
      <c r="K190" s="31">
        <v>813.8</v>
      </c>
      <c r="L190" s="31">
        <v>790</v>
      </c>
      <c r="M190" s="31">
        <v>4.6348900000000004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357.8</v>
      </c>
      <c r="D191" s="36">
        <v>358.60000000000008</v>
      </c>
      <c r="E191" s="36">
        <v>353.55000000000018</v>
      </c>
      <c r="F191" s="36">
        <v>349.30000000000013</v>
      </c>
      <c r="G191" s="36">
        <v>344.25000000000023</v>
      </c>
      <c r="H191" s="36">
        <v>362.85000000000014</v>
      </c>
      <c r="I191" s="36">
        <v>367.9</v>
      </c>
      <c r="J191" s="36">
        <v>372.15000000000009</v>
      </c>
      <c r="K191" s="31">
        <v>363.65</v>
      </c>
      <c r="L191" s="31">
        <v>354.35</v>
      </c>
      <c r="M191" s="31">
        <v>0.90703999999999996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2131.85</v>
      </c>
      <c r="D192" s="36">
        <v>2116.4499999999998</v>
      </c>
      <c r="E192" s="36">
        <v>2090.4499999999998</v>
      </c>
      <c r="F192" s="36">
        <v>2049.0500000000002</v>
      </c>
      <c r="G192" s="36">
        <v>2023.0500000000002</v>
      </c>
      <c r="H192" s="36">
        <v>2157.8499999999995</v>
      </c>
      <c r="I192" s="36">
        <v>2183.8499999999995</v>
      </c>
      <c r="J192" s="36">
        <v>2225.2499999999991</v>
      </c>
      <c r="K192" s="31">
        <v>2142.4499999999998</v>
      </c>
      <c r="L192" s="31">
        <v>2075.0500000000002</v>
      </c>
      <c r="M192" s="31">
        <v>0.65227000000000002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712.5</v>
      </c>
      <c r="D193" s="36">
        <v>713.1</v>
      </c>
      <c r="E193" s="36">
        <v>701.40000000000009</v>
      </c>
      <c r="F193" s="36">
        <v>690.30000000000007</v>
      </c>
      <c r="G193" s="36">
        <v>678.60000000000014</v>
      </c>
      <c r="H193" s="36">
        <v>724.2</v>
      </c>
      <c r="I193" s="36">
        <v>735.90000000000009</v>
      </c>
      <c r="J193" s="36">
        <v>747</v>
      </c>
      <c r="K193" s="31">
        <v>724.8</v>
      </c>
      <c r="L193" s="31">
        <v>702</v>
      </c>
      <c r="M193" s="31">
        <v>0.74211000000000005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330.3</v>
      </c>
      <c r="D194" s="36">
        <v>332.1</v>
      </c>
      <c r="E194" s="36">
        <v>326.30000000000007</v>
      </c>
      <c r="F194" s="36">
        <v>322.30000000000007</v>
      </c>
      <c r="G194" s="36">
        <v>316.50000000000011</v>
      </c>
      <c r="H194" s="36">
        <v>336.1</v>
      </c>
      <c r="I194" s="36">
        <v>341.9</v>
      </c>
      <c r="J194" s="36">
        <v>345.9</v>
      </c>
      <c r="K194" s="31">
        <v>337.9</v>
      </c>
      <c r="L194" s="31">
        <v>328.1</v>
      </c>
      <c r="M194" s="31">
        <v>2.1620400000000002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2739.4</v>
      </c>
      <c r="D195" s="36">
        <v>2740.8833333333332</v>
      </c>
      <c r="E195" s="36">
        <v>2692.3666666666663</v>
      </c>
      <c r="F195" s="36">
        <v>2645.333333333333</v>
      </c>
      <c r="G195" s="36">
        <v>2596.8166666666662</v>
      </c>
      <c r="H195" s="36">
        <v>2787.9166666666665</v>
      </c>
      <c r="I195" s="36">
        <v>2836.4333333333329</v>
      </c>
      <c r="J195" s="36">
        <v>2883.4666666666667</v>
      </c>
      <c r="K195" s="31">
        <v>2789.4</v>
      </c>
      <c r="L195" s="31">
        <v>2693.85</v>
      </c>
      <c r="M195" s="31">
        <v>0.96599999999999997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411.15</v>
      </c>
      <c r="D196" s="36">
        <v>411.33333333333331</v>
      </c>
      <c r="E196" s="36">
        <v>407.86666666666662</v>
      </c>
      <c r="F196" s="36">
        <v>404.58333333333331</v>
      </c>
      <c r="G196" s="36">
        <v>401.11666666666662</v>
      </c>
      <c r="H196" s="36">
        <v>414.61666666666662</v>
      </c>
      <c r="I196" s="36">
        <v>418.08333333333331</v>
      </c>
      <c r="J196" s="36">
        <v>421.36666666666662</v>
      </c>
      <c r="K196" s="31">
        <v>414.8</v>
      </c>
      <c r="L196" s="31">
        <v>408.05</v>
      </c>
      <c r="M196" s="31">
        <v>12.959210000000001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684.25</v>
      </c>
      <c r="D197" s="36">
        <v>679.0333333333333</v>
      </c>
      <c r="E197" s="36">
        <v>665.11666666666656</v>
      </c>
      <c r="F197" s="36">
        <v>645.98333333333323</v>
      </c>
      <c r="G197" s="36">
        <v>632.06666666666649</v>
      </c>
      <c r="H197" s="36">
        <v>698.16666666666663</v>
      </c>
      <c r="I197" s="36">
        <v>712.08333333333337</v>
      </c>
      <c r="J197" s="36">
        <v>731.2166666666667</v>
      </c>
      <c r="K197" s="31">
        <v>692.95</v>
      </c>
      <c r="L197" s="31">
        <v>659.9</v>
      </c>
      <c r="M197" s="31">
        <v>34.276029999999999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124.05</v>
      </c>
      <c r="D198" s="36">
        <v>123.08333333333333</v>
      </c>
      <c r="E198" s="36">
        <v>121.66666666666666</v>
      </c>
      <c r="F198" s="36">
        <v>119.28333333333333</v>
      </c>
      <c r="G198" s="36">
        <v>117.86666666666666</v>
      </c>
      <c r="H198" s="36">
        <v>125.46666666666665</v>
      </c>
      <c r="I198" s="36">
        <v>126.88333333333331</v>
      </c>
      <c r="J198" s="36">
        <v>129.26666666666665</v>
      </c>
      <c r="K198" s="31">
        <v>124.5</v>
      </c>
      <c r="L198" s="31">
        <v>120.7</v>
      </c>
      <c r="M198" s="31">
        <v>11.622960000000001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200.45</v>
      </c>
      <c r="D199" s="36">
        <v>198.1</v>
      </c>
      <c r="E199" s="36">
        <v>192.89999999999998</v>
      </c>
      <c r="F199" s="36">
        <v>185.35</v>
      </c>
      <c r="G199" s="36">
        <v>180.14999999999998</v>
      </c>
      <c r="H199" s="36">
        <v>205.64999999999998</v>
      </c>
      <c r="I199" s="36">
        <v>210.84999999999997</v>
      </c>
      <c r="J199" s="36">
        <v>218.39999999999998</v>
      </c>
      <c r="K199" s="31">
        <v>203.3</v>
      </c>
      <c r="L199" s="31">
        <v>190.55</v>
      </c>
      <c r="M199" s="31">
        <v>68.320269999999994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273.89999999999998</v>
      </c>
      <c r="D200" s="36">
        <v>274.81666666666666</v>
      </c>
      <c r="E200" s="36">
        <v>271.48333333333335</v>
      </c>
      <c r="F200" s="36">
        <v>269.06666666666666</v>
      </c>
      <c r="G200" s="36">
        <v>265.73333333333335</v>
      </c>
      <c r="H200" s="36">
        <v>277.23333333333335</v>
      </c>
      <c r="I200" s="36">
        <v>280.56666666666672</v>
      </c>
      <c r="J200" s="36">
        <v>282.98333333333335</v>
      </c>
      <c r="K200" s="31">
        <v>278.14999999999998</v>
      </c>
      <c r="L200" s="31">
        <v>272.39999999999998</v>
      </c>
      <c r="M200" s="31">
        <v>2.62574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1573.15</v>
      </c>
      <c r="D201" s="36">
        <v>1572.3333333333333</v>
      </c>
      <c r="E201" s="36">
        <v>1552.6666666666665</v>
      </c>
      <c r="F201" s="36">
        <v>1532.1833333333332</v>
      </c>
      <c r="G201" s="36">
        <v>1512.5166666666664</v>
      </c>
      <c r="H201" s="36">
        <v>1592.8166666666666</v>
      </c>
      <c r="I201" s="36">
        <v>1612.4833333333331</v>
      </c>
      <c r="J201" s="36">
        <v>1632.9666666666667</v>
      </c>
      <c r="K201" s="31">
        <v>1592</v>
      </c>
      <c r="L201" s="31">
        <v>1551.85</v>
      </c>
      <c r="M201" s="31">
        <v>0.82867999999999997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829.05</v>
      </c>
      <c r="D202" s="36">
        <v>829.43333333333339</v>
      </c>
      <c r="E202" s="36">
        <v>820.66666666666674</v>
      </c>
      <c r="F202" s="36">
        <v>812.2833333333333</v>
      </c>
      <c r="G202" s="36">
        <v>803.51666666666665</v>
      </c>
      <c r="H202" s="36">
        <v>837.81666666666683</v>
      </c>
      <c r="I202" s="36">
        <v>846.58333333333348</v>
      </c>
      <c r="J202" s="36">
        <v>854.96666666666692</v>
      </c>
      <c r="K202" s="31">
        <v>838.2</v>
      </c>
      <c r="L202" s="31">
        <v>821.05</v>
      </c>
      <c r="M202" s="31">
        <v>1.29688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1269.05</v>
      </c>
      <c r="D203" s="36">
        <v>1263.7666666666667</v>
      </c>
      <c r="E203" s="36">
        <v>1254.8333333333333</v>
      </c>
      <c r="F203" s="36">
        <v>1240.6166666666666</v>
      </c>
      <c r="G203" s="36">
        <v>1231.6833333333332</v>
      </c>
      <c r="H203" s="36">
        <v>1277.9833333333333</v>
      </c>
      <c r="I203" s="36">
        <v>1286.9166666666667</v>
      </c>
      <c r="J203" s="36">
        <v>1301.1333333333334</v>
      </c>
      <c r="K203" s="31">
        <v>1272.7</v>
      </c>
      <c r="L203" s="31">
        <v>1249.55</v>
      </c>
      <c r="M203" s="31">
        <v>4.9763400000000004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1264.75</v>
      </c>
      <c r="D204" s="36">
        <v>1265.1833333333334</v>
      </c>
      <c r="E204" s="36">
        <v>1255.5666666666668</v>
      </c>
      <c r="F204" s="36">
        <v>1246.3833333333334</v>
      </c>
      <c r="G204" s="36">
        <v>1236.7666666666669</v>
      </c>
      <c r="H204" s="36">
        <v>1274.3666666666668</v>
      </c>
      <c r="I204" s="36">
        <v>1283.9833333333336</v>
      </c>
      <c r="J204" s="36">
        <v>1293.1666666666667</v>
      </c>
      <c r="K204" s="31">
        <v>1274.8</v>
      </c>
      <c r="L204" s="31">
        <v>1256</v>
      </c>
      <c r="M204" s="31">
        <v>11.5877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2707.8</v>
      </c>
      <c r="D205" s="36">
        <v>2721.7000000000003</v>
      </c>
      <c r="E205" s="36">
        <v>2676.7000000000007</v>
      </c>
      <c r="F205" s="36">
        <v>2645.6000000000004</v>
      </c>
      <c r="G205" s="36">
        <v>2600.6000000000008</v>
      </c>
      <c r="H205" s="36">
        <v>2752.8000000000006</v>
      </c>
      <c r="I205" s="36">
        <v>2797.7999999999997</v>
      </c>
      <c r="J205" s="36">
        <v>2828.9000000000005</v>
      </c>
      <c r="K205" s="31">
        <v>2766.7</v>
      </c>
      <c r="L205" s="31">
        <v>2690.6</v>
      </c>
      <c r="M205" s="31">
        <v>3.91411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1485.1</v>
      </c>
      <c r="D206" s="36">
        <v>1478.9833333333336</v>
      </c>
      <c r="E206" s="36">
        <v>1468.0166666666671</v>
      </c>
      <c r="F206" s="36">
        <v>1450.9333333333336</v>
      </c>
      <c r="G206" s="36">
        <v>1439.9666666666672</v>
      </c>
      <c r="H206" s="36">
        <v>1496.0666666666671</v>
      </c>
      <c r="I206" s="36">
        <v>1507.0333333333333</v>
      </c>
      <c r="J206" s="36">
        <v>1524.116666666667</v>
      </c>
      <c r="K206" s="31">
        <v>1489.95</v>
      </c>
      <c r="L206" s="31">
        <v>1461.9</v>
      </c>
      <c r="M206" s="31">
        <v>116.55491000000001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607.6</v>
      </c>
      <c r="D207" s="36">
        <v>608.7833333333333</v>
      </c>
      <c r="E207" s="36">
        <v>599.56666666666661</v>
      </c>
      <c r="F207" s="36">
        <v>591.5333333333333</v>
      </c>
      <c r="G207" s="36">
        <v>582.31666666666661</v>
      </c>
      <c r="H207" s="36">
        <v>616.81666666666661</v>
      </c>
      <c r="I207" s="36">
        <v>626.0333333333333</v>
      </c>
      <c r="J207" s="36">
        <v>634.06666666666661</v>
      </c>
      <c r="K207" s="31">
        <v>618</v>
      </c>
      <c r="L207" s="31">
        <v>600.75</v>
      </c>
      <c r="M207" s="31">
        <v>18.82245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3110.35</v>
      </c>
      <c r="D208" s="36">
        <v>3097.9666666666667</v>
      </c>
      <c r="E208" s="36">
        <v>3067.3833333333332</v>
      </c>
      <c r="F208" s="36">
        <v>3024.4166666666665</v>
      </c>
      <c r="G208" s="36">
        <v>2993.833333333333</v>
      </c>
      <c r="H208" s="36">
        <v>3140.9333333333334</v>
      </c>
      <c r="I208" s="36">
        <v>3171.5166666666664</v>
      </c>
      <c r="J208" s="36">
        <v>3214.4833333333336</v>
      </c>
      <c r="K208" s="31">
        <v>3128.55</v>
      </c>
      <c r="L208" s="31">
        <v>3055</v>
      </c>
      <c r="M208" s="31">
        <v>2.6521499999999998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65.150000000000006</v>
      </c>
      <c r="D209" s="36">
        <v>65.166666666666671</v>
      </c>
      <c r="E209" s="36">
        <v>64.38333333333334</v>
      </c>
      <c r="F209" s="36">
        <v>63.616666666666674</v>
      </c>
      <c r="G209" s="36">
        <v>62.833333333333343</v>
      </c>
      <c r="H209" s="36">
        <v>65.933333333333337</v>
      </c>
      <c r="I209" s="36">
        <v>66.716666666666669</v>
      </c>
      <c r="J209" s="36">
        <v>67.483333333333334</v>
      </c>
      <c r="K209" s="31">
        <v>65.95</v>
      </c>
      <c r="L209" s="31">
        <v>64.400000000000006</v>
      </c>
      <c r="M209" s="31">
        <v>48.468510000000002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274.85000000000002</v>
      </c>
      <c r="D210" s="36">
        <v>273.81666666666666</v>
      </c>
      <c r="E210" s="36">
        <v>270.23333333333335</v>
      </c>
      <c r="F210" s="36">
        <v>265.61666666666667</v>
      </c>
      <c r="G210" s="36">
        <v>262.03333333333336</v>
      </c>
      <c r="H210" s="36">
        <v>278.43333333333334</v>
      </c>
      <c r="I210" s="36">
        <v>282.01666666666671</v>
      </c>
      <c r="J210" s="36">
        <v>286.63333333333333</v>
      </c>
      <c r="K210" s="31">
        <v>277.39999999999998</v>
      </c>
      <c r="L210" s="31">
        <v>269.2</v>
      </c>
      <c r="M210" s="31">
        <v>1.4615199999999999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456.65</v>
      </c>
      <c r="D211" s="36">
        <v>457.4666666666667</v>
      </c>
      <c r="E211" s="36">
        <v>453.18333333333339</v>
      </c>
      <c r="F211" s="36">
        <v>449.7166666666667</v>
      </c>
      <c r="G211" s="36">
        <v>445.43333333333339</v>
      </c>
      <c r="H211" s="36">
        <v>460.93333333333339</v>
      </c>
      <c r="I211" s="36">
        <v>465.2166666666667</v>
      </c>
      <c r="J211" s="36">
        <v>468.68333333333339</v>
      </c>
      <c r="K211" s="31">
        <v>461.75</v>
      </c>
      <c r="L211" s="31">
        <v>454</v>
      </c>
      <c r="M211" s="31">
        <v>75.237790000000004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947.4</v>
      </c>
      <c r="D212" s="36">
        <v>952.80000000000007</v>
      </c>
      <c r="E212" s="36">
        <v>939.20000000000016</v>
      </c>
      <c r="F212" s="36">
        <v>931.00000000000011</v>
      </c>
      <c r="G212" s="36">
        <v>917.4000000000002</v>
      </c>
      <c r="H212" s="36">
        <v>961.00000000000011</v>
      </c>
      <c r="I212" s="36">
        <v>974.6</v>
      </c>
      <c r="J212" s="36">
        <v>982.80000000000007</v>
      </c>
      <c r="K212" s="31">
        <v>966.4</v>
      </c>
      <c r="L212" s="31">
        <v>944.6</v>
      </c>
      <c r="M212" s="31">
        <v>0.12177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1834.6</v>
      </c>
      <c r="D213" s="36">
        <v>1844.8833333333332</v>
      </c>
      <c r="E213" s="36">
        <v>1819.7666666666664</v>
      </c>
      <c r="F213" s="36">
        <v>1804.9333333333332</v>
      </c>
      <c r="G213" s="36">
        <v>1779.8166666666664</v>
      </c>
      <c r="H213" s="36">
        <v>1859.7166666666665</v>
      </c>
      <c r="I213" s="36">
        <v>1884.8333333333333</v>
      </c>
      <c r="J213" s="36">
        <v>1899.6666666666665</v>
      </c>
      <c r="K213" s="31">
        <v>1870</v>
      </c>
      <c r="L213" s="31">
        <v>1830.05</v>
      </c>
      <c r="M213" s="31">
        <v>7.9645599999999996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143.5</v>
      </c>
      <c r="D214" s="36">
        <v>142.75</v>
      </c>
      <c r="E214" s="36">
        <v>141.5</v>
      </c>
      <c r="F214" s="36">
        <v>139.5</v>
      </c>
      <c r="G214" s="36">
        <v>138.25</v>
      </c>
      <c r="H214" s="36">
        <v>144.75</v>
      </c>
      <c r="I214" s="36">
        <v>146</v>
      </c>
      <c r="J214" s="36">
        <v>148</v>
      </c>
      <c r="K214" s="31">
        <v>144</v>
      </c>
      <c r="L214" s="31">
        <v>140.75</v>
      </c>
      <c r="M214" s="31">
        <v>35.579140000000002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245.95</v>
      </c>
      <c r="D215" s="36">
        <v>245.1</v>
      </c>
      <c r="E215" s="36">
        <v>242.45</v>
      </c>
      <c r="F215" s="36">
        <v>238.95</v>
      </c>
      <c r="G215" s="36">
        <v>236.29999999999998</v>
      </c>
      <c r="H215" s="36">
        <v>248.6</v>
      </c>
      <c r="I215" s="36">
        <v>251.25000000000003</v>
      </c>
      <c r="J215" s="36">
        <v>254.75</v>
      </c>
      <c r="K215" s="31">
        <v>247.75</v>
      </c>
      <c r="L215" s="31">
        <v>241.6</v>
      </c>
      <c r="M215" s="31">
        <v>33.263719999999999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2478.9</v>
      </c>
      <c r="D216" s="36">
        <v>2477.7666666666664</v>
      </c>
      <c r="E216" s="36">
        <v>2463.5333333333328</v>
      </c>
      <c r="F216" s="36">
        <v>2448.1666666666665</v>
      </c>
      <c r="G216" s="36">
        <v>2433.9333333333329</v>
      </c>
      <c r="H216" s="36">
        <v>2493.1333333333328</v>
      </c>
      <c r="I216" s="36">
        <v>2507.3666666666663</v>
      </c>
      <c r="J216" s="36">
        <v>2522.7333333333327</v>
      </c>
      <c r="K216" s="31">
        <v>2492</v>
      </c>
      <c r="L216" s="31">
        <v>2462.4</v>
      </c>
      <c r="M216" s="31">
        <v>8.7513500000000004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292.85000000000002</v>
      </c>
      <c r="D217" s="36">
        <v>293.33333333333337</v>
      </c>
      <c r="E217" s="36">
        <v>290.86666666666673</v>
      </c>
      <c r="F217" s="36">
        <v>288.88333333333338</v>
      </c>
      <c r="G217" s="36">
        <v>286.41666666666674</v>
      </c>
      <c r="H217" s="36">
        <v>295.31666666666672</v>
      </c>
      <c r="I217" s="36">
        <v>297.78333333333342</v>
      </c>
      <c r="J217" s="36">
        <v>299.76666666666671</v>
      </c>
      <c r="K217" s="31">
        <v>295.8</v>
      </c>
      <c r="L217" s="31">
        <v>291.35000000000002</v>
      </c>
      <c r="M217" s="31">
        <v>3.2557999999999998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4171.05</v>
      </c>
      <c r="D218" s="36">
        <v>4195.6333333333332</v>
      </c>
      <c r="E218" s="36">
        <v>4127.2666666666664</v>
      </c>
      <c r="F218" s="36">
        <v>4083.4833333333336</v>
      </c>
      <c r="G218" s="36">
        <v>4015.1166666666668</v>
      </c>
      <c r="H218" s="36">
        <v>4239.4166666666661</v>
      </c>
      <c r="I218" s="36">
        <v>4307.7833333333328</v>
      </c>
      <c r="J218" s="36">
        <v>4351.5666666666657</v>
      </c>
      <c r="K218" s="31">
        <v>4264</v>
      </c>
      <c r="L218" s="31">
        <v>4151.8500000000004</v>
      </c>
      <c r="M218" s="31">
        <v>0.10857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525.85</v>
      </c>
      <c r="D219" s="36">
        <v>522.80000000000007</v>
      </c>
      <c r="E219" s="36">
        <v>506.45000000000016</v>
      </c>
      <c r="F219" s="36">
        <v>487.05000000000007</v>
      </c>
      <c r="G219" s="36">
        <v>470.70000000000016</v>
      </c>
      <c r="H219" s="36">
        <v>542.20000000000016</v>
      </c>
      <c r="I219" s="36">
        <v>558.55000000000007</v>
      </c>
      <c r="J219" s="36">
        <v>577.95000000000016</v>
      </c>
      <c r="K219" s="31">
        <v>539.15</v>
      </c>
      <c r="L219" s="31">
        <v>503.4</v>
      </c>
      <c r="M219" s="31">
        <v>0.48075000000000001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935.3</v>
      </c>
      <c r="D220" s="36">
        <v>944.98333333333323</v>
      </c>
      <c r="E220" s="36">
        <v>919.96666666666647</v>
      </c>
      <c r="F220" s="36">
        <v>904.63333333333321</v>
      </c>
      <c r="G220" s="36">
        <v>879.61666666666645</v>
      </c>
      <c r="H220" s="36">
        <v>960.31666666666649</v>
      </c>
      <c r="I220" s="36">
        <v>985.33333333333314</v>
      </c>
      <c r="J220" s="36">
        <v>1000.6666666666665</v>
      </c>
      <c r="K220" s="31">
        <v>970</v>
      </c>
      <c r="L220" s="31">
        <v>929.65</v>
      </c>
      <c r="M220" s="31">
        <v>2.5838199999999998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36046.400000000001</v>
      </c>
      <c r="D221" s="36">
        <v>36137.216666666667</v>
      </c>
      <c r="E221" s="36">
        <v>35854.283333333333</v>
      </c>
      <c r="F221" s="36">
        <v>35662.166666666664</v>
      </c>
      <c r="G221" s="36">
        <v>35379.23333333333</v>
      </c>
      <c r="H221" s="36">
        <v>36329.333333333336</v>
      </c>
      <c r="I221" s="36">
        <v>36612.26666666667</v>
      </c>
      <c r="J221" s="36">
        <v>36804.383333333339</v>
      </c>
      <c r="K221" s="31">
        <v>36420.15</v>
      </c>
      <c r="L221" s="31">
        <v>35945.1</v>
      </c>
      <c r="M221" s="31">
        <v>2.4570000000000002E-2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74.95</v>
      </c>
      <c r="D222" s="36">
        <v>75.416666666666671</v>
      </c>
      <c r="E222" s="36">
        <v>74.283333333333346</v>
      </c>
      <c r="F222" s="36">
        <v>73.616666666666674</v>
      </c>
      <c r="G222" s="36">
        <v>72.483333333333348</v>
      </c>
      <c r="H222" s="36">
        <v>76.083333333333343</v>
      </c>
      <c r="I222" s="36">
        <v>77.216666666666669</v>
      </c>
      <c r="J222" s="36">
        <v>77.88333333333334</v>
      </c>
      <c r="K222" s="31">
        <v>76.55</v>
      </c>
      <c r="L222" s="31">
        <v>74.75</v>
      </c>
      <c r="M222" s="31">
        <v>64.525350000000003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924.9</v>
      </c>
      <c r="D223" s="36">
        <v>919.79999999999984</v>
      </c>
      <c r="E223" s="36">
        <v>913.29999999999973</v>
      </c>
      <c r="F223" s="36">
        <v>901.69999999999993</v>
      </c>
      <c r="G223" s="36">
        <v>895.19999999999982</v>
      </c>
      <c r="H223" s="36">
        <v>931.39999999999964</v>
      </c>
      <c r="I223" s="36">
        <v>937.89999999999986</v>
      </c>
      <c r="J223" s="36">
        <v>949.49999999999955</v>
      </c>
      <c r="K223" s="31">
        <v>926.3</v>
      </c>
      <c r="L223" s="31">
        <v>908.2</v>
      </c>
      <c r="M223" s="31">
        <v>76.87791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1354.5</v>
      </c>
      <c r="D224" s="36">
        <v>1348.4833333333333</v>
      </c>
      <c r="E224" s="36">
        <v>1338.2666666666667</v>
      </c>
      <c r="F224" s="36">
        <v>1322.0333333333333</v>
      </c>
      <c r="G224" s="36">
        <v>1311.8166666666666</v>
      </c>
      <c r="H224" s="36">
        <v>1364.7166666666667</v>
      </c>
      <c r="I224" s="36">
        <v>1374.9333333333334</v>
      </c>
      <c r="J224" s="36">
        <v>1391.1666666666667</v>
      </c>
      <c r="K224" s="31">
        <v>1358.7</v>
      </c>
      <c r="L224" s="31">
        <v>1332.25</v>
      </c>
      <c r="M224" s="31">
        <v>2.2263999999999999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520.25</v>
      </c>
      <c r="D225" s="36">
        <v>518.11666666666667</v>
      </c>
      <c r="E225" s="36">
        <v>514.13333333333333</v>
      </c>
      <c r="F225" s="36">
        <v>508.01666666666665</v>
      </c>
      <c r="G225" s="36">
        <v>504.0333333333333</v>
      </c>
      <c r="H225" s="36">
        <v>524.23333333333335</v>
      </c>
      <c r="I225" s="36">
        <v>528.2166666666667</v>
      </c>
      <c r="J225" s="36">
        <v>534.33333333333337</v>
      </c>
      <c r="K225" s="31">
        <v>522.1</v>
      </c>
      <c r="L225" s="31">
        <v>512</v>
      </c>
      <c r="M225" s="31">
        <v>7.6566400000000003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636.15</v>
      </c>
      <c r="D226" s="36">
        <v>639.34999999999991</v>
      </c>
      <c r="E226" s="36">
        <v>629.39999999999986</v>
      </c>
      <c r="F226" s="36">
        <v>622.65</v>
      </c>
      <c r="G226" s="36">
        <v>612.69999999999993</v>
      </c>
      <c r="H226" s="36">
        <v>646.0999999999998</v>
      </c>
      <c r="I226" s="36">
        <v>656.04999999999984</v>
      </c>
      <c r="J226" s="36">
        <v>662.79999999999973</v>
      </c>
      <c r="K226" s="31">
        <v>649.29999999999995</v>
      </c>
      <c r="L226" s="31">
        <v>632.6</v>
      </c>
      <c r="M226" s="31">
        <v>1.9192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61.8</v>
      </c>
      <c r="D227" s="36">
        <v>62.133333333333333</v>
      </c>
      <c r="E227" s="36">
        <v>61.016666666666666</v>
      </c>
      <c r="F227" s="36">
        <v>60.233333333333334</v>
      </c>
      <c r="G227" s="36">
        <v>59.116666666666667</v>
      </c>
      <c r="H227" s="36">
        <v>62.916666666666664</v>
      </c>
      <c r="I227" s="36">
        <v>64.033333333333331</v>
      </c>
      <c r="J227" s="36">
        <v>64.816666666666663</v>
      </c>
      <c r="K227" s="31">
        <v>63.25</v>
      </c>
      <c r="L227" s="31">
        <v>61.35</v>
      </c>
      <c r="M227" s="31">
        <v>100.45182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83.2</v>
      </c>
      <c r="D228" s="36">
        <v>83.850000000000009</v>
      </c>
      <c r="E228" s="36">
        <v>80.800000000000011</v>
      </c>
      <c r="F228" s="36">
        <v>78.400000000000006</v>
      </c>
      <c r="G228" s="36">
        <v>75.350000000000009</v>
      </c>
      <c r="H228" s="36">
        <v>86.250000000000014</v>
      </c>
      <c r="I228" s="36">
        <v>89.3</v>
      </c>
      <c r="J228" s="36">
        <v>91.700000000000017</v>
      </c>
      <c r="K228" s="31">
        <v>86.9</v>
      </c>
      <c r="L228" s="31">
        <v>81.45</v>
      </c>
      <c r="M228" s="31">
        <v>700.55214999999998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115</v>
      </c>
      <c r="D229" s="36">
        <v>117.14999999999999</v>
      </c>
      <c r="E229" s="36">
        <v>111.39999999999998</v>
      </c>
      <c r="F229" s="36">
        <v>107.79999999999998</v>
      </c>
      <c r="G229" s="36">
        <v>102.04999999999997</v>
      </c>
      <c r="H229" s="36">
        <v>120.74999999999999</v>
      </c>
      <c r="I229" s="36">
        <v>126.50000000000001</v>
      </c>
      <c r="J229" s="36">
        <v>130.1</v>
      </c>
      <c r="K229" s="31">
        <v>122.9</v>
      </c>
      <c r="L229" s="31">
        <v>113.55</v>
      </c>
      <c r="M229" s="31">
        <v>181.13122999999999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875.1</v>
      </c>
      <c r="D230" s="36">
        <v>871.5</v>
      </c>
      <c r="E230" s="36">
        <v>857.6</v>
      </c>
      <c r="F230" s="36">
        <v>840.1</v>
      </c>
      <c r="G230" s="36">
        <v>826.2</v>
      </c>
      <c r="H230" s="36">
        <v>889</v>
      </c>
      <c r="I230" s="36">
        <v>902.90000000000009</v>
      </c>
      <c r="J230" s="36">
        <v>920.4</v>
      </c>
      <c r="K230" s="31">
        <v>885.4</v>
      </c>
      <c r="L230" s="31">
        <v>854</v>
      </c>
      <c r="M230" s="31">
        <v>0.16857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599.29999999999995</v>
      </c>
      <c r="D231" s="36">
        <v>608.38333333333333</v>
      </c>
      <c r="E231" s="36">
        <v>586.91666666666663</v>
      </c>
      <c r="F231" s="36">
        <v>574.5333333333333</v>
      </c>
      <c r="G231" s="36">
        <v>553.06666666666661</v>
      </c>
      <c r="H231" s="36">
        <v>620.76666666666665</v>
      </c>
      <c r="I231" s="36">
        <v>642.23333333333335</v>
      </c>
      <c r="J231" s="36">
        <v>654.61666666666667</v>
      </c>
      <c r="K231" s="31">
        <v>629.85</v>
      </c>
      <c r="L231" s="31">
        <v>596</v>
      </c>
      <c r="M231" s="31">
        <v>6.7536399999999999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209.95</v>
      </c>
      <c r="D232" s="36">
        <v>209.26666666666665</v>
      </c>
      <c r="E232" s="36">
        <v>207.3833333333333</v>
      </c>
      <c r="F232" s="36">
        <v>204.81666666666663</v>
      </c>
      <c r="G232" s="36">
        <v>202.93333333333328</v>
      </c>
      <c r="H232" s="36">
        <v>211.83333333333331</v>
      </c>
      <c r="I232" s="36">
        <v>213.71666666666664</v>
      </c>
      <c r="J232" s="36">
        <v>216.28333333333333</v>
      </c>
      <c r="K232" s="31">
        <v>211.15</v>
      </c>
      <c r="L232" s="31">
        <v>206.7</v>
      </c>
      <c r="M232" s="31">
        <v>15.88044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160.80000000000001</v>
      </c>
      <c r="D233" s="36">
        <v>159.63333333333333</v>
      </c>
      <c r="E233" s="36">
        <v>157.26666666666665</v>
      </c>
      <c r="F233" s="36">
        <v>153.73333333333332</v>
      </c>
      <c r="G233" s="36">
        <v>151.36666666666665</v>
      </c>
      <c r="H233" s="36">
        <v>163.16666666666666</v>
      </c>
      <c r="I233" s="36">
        <v>165.53333333333333</v>
      </c>
      <c r="J233" s="36">
        <v>169.06666666666666</v>
      </c>
      <c r="K233" s="31">
        <v>162</v>
      </c>
      <c r="L233" s="31">
        <v>156.1</v>
      </c>
      <c r="M233" s="31">
        <v>67.359669999999994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74.400000000000006</v>
      </c>
      <c r="D234" s="36">
        <v>74.066666666666677</v>
      </c>
      <c r="E234" s="36">
        <v>72.733333333333348</v>
      </c>
      <c r="F234" s="36">
        <v>71.066666666666677</v>
      </c>
      <c r="G234" s="36">
        <v>69.733333333333348</v>
      </c>
      <c r="H234" s="36">
        <v>75.733333333333348</v>
      </c>
      <c r="I234" s="36">
        <v>77.066666666666691</v>
      </c>
      <c r="J234" s="36">
        <v>78.733333333333348</v>
      </c>
      <c r="K234" s="31">
        <v>75.400000000000006</v>
      </c>
      <c r="L234" s="31">
        <v>72.400000000000006</v>
      </c>
      <c r="M234" s="31">
        <v>56.932580000000002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2634.4</v>
      </c>
      <c r="D235" s="36">
        <v>2643.6333333333332</v>
      </c>
      <c r="E235" s="36">
        <v>2572.2666666666664</v>
      </c>
      <c r="F235" s="36">
        <v>2510.1333333333332</v>
      </c>
      <c r="G235" s="36">
        <v>2438.7666666666664</v>
      </c>
      <c r="H235" s="36">
        <v>2705.7666666666664</v>
      </c>
      <c r="I235" s="36">
        <v>2777.1333333333332</v>
      </c>
      <c r="J235" s="36">
        <v>2839.2666666666664</v>
      </c>
      <c r="K235" s="31">
        <v>2715</v>
      </c>
      <c r="L235" s="31">
        <v>2581.5</v>
      </c>
      <c r="M235" s="31">
        <v>4.5536899999999996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411.6</v>
      </c>
      <c r="D236" s="36">
        <v>412.18333333333334</v>
      </c>
      <c r="E236" s="36">
        <v>407.4666666666667</v>
      </c>
      <c r="F236" s="36">
        <v>403.33333333333337</v>
      </c>
      <c r="G236" s="36">
        <v>398.61666666666673</v>
      </c>
      <c r="H236" s="36">
        <v>416.31666666666666</v>
      </c>
      <c r="I236" s="36">
        <v>421.03333333333325</v>
      </c>
      <c r="J236" s="36">
        <v>425.16666666666663</v>
      </c>
      <c r="K236" s="31">
        <v>416.9</v>
      </c>
      <c r="L236" s="31">
        <v>408.05</v>
      </c>
      <c r="M236" s="31">
        <v>8.7186199999999996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125.3</v>
      </c>
      <c r="D237" s="36">
        <v>125.18333333333332</v>
      </c>
      <c r="E237" s="36">
        <v>124.46666666666664</v>
      </c>
      <c r="F237" s="36">
        <v>123.63333333333331</v>
      </c>
      <c r="G237" s="36">
        <v>122.91666666666663</v>
      </c>
      <c r="H237" s="36">
        <v>126.01666666666665</v>
      </c>
      <c r="I237" s="36">
        <v>126.73333333333332</v>
      </c>
      <c r="J237" s="36">
        <v>127.56666666666666</v>
      </c>
      <c r="K237" s="31">
        <v>125.9</v>
      </c>
      <c r="L237" s="31">
        <v>124.35</v>
      </c>
      <c r="M237" s="31">
        <v>28.763449999999999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382.1</v>
      </c>
      <c r="D238" s="36">
        <v>379.81666666666661</v>
      </c>
      <c r="E238" s="36">
        <v>374.93333333333322</v>
      </c>
      <c r="F238" s="36">
        <v>367.76666666666659</v>
      </c>
      <c r="G238" s="36">
        <v>362.88333333333321</v>
      </c>
      <c r="H238" s="36">
        <v>386.98333333333323</v>
      </c>
      <c r="I238" s="36">
        <v>391.86666666666667</v>
      </c>
      <c r="J238" s="36">
        <v>399.03333333333325</v>
      </c>
      <c r="K238" s="31">
        <v>384.7</v>
      </c>
      <c r="L238" s="31">
        <v>372.65</v>
      </c>
      <c r="M238" s="31">
        <v>53.088439999999999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88.25</v>
      </c>
      <c r="D239" s="36">
        <v>87.866666666666674</v>
      </c>
      <c r="E239" s="36">
        <v>87.133333333333354</v>
      </c>
      <c r="F239" s="36">
        <v>86.01666666666668</v>
      </c>
      <c r="G239" s="36">
        <v>85.28333333333336</v>
      </c>
      <c r="H239" s="36">
        <v>88.983333333333348</v>
      </c>
      <c r="I239" s="36">
        <v>89.716666666666669</v>
      </c>
      <c r="J239" s="36">
        <v>90.833333333333343</v>
      </c>
      <c r="K239" s="31">
        <v>88.6</v>
      </c>
      <c r="L239" s="31">
        <v>86.75</v>
      </c>
      <c r="M239" s="31">
        <v>101.75982999999999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39.799999999999997</v>
      </c>
      <c r="D240" s="36">
        <v>40.083333333333336</v>
      </c>
      <c r="E240" s="36">
        <v>39.06666666666667</v>
      </c>
      <c r="F240" s="36">
        <v>38.333333333333336</v>
      </c>
      <c r="G240" s="36">
        <v>37.31666666666667</v>
      </c>
      <c r="H240" s="36">
        <v>40.81666666666667</v>
      </c>
      <c r="I240" s="36">
        <v>41.833333333333336</v>
      </c>
      <c r="J240" s="36">
        <v>42.56666666666667</v>
      </c>
      <c r="K240" s="31">
        <v>41.1</v>
      </c>
      <c r="L240" s="31">
        <v>39.35</v>
      </c>
      <c r="M240" s="31">
        <v>636.8116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663.3</v>
      </c>
      <c r="D241" s="36">
        <v>660.5333333333333</v>
      </c>
      <c r="E241" s="36">
        <v>655.26666666666665</v>
      </c>
      <c r="F241" s="36">
        <v>647.23333333333335</v>
      </c>
      <c r="G241" s="36">
        <v>641.9666666666667</v>
      </c>
      <c r="H241" s="36">
        <v>668.56666666666661</v>
      </c>
      <c r="I241" s="36">
        <v>673.83333333333326</v>
      </c>
      <c r="J241" s="36">
        <v>681.86666666666656</v>
      </c>
      <c r="K241" s="31">
        <v>665.8</v>
      </c>
      <c r="L241" s="31">
        <v>652.5</v>
      </c>
      <c r="M241" s="31">
        <v>9.8889099999999992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72.75</v>
      </c>
      <c r="D242" s="36">
        <v>71.916666666666671</v>
      </c>
      <c r="E242" s="36">
        <v>70.733333333333348</v>
      </c>
      <c r="F242" s="36">
        <v>68.716666666666683</v>
      </c>
      <c r="G242" s="36">
        <v>67.53333333333336</v>
      </c>
      <c r="H242" s="36">
        <v>73.933333333333337</v>
      </c>
      <c r="I242" s="36">
        <v>75.116666666666646</v>
      </c>
      <c r="J242" s="36">
        <v>77.133333333333326</v>
      </c>
      <c r="K242" s="31">
        <v>73.099999999999994</v>
      </c>
      <c r="L242" s="31">
        <v>69.900000000000006</v>
      </c>
      <c r="M242" s="31">
        <v>447.19772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1381.6</v>
      </c>
      <c r="D243" s="36">
        <v>1392.9166666666667</v>
      </c>
      <c r="E243" s="36">
        <v>1362.6833333333334</v>
      </c>
      <c r="F243" s="36">
        <v>1343.7666666666667</v>
      </c>
      <c r="G243" s="36">
        <v>1313.5333333333333</v>
      </c>
      <c r="H243" s="36">
        <v>1411.8333333333335</v>
      </c>
      <c r="I243" s="36">
        <v>1442.0666666666666</v>
      </c>
      <c r="J243" s="36">
        <v>1460.9833333333336</v>
      </c>
      <c r="K243" s="31">
        <v>1423.15</v>
      </c>
      <c r="L243" s="31">
        <v>1374</v>
      </c>
      <c r="M243" s="31">
        <v>0.53527000000000002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385.55</v>
      </c>
      <c r="D244" s="36">
        <v>385.15000000000003</v>
      </c>
      <c r="E244" s="36">
        <v>381.50000000000006</v>
      </c>
      <c r="F244" s="36">
        <v>377.45000000000005</v>
      </c>
      <c r="G244" s="36">
        <v>373.80000000000007</v>
      </c>
      <c r="H244" s="36">
        <v>389.20000000000005</v>
      </c>
      <c r="I244" s="36">
        <v>392.85</v>
      </c>
      <c r="J244" s="36">
        <v>396.90000000000003</v>
      </c>
      <c r="K244" s="31">
        <v>388.8</v>
      </c>
      <c r="L244" s="31">
        <v>381.1</v>
      </c>
      <c r="M244" s="31">
        <v>23.23555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169.85</v>
      </c>
      <c r="D245" s="36">
        <v>170.21666666666667</v>
      </c>
      <c r="E245" s="36">
        <v>166.63333333333333</v>
      </c>
      <c r="F245" s="36">
        <v>163.41666666666666</v>
      </c>
      <c r="G245" s="36">
        <v>159.83333333333331</v>
      </c>
      <c r="H245" s="36">
        <v>173.43333333333334</v>
      </c>
      <c r="I245" s="36">
        <v>177.01666666666665</v>
      </c>
      <c r="J245" s="36">
        <v>180.23333333333335</v>
      </c>
      <c r="K245" s="31">
        <v>173.8</v>
      </c>
      <c r="L245" s="31">
        <v>167</v>
      </c>
      <c r="M245" s="31">
        <v>87.864369999999994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1454.65</v>
      </c>
      <c r="D246" s="36">
        <v>1447.8500000000001</v>
      </c>
      <c r="E246" s="36">
        <v>1434.8000000000002</v>
      </c>
      <c r="F246" s="36">
        <v>1414.95</v>
      </c>
      <c r="G246" s="36">
        <v>1401.9</v>
      </c>
      <c r="H246" s="36">
        <v>1467.7000000000003</v>
      </c>
      <c r="I246" s="36">
        <v>1480.75</v>
      </c>
      <c r="J246" s="36">
        <v>1500.6000000000004</v>
      </c>
      <c r="K246" s="31">
        <v>1460.9</v>
      </c>
      <c r="L246" s="31">
        <v>1428</v>
      </c>
      <c r="M246" s="31">
        <v>22.551110000000001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19.05</v>
      </c>
      <c r="D247" s="36">
        <v>19.100000000000001</v>
      </c>
      <c r="E247" s="36">
        <v>18.800000000000004</v>
      </c>
      <c r="F247" s="36">
        <v>18.550000000000004</v>
      </c>
      <c r="G247" s="36">
        <v>18.250000000000007</v>
      </c>
      <c r="H247" s="36">
        <v>19.350000000000001</v>
      </c>
      <c r="I247" s="36">
        <v>19.649999999999999</v>
      </c>
      <c r="J247" s="36">
        <v>19.899999999999999</v>
      </c>
      <c r="K247" s="31">
        <v>19.399999999999999</v>
      </c>
      <c r="L247" s="31">
        <v>18.850000000000001</v>
      </c>
      <c r="M247" s="31">
        <v>164.57123000000001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4078.45</v>
      </c>
      <c r="D248" s="36">
        <v>4083.5</v>
      </c>
      <c r="E248" s="36">
        <v>4052.3</v>
      </c>
      <c r="F248" s="36">
        <v>4026.15</v>
      </c>
      <c r="G248" s="36">
        <v>3994.9500000000003</v>
      </c>
      <c r="H248" s="36">
        <v>4109.6499999999996</v>
      </c>
      <c r="I248" s="36">
        <v>4140.8500000000004</v>
      </c>
      <c r="J248" s="36">
        <v>4167</v>
      </c>
      <c r="K248" s="31">
        <v>4114.7</v>
      </c>
      <c r="L248" s="31">
        <v>4057.35</v>
      </c>
      <c r="M248" s="31">
        <v>2.8092700000000002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1377.05</v>
      </c>
      <c r="D249" s="36">
        <v>1373.5</v>
      </c>
      <c r="E249" s="36">
        <v>1366.65</v>
      </c>
      <c r="F249" s="36">
        <v>1356.25</v>
      </c>
      <c r="G249" s="36">
        <v>1349.4</v>
      </c>
      <c r="H249" s="36">
        <v>1383.9</v>
      </c>
      <c r="I249" s="36">
        <v>1390.75</v>
      </c>
      <c r="J249" s="36">
        <v>1401.15</v>
      </c>
      <c r="K249" s="31">
        <v>1380.35</v>
      </c>
      <c r="L249" s="31">
        <v>1363.1</v>
      </c>
      <c r="M249" s="31">
        <v>26.676960000000001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2843.15</v>
      </c>
      <c r="D250" s="36">
        <v>2835.0833333333335</v>
      </c>
      <c r="E250" s="36">
        <v>2810.0666666666671</v>
      </c>
      <c r="F250" s="36">
        <v>2776.9833333333336</v>
      </c>
      <c r="G250" s="36">
        <v>2751.9666666666672</v>
      </c>
      <c r="H250" s="36">
        <v>2868.166666666667</v>
      </c>
      <c r="I250" s="36">
        <v>2893.1833333333334</v>
      </c>
      <c r="J250" s="36">
        <v>2926.2666666666669</v>
      </c>
      <c r="K250" s="31">
        <v>2860.1</v>
      </c>
      <c r="L250" s="31">
        <v>2802</v>
      </c>
      <c r="M250" s="31">
        <v>5.4059999999999997E-2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679.45</v>
      </c>
      <c r="D251" s="36">
        <v>668.31666666666672</v>
      </c>
      <c r="E251" s="36">
        <v>641.13333333333344</v>
      </c>
      <c r="F251" s="36">
        <v>602.81666666666672</v>
      </c>
      <c r="G251" s="36">
        <v>575.63333333333344</v>
      </c>
      <c r="H251" s="36">
        <v>706.63333333333344</v>
      </c>
      <c r="I251" s="36">
        <v>733.81666666666661</v>
      </c>
      <c r="J251" s="36">
        <v>772.13333333333344</v>
      </c>
      <c r="K251" s="31">
        <v>695.5</v>
      </c>
      <c r="L251" s="31">
        <v>630</v>
      </c>
      <c r="M251" s="31">
        <v>17.69726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2495.0500000000002</v>
      </c>
      <c r="D252" s="36">
        <v>2481.3666666666668</v>
      </c>
      <c r="E252" s="36">
        <v>2458.6833333333334</v>
      </c>
      <c r="F252" s="36">
        <v>2422.3166666666666</v>
      </c>
      <c r="G252" s="36">
        <v>2399.6333333333332</v>
      </c>
      <c r="H252" s="36">
        <v>2517.7333333333336</v>
      </c>
      <c r="I252" s="36">
        <v>2540.416666666667</v>
      </c>
      <c r="J252" s="36">
        <v>2576.7833333333338</v>
      </c>
      <c r="K252" s="31">
        <v>2504.0500000000002</v>
      </c>
      <c r="L252" s="31">
        <v>2445</v>
      </c>
      <c r="M252" s="31">
        <v>6.3121999999999998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979.75</v>
      </c>
      <c r="D253" s="36">
        <v>983.25</v>
      </c>
      <c r="E253" s="36">
        <v>974.5</v>
      </c>
      <c r="F253" s="36">
        <v>969.25</v>
      </c>
      <c r="G253" s="36">
        <v>960.5</v>
      </c>
      <c r="H253" s="36">
        <v>988.5</v>
      </c>
      <c r="I253" s="36">
        <v>997.25</v>
      </c>
      <c r="J253" s="36">
        <v>1002.5</v>
      </c>
      <c r="K253" s="31">
        <v>992</v>
      </c>
      <c r="L253" s="31">
        <v>978</v>
      </c>
      <c r="M253" s="31">
        <v>1.84582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34.200000000000003</v>
      </c>
      <c r="D254" s="36">
        <v>34.31666666666667</v>
      </c>
      <c r="E254" s="36">
        <v>33.433333333333337</v>
      </c>
      <c r="F254" s="36">
        <v>32.666666666666664</v>
      </c>
      <c r="G254" s="36">
        <v>31.783333333333331</v>
      </c>
      <c r="H254" s="36">
        <v>35.083333333333343</v>
      </c>
      <c r="I254" s="36">
        <v>35.966666666666683</v>
      </c>
      <c r="J254" s="36">
        <v>36.733333333333348</v>
      </c>
      <c r="K254" s="31">
        <v>35.200000000000003</v>
      </c>
      <c r="L254" s="31">
        <v>33.549999999999997</v>
      </c>
      <c r="M254" s="31">
        <v>588.15778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430.45</v>
      </c>
      <c r="D255" s="36">
        <v>431.98333333333329</v>
      </c>
      <c r="E255" s="36">
        <v>426.81666666666661</v>
      </c>
      <c r="F255" s="36">
        <v>423.18333333333334</v>
      </c>
      <c r="G255" s="36">
        <v>418.01666666666665</v>
      </c>
      <c r="H255" s="36">
        <v>435.61666666666656</v>
      </c>
      <c r="I255" s="36">
        <v>440.78333333333319</v>
      </c>
      <c r="J255" s="36">
        <v>444.41666666666652</v>
      </c>
      <c r="K255" s="31">
        <v>437.15</v>
      </c>
      <c r="L255" s="31">
        <v>428.35</v>
      </c>
      <c r="M255" s="31">
        <v>76.180329999999998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271</v>
      </c>
      <c r="D256" s="36">
        <v>272.65000000000003</v>
      </c>
      <c r="E256" s="36">
        <v>266.35000000000008</v>
      </c>
      <c r="F256" s="36">
        <v>261.70000000000005</v>
      </c>
      <c r="G256" s="36">
        <v>255.40000000000009</v>
      </c>
      <c r="H256" s="36">
        <v>277.30000000000007</v>
      </c>
      <c r="I256" s="36">
        <v>283.60000000000002</v>
      </c>
      <c r="J256" s="36">
        <v>288.25000000000006</v>
      </c>
      <c r="K256" s="31">
        <v>278.95</v>
      </c>
      <c r="L256" s="31">
        <v>268</v>
      </c>
      <c r="M256" s="31">
        <v>26.730889999999999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1391.9</v>
      </c>
      <c r="D257" s="36">
        <v>1383.2333333333333</v>
      </c>
      <c r="E257" s="36">
        <v>1371.7166666666667</v>
      </c>
      <c r="F257" s="36">
        <v>1351.5333333333333</v>
      </c>
      <c r="G257" s="36">
        <v>1340.0166666666667</v>
      </c>
      <c r="H257" s="36">
        <v>1403.4166666666667</v>
      </c>
      <c r="I257" s="36">
        <v>1414.9333333333336</v>
      </c>
      <c r="J257" s="36">
        <v>1435.1166666666668</v>
      </c>
      <c r="K257" s="31">
        <v>1394.75</v>
      </c>
      <c r="L257" s="31">
        <v>1363.05</v>
      </c>
      <c r="M257" s="31">
        <v>1.0811900000000001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3081.95</v>
      </c>
      <c r="D258" s="36">
        <v>3087.2999999999997</v>
      </c>
      <c r="E258" s="36">
        <v>3059.6499999999996</v>
      </c>
      <c r="F258" s="36">
        <v>3037.35</v>
      </c>
      <c r="G258" s="36">
        <v>3009.7</v>
      </c>
      <c r="H258" s="36">
        <v>3109.5999999999995</v>
      </c>
      <c r="I258" s="36">
        <v>3137.25</v>
      </c>
      <c r="J258" s="36">
        <v>3159.5499999999993</v>
      </c>
      <c r="K258" s="31">
        <v>3114.95</v>
      </c>
      <c r="L258" s="31">
        <v>3065</v>
      </c>
      <c r="M258" s="31">
        <v>1.90425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106.45</v>
      </c>
      <c r="D259" s="36">
        <v>106.73333333333333</v>
      </c>
      <c r="E259" s="36">
        <v>104.96666666666667</v>
      </c>
      <c r="F259" s="36">
        <v>103.48333333333333</v>
      </c>
      <c r="G259" s="36">
        <v>101.71666666666667</v>
      </c>
      <c r="H259" s="36">
        <v>108.21666666666667</v>
      </c>
      <c r="I259" s="36">
        <v>109.98333333333335</v>
      </c>
      <c r="J259" s="36">
        <v>111.46666666666667</v>
      </c>
      <c r="K259" s="31">
        <v>108.5</v>
      </c>
      <c r="L259" s="31">
        <v>105.25</v>
      </c>
      <c r="M259" s="31">
        <v>11.63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1234.3</v>
      </c>
      <c r="D260" s="36">
        <v>1239.7666666666667</v>
      </c>
      <c r="E260" s="36">
        <v>1221.5333333333333</v>
      </c>
      <c r="F260" s="36">
        <v>1208.7666666666667</v>
      </c>
      <c r="G260" s="36">
        <v>1190.5333333333333</v>
      </c>
      <c r="H260" s="36">
        <v>1252.5333333333333</v>
      </c>
      <c r="I260" s="36">
        <v>1270.7666666666664</v>
      </c>
      <c r="J260" s="36">
        <v>1283.5333333333333</v>
      </c>
      <c r="K260" s="31">
        <v>1258</v>
      </c>
      <c r="L260" s="31">
        <v>1227</v>
      </c>
      <c r="M260" s="31">
        <v>0.42187999999999998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447.5</v>
      </c>
      <c r="D261" s="36">
        <v>447.15000000000003</v>
      </c>
      <c r="E261" s="36">
        <v>442.90000000000009</v>
      </c>
      <c r="F261" s="36">
        <v>438.30000000000007</v>
      </c>
      <c r="G261" s="36">
        <v>434.05000000000013</v>
      </c>
      <c r="H261" s="36">
        <v>451.75000000000006</v>
      </c>
      <c r="I261" s="36">
        <v>455.99999999999994</v>
      </c>
      <c r="J261" s="36">
        <v>460.6</v>
      </c>
      <c r="K261" s="31">
        <v>451.4</v>
      </c>
      <c r="L261" s="31">
        <v>442.55</v>
      </c>
      <c r="M261" s="31">
        <v>5.9397799999999998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643.65</v>
      </c>
      <c r="D262" s="36">
        <v>644.61666666666667</v>
      </c>
      <c r="E262" s="36">
        <v>640.23333333333335</v>
      </c>
      <c r="F262" s="36">
        <v>636.81666666666672</v>
      </c>
      <c r="G262" s="36">
        <v>632.43333333333339</v>
      </c>
      <c r="H262" s="36">
        <v>648.0333333333333</v>
      </c>
      <c r="I262" s="36">
        <v>652.41666666666674</v>
      </c>
      <c r="J262" s="36">
        <v>655.83333333333326</v>
      </c>
      <c r="K262" s="31">
        <v>649</v>
      </c>
      <c r="L262" s="31">
        <v>641.20000000000005</v>
      </c>
      <c r="M262" s="31">
        <v>10.93581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356</v>
      </c>
      <c r="D263" s="36">
        <v>353.93333333333334</v>
      </c>
      <c r="E263" s="36">
        <v>349.86666666666667</v>
      </c>
      <c r="F263" s="36">
        <v>343.73333333333335</v>
      </c>
      <c r="G263" s="36">
        <v>339.66666666666669</v>
      </c>
      <c r="H263" s="36">
        <v>360.06666666666666</v>
      </c>
      <c r="I263" s="36">
        <v>364.13333333333338</v>
      </c>
      <c r="J263" s="36">
        <v>370.26666666666665</v>
      </c>
      <c r="K263" s="31">
        <v>358</v>
      </c>
      <c r="L263" s="31">
        <v>347.8</v>
      </c>
      <c r="M263" s="31">
        <v>0.61980000000000002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693.45</v>
      </c>
      <c r="D264" s="36">
        <v>687.61666666666667</v>
      </c>
      <c r="E264" s="36">
        <v>674.23333333333335</v>
      </c>
      <c r="F264" s="36">
        <v>655.01666666666665</v>
      </c>
      <c r="G264" s="36">
        <v>641.63333333333333</v>
      </c>
      <c r="H264" s="36">
        <v>706.83333333333337</v>
      </c>
      <c r="I264" s="36">
        <v>720.21666666666681</v>
      </c>
      <c r="J264" s="36">
        <v>739.43333333333339</v>
      </c>
      <c r="K264" s="31">
        <v>701</v>
      </c>
      <c r="L264" s="31">
        <v>668.4</v>
      </c>
      <c r="M264" s="31">
        <v>3.13002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383.1</v>
      </c>
      <c r="D265" s="36">
        <v>383.45</v>
      </c>
      <c r="E265" s="36">
        <v>377.15</v>
      </c>
      <c r="F265" s="36">
        <v>371.2</v>
      </c>
      <c r="G265" s="36">
        <v>364.9</v>
      </c>
      <c r="H265" s="36">
        <v>389.4</v>
      </c>
      <c r="I265" s="36">
        <v>395.70000000000005</v>
      </c>
      <c r="J265" s="36">
        <v>401.65</v>
      </c>
      <c r="K265" s="31">
        <v>389.75</v>
      </c>
      <c r="L265" s="31">
        <v>377.5</v>
      </c>
      <c r="M265" s="31">
        <v>4.0853999999999999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82.95</v>
      </c>
      <c r="D266" s="36">
        <v>82.899999999999991</v>
      </c>
      <c r="E266" s="36">
        <v>81.549999999999983</v>
      </c>
      <c r="F266" s="36">
        <v>80.149999999999991</v>
      </c>
      <c r="G266" s="36">
        <v>78.799999999999983</v>
      </c>
      <c r="H266" s="36">
        <v>84.299999999999983</v>
      </c>
      <c r="I266" s="36">
        <v>85.649999999999977</v>
      </c>
      <c r="J266" s="36">
        <v>87.049999999999983</v>
      </c>
      <c r="K266" s="31">
        <v>84.25</v>
      </c>
      <c r="L266" s="31">
        <v>81.5</v>
      </c>
      <c r="M266" s="31">
        <v>24.597439999999999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395.9</v>
      </c>
      <c r="D267" s="36">
        <v>394.9666666666667</v>
      </c>
      <c r="E267" s="36">
        <v>387.03333333333342</v>
      </c>
      <c r="F267" s="36">
        <v>378.16666666666674</v>
      </c>
      <c r="G267" s="36">
        <v>370.23333333333346</v>
      </c>
      <c r="H267" s="36">
        <v>403.83333333333337</v>
      </c>
      <c r="I267" s="36">
        <v>411.76666666666665</v>
      </c>
      <c r="J267" s="36">
        <v>420.63333333333333</v>
      </c>
      <c r="K267" s="31">
        <v>402.9</v>
      </c>
      <c r="L267" s="31">
        <v>386.1</v>
      </c>
      <c r="M267" s="31">
        <v>28.42071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734.5</v>
      </c>
      <c r="D268" s="36">
        <v>732.43333333333339</v>
      </c>
      <c r="E268" s="36">
        <v>728.06666666666683</v>
      </c>
      <c r="F268" s="36">
        <v>721.63333333333344</v>
      </c>
      <c r="G268" s="36">
        <v>717.26666666666688</v>
      </c>
      <c r="H268" s="36">
        <v>738.86666666666679</v>
      </c>
      <c r="I268" s="36">
        <v>743.23333333333335</v>
      </c>
      <c r="J268" s="36">
        <v>749.66666666666674</v>
      </c>
      <c r="K268" s="31">
        <v>736.8</v>
      </c>
      <c r="L268" s="31">
        <v>726</v>
      </c>
      <c r="M268" s="31">
        <v>11.621729999999999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494.55</v>
      </c>
      <c r="D269" s="36">
        <v>496.26666666666665</v>
      </c>
      <c r="E269" s="36">
        <v>489.5333333333333</v>
      </c>
      <c r="F269" s="36">
        <v>484.51666666666665</v>
      </c>
      <c r="G269" s="36">
        <v>477.7833333333333</v>
      </c>
      <c r="H269" s="36">
        <v>501.2833333333333</v>
      </c>
      <c r="I269" s="36">
        <v>508.01666666666665</v>
      </c>
      <c r="J269" s="36">
        <v>513.0333333333333</v>
      </c>
      <c r="K269" s="31">
        <v>503</v>
      </c>
      <c r="L269" s="31">
        <v>491.25</v>
      </c>
      <c r="M269" s="31">
        <v>25.026450000000001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420.1</v>
      </c>
      <c r="D270" s="36">
        <v>425.11666666666662</v>
      </c>
      <c r="E270" s="36">
        <v>413.23333333333323</v>
      </c>
      <c r="F270" s="36">
        <v>406.36666666666662</v>
      </c>
      <c r="G270" s="36">
        <v>394.48333333333323</v>
      </c>
      <c r="H270" s="36">
        <v>431.98333333333323</v>
      </c>
      <c r="I270" s="36">
        <v>443.86666666666656</v>
      </c>
      <c r="J270" s="36">
        <v>450.73333333333323</v>
      </c>
      <c r="K270" s="31">
        <v>437</v>
      </c>
      <c r="L270" s="31">
        <v>418.25</v>
      </c>
      <c r="M270" s="31">
        <v>5.3605200000000002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381.15</v>
      </c>
      <c r="D271" s="36">
        <v>385.11666666666662</v>
      </c>
      <c r="E271" s="36">
        <v>375.83333333333326</v>
      </c>
      <c r="F271" s="36">
        <v>370.51666666666665</v>
      </c>
      <c r="G271" s="36">
        <v>361.23333333333329</v>
      </c>
      <c r="H271" s="36">
        <v>390.43333333333322</v>
      </c>
      <c r="I271" s="36">
        <v>399.71666666666664</v>
      </c>
      <c r="J271" s="36">
        <v>405.03333333333319</v>
      </c>
      <c r="K271" s="31">
        <v>394.4</v>
      </c>
      <c r="L271" s="31">
        <v>379.8</v>
      </c>
      <c r="M271" s="31">
        <v>12.17764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733.4</v>
      </c>
      <c r="D272" s="36">
        <v>731.43333333333339</v>
      </c>
      <c r="E272" s="36">
        <v>725.96666666666681</v>
      </c>
      <c r="F272" s="36">
        <v>718.53333333333342</v>
      </c>
      <c r="G272" s="36">
        <v>713.06666666666683</v>
      </c>
      <c r="H272" s="36">
        <v>738.86666666666679</v>
      </c>
      <c r="I272" s="36">
        <v>744.33333333333348</v>
      </c>
      <c r="J272" s="36">
        <v>751.76666666666677</v>
      </c>
      <c r="K272" s="31">
        <v>736.9</v>
      </c>
      <c r="L272" s="31">
        <v>724</v>
      </c>
      <c r="M272" s="31">
        <v>0.62087000000000003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366.6</v>
      </c>
      <c r="D273" s="36">
        <v>363.66666666666669</v>
      </c>
      <c r="E273" s="36">
        <v>357.93333333333339</v>
      </c>
      <c r="F273" s="36">
        <v>349.26666666666671</v>
      </c>
      <c r="G273" s="36">
        <v>343.53333333333342</v>
      </c>
      <c r="H273" s="36">
        <v>372.33333333333337</v>
      </c>
      <c r="I273" s="36">
        <v>378.06666666666661</v>
      </c>
      <c r="J273" s="36">
        <v>386.73333333333335</v>
      </c>
      <c r="K273" s="31">
        <v>369.4</v>
      </c>
      <c r="L273" s="31">
        <v>355</v>
      </c>
      <c r="M273" s="31">
        <v>3.58988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828.3</v>
      </c>
      <c r="D274" s="36">
        <v>823.16666666666663</v>
      </c>
      <c r="E274" s="36">
        <v>802.68333333333328</v>
      </c>
      <c r="F274" s="36">
        <v>777.06666666666661</v>
      </c>
      <c r="G274" s="36">
        <v>756.58333333333326</v>
      </c>
      <c r="H274" s="36">
        <v>848.7833333333333</v>
      </c>
      <c r="I274" s="36">
        <v>869.26666666666665</v>
      </c>
      <c r="J274" s="36">
        <v>894.88333333333333</v>
      </c>
      <c r="K274" s="31">
        <v>843.65</v>
      </c>
      <c r="L274" s="31">
        <v>797.55</v>
      </c>
      <c r="M274" s="31">
        <v>7.5376899999999996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1271</v>
      </c>
      <c r="D275" s="36">
        <v>1277.3333333333333</v>
      </c>
      <c r="E275" s="36">
        <v>1259.6666666666665</v>
      </c>
      <c r="F275" s="36">
        <v>1248.3333333333333</v>
      </c>
      <c r="G275" s="36">
        <v>1230.6666666666665</v>
      </c>
      <c r="H275" s="36">
        <v>1288.6666666666665</v>
      </c>
      <c r="I275" s="36">
        <v>1306.333333333333</v>
      </c>
      <c r="J275" s="36">
        <v>1317.6666666666665</v>
      </c>
      <c r="K275" s="31">
        <v>1295</v>
      </c>
      <c r="L275" s="31">
        <v>1266</v>
      </c>
      <c r="M275" s="31">
        <v>0.86082000000000003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649.9</v>
      </c>
      <c r="D276" s="36">
        <v>645.4</v>
      </c>
      <c r="E276" s="36">
        <v>636.54999999999995</v>
      </c>
      <c r="F276" s="36">
        <v>623.19999999999993</v>
      </c>
      <c r="G276" s="36">
        <v>614.34999999999991</v>
      </c>
      <c r="H276" s="36">
        <v>658.75</v>
      </c>
      <c r="I276" s="36">
        <v>667.60000000000014</v>
      </c>
      <c r="J276" s="36">
        <v>680.95</v>
      </c>
      <c r="K276" s="31">
        <v>654.25</v>
      </c>
      <c r="L276" s="31">
        <v>632.04999999999995</v>
      </c>
      <c r="M276" s="31">
        <v>1.8630100000000001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291.25</v>
      </c>
      <c r="D277" s="36">
        <v>288.48333333333335</v>
      </c>
      <c r="E277" s="36">
        <v>283.01666666666671</v>
      </c>
      <c r="F277" s="36">
        <v>274.78333333333336</v>
      </c>
      <c r="G277" s="36">
        <v>269.31666666666672</v>
      </c>
      <c r="H277" s="36">
        <v>296.7166666666667</v>
      </c>
      <c r="I277" s="36">
        <v>302.18333333333339</v>
      </c>
      <c r="J277" s="36">
        <v>310.41666666666669</v>
      </c>
      <c r="K277" s="31">
        <v>293.95</v>
      </c>
      <c r="L277" s="31">
        <v>280.25</v>
      </c>
      <c r="M277" s="31">
        <v>30.608630000000002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314.05</v>
      </c>
      <c r="D278" s="36">
        <v>313.51666666666665</v>
      </c>
      <c r="E278" s="36">
        <v>311.5333333333333</v>
      </c>
      <c r="F278" s="36">
        <v>309.01666666666665</v>
      </c>
      <c r="G278" s="36">
        <v>307.0333333333333</v>
      </c>
      <c r="H278" s="36">
        <v>316.0333333333333</v>
      </c>
      <c r="I278" s="36">
        <v>318.01666666666665</v>
      </c>
      <c r="J278" s="36">
        <v>320.5333333333333</v>
      </c>
      <c r="K278" s="31">
        <v>315.5</v>
      </c>
      <c r="L278" s="31">
        <v>311</v>
      </c>
      <c r="M278" s="31">
        <v>0.71997999999999995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143.44999999999999</v>
      </c>
      <c r="D279" s="36">
        <v>144.66666666666666</v>
      </c>
      <c r="E279" s="36">
        <v>141.83333333333331</v>
      </c>
      <c r="F279" s="36">
        <v>140.21666666666667</v>
      </c>
      <c r="G279" s="36">
        <v>137.38333333333333</v>
      </c>
      <c r="H279" s="36">
        <v>146.2833333333333</v>
      </c>
      <c r="I279" s="36">
        <v>149.11666666666662</v>
      </c>
      <c r="J279" s="36">
        <v>150.73333333333329</v>
      </c>
      <c r="K279" s="31">
        <v>147.5</v>
      </c>
      <c r="L279" s="31">
        <v>143.05000000000001</v>
      </c>
      <c r="M279" s="31">
        <v>12.19599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645.75</v>
      </c>
      <c r="D280" s="36">
        <v>638.85</v>
      </c>
      <c r="E280" s="36">
        <v>627.90000000000009</v>
      </c>
      <c r="F280" s="36">
        <v>610.05000000000007</v>
      </c>
      <c r="G280" s="36">
        <v>599.10000000000014</v>
      </c>
      <c r="H280" s="36">
        <v>656.7</v>
      </c>
      <c r="I280" s="36">
        <v>667.65000000000009</v>
      </c>
      <c r="J280" s="36">
        <v>685.5</v>
      </c>
      <c r="K280" s="31">
        <v>649.79999999999995</v>
      </c>
      <c r="L280" s="31">
        <v>621</v>
      </c>
      <c r="M280" s="31">
        <v>1.4392199999999999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2472.25</v>
      </c>
      <c r="D281" s="36">
        <v>2466.8333333333335</v>
      </c>
      <c r="E281" s="36">
        <v>2413.7666666666669</v>
      </c>
      <c r="F281" s="36">
        <v>2355.2833333333333</v>
      </c>
      <c r="G281" s="36">
        <v>2302.2166666666667</v>
      </c>
      <c r="H281" s="36">
        <v>2525.3166666666671</v>
      </c>
      <c r="I281" s="36">
        <v>2578.3833333333337</v>
      </c>
      <c r="J281" s="36">
        <v>2636.8666666666672</v>
      </c>
      <c r="K281" s="31">
        <v>2519.9</v>
      </c>
      <c r="L281" s="31">
        <v>2408.35</v>
      </c>
      <c r="M281" s="31">
        <v>2.9604300000000001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539.65</v>
      </c>
      <c r="D282" s="36">
        <v>541.9</v>
      </c>
      <c r="E282" s="36">
        <v>534.79999999999995</v>
      </c>
      <c r="F282" s="36">
        <v>529.94999999999993</v>
      </c>
      <c r="G282" s="36">
        <v>522.84999999999991</v>
      </c>
      <c r="H282" s="36">
        <v>546.75</v>
      </c>
      <c r="I282" s="36">
        <v>553.85000000000014</v>
      </c>
      <c r="J282" s="36">
        <v>558.70000000000005</v>
      </c>
      <c r="K282" s="31">
        <v>549</v>
      </c>
      <c r="L282" s="31">
        <v>537.04999999999995</v>
      </c>
      <c r="M282" s="31">
        <v>8.1699999999999995E-2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451.75</v>
      </c>
      <c r="D283" s="36">
        <v>451.08333333333331</v>
      </c>
      <c r="E283" s="36">
        <v>446.96666666666664</v>
      </c>
      <c r="F283" s="36">
        <v>442.18333333333334</v>
      </c>
      <c r="G283" s="36">
        <v>438.06666666666666</v>
      </c>
      <c r="H283" s="36">
        <v>455.86666666666662</v>
      </c>
      <c r="I283" s="36">
        <v>459.98333333333329</v>
      </c>
      <c r="J283" s="36">
        <v>464.76666666666659</v>
      </c>
      <c r="K283" s="31">
        <v>455.2</v>
      </c>
      <c r="L283" s="31">
        <v>446.3</v>
      </c>
      <c r="M283" s="31">
        <v>0.92171999999999998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258.39999999999998</v>
      </c>
      <c r="D284" s="36">
        <v>260.25</v>
      </c>
      <c r="E284" s="36">
        <v>255.64999999999998</v>
      </c>
      <c r="F284" s="36">
        <v>252.89999999999998</v>
      </c>
      <c r="G284" s="36">
        <v>248.29999999999995</v>
      </c>
      <c r="H284" s="36">
        <v>263</v>
      </c>
      <c r="I284" s="36">
        <v>267.60000000000002</v>
      </c>
      <c r="J284" s="36">
        <v>270.35000000000002</v>
      </c>
      <c r="K284" s="31">
        <v>264.85000000000002</v>
      </c>
      <c r="L284" s="31">
        <v>257.5</v>
      </c>
      <c r="M284" s="31">
        <v>6.2576700000000001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1717.5</v>
      </c>
      <c r="D285" s="36">
        <v>1708.9333333333334</v>
      </c>
      <c r="E285" s="36">
        <v>1696.9666666666667</v>
      </c>
      <c r="F285" s="36">
        <v>1676.4333333333334</v>
      </c>
      <c r="G285" s="36">
        <v>1664.4666666666667</v>
      </c>
      <c r="H285" s="36">
        <v>1729.4666666666667</v>
      </c>
      <c r="I285" s="36">
        <v>1741.4333333333334</v>
      </c>
      <c r="J285" s="36">
        <v>1761.9666666666667</v>
      </c>
      <c r="K285" s="31">
        <v>1720.9</v>
      </c>
      <c r="L285" s="31">
        <v>1688.4</v>
      </c>
      <c r="M285" s="31">
        <v>15.115629999999999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1185.4000000000001</v>
      </c>
      <c r="D286" s="36">
        <v>1175.6166666666668</v>
      </c>
      <c r="E286" s="36">
        <v>1137.7833333333335</v>
      </c>
      <c r="F286" s="36">
        <v>1090.1666666666667</v>
      </c>
      <c r="G286" s="36">
        <v>1052.3333333333335</v>
      </c>
      <c r="H286" s="36">
        <v>1223.2333333333336</v>
      </c>
      <c r="I286" s="36">
        <v>1261.0666666666666</v>
      </c>
      <c r="J286" s="36">
        <v>1308.6833333333336</v>
      </c>
      <c r="K286" s="31">
        <v>1213.45</v>
      </c>
      <c r="L286" s="31">
        <v>1128</v>
      </c>
      <c r="M286" s="31">
        <v>30.377690000000001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369.5</v>
      </c>
      <c r="D287" s="36">
        <v>370.81666666666666</v>
      </c>
      <c r="E287" s="36">
        <v>364.73333333333335</v>
      </c>
      <c r="F287" s="36">
        <v>359.9666666666667</v>
      </c>
      <c r="G287" s="36">
        <v>353.88333333333338</v>
      </c>
      <c r="H287" s="36">
        <v>375.58333333333331</v>
      </c>
      <c r="I287" s="36">
        <v>381.66666666666669</v>
      </c>
      <c r="J287" s="36">
        <v>386.43333333333328</v>
      </c>
      <c r="K287" s="31">
        <v>376.9</v>
      </c>
      <c r="L287" s="31">
        <v>366.05</v>
      </c>
      <c r="M287" s="31">
        <v>2.23203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1898.1</v>
      </c>
      <c r="D288" s="36">
        <v>1904.8333333333333</v>
      </c>
      <c r="E288" s="36">
        <v>1884.7166666666665</v>
      </c>
      <c r="F288" s="36">
        <v>1871.3333333333333</v>
      </c>
      <c r="G288" s="36">
        <v>1851.2166666666665</v>
      </c>
      <c r="H288" s="36">
        <v>1918.2166666666665</v>
      </c>
      <c r="I288" s="36">
        <v>1938.3333333333333</v>
      </c>
      <c r="J288" s="36">
        <v>1951.7166666666665</v>
      </c>
      <c r="K288" s="31">
        <v>1924.95</v>
      </c>
      <c r="L288" s="31">
        <v>1891.45</v>
      </c>
      <c r="M288" s="31">
        <v>0.53796999999999995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2989.55</v>
      </c>
      <c r="D289" s="36">
        <v>2970.9166666666665</v>
      </c>
      <c r="E289" s="36">
        <v>2916.9333333333329</v>
      </c>
      <c r="F289" s="36">
        <v>2844.3166666666666</v>
      </c>
      <c r="G289" s="36">
        <v>2790.333333333333</v>
      </c>
      <c r="H289" s="36">
        <v>3043.5333333333328</v>
      </c>
      <c r="I289" s="36">
        <v>3097.5166666666664</v>
      </c>
      <c r="J289" s="36">
        <v>3170.1333333333328</v>
      </c>
      <c r="K289" s="31">
        <v>3024.9</v>
      </c>
      <c r="L289" s="31">
        <v>2898.3</v>
      </c>
      <c r="M289" s="31">
        <v>1.8663400000000001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132.44999999999999</v>
      </c>
      <c r="D290" s="36">
        <v>133.78333333333333</v>
      </c>
      <c r="E290" s="36">
        <v>129.46666666666667</v>
      </c>
      <c r="F290" s="36">
        <v>126.48333333333335</v>
      </c>
      <c r="G290" s="36">
        <v>122.16666666666669</v>
      </c>
      <c r="H290" s="36">
        <v>136.76666666666665</v>
      </c>
      <c r="I290" s="36">
        <v>141.08333333333331</v>
      </c>
      <c r="J290" s="36">
        <v>144.06666666666663</v>
      </c>
      <c r="K290" s="31">
        <v>138.1</v>
      </c>
      <c r="L290" s="31">
        <v>130.80000000000001</v>
      </c>
      <c r="M290" s="31">
        <v>93.254630000000006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4180.05</v>
      </c>
      <c r="D291" s="36">
        <v>4172.7</v>
      </c>
      <c r="E291" s="36">
        <v>4147.3999999999996</v>
      </c>
      <c r="F291" s="36">
        <v>4114.75</v>
      </c>
      <c r="G291" s="36">
        <v>4089.45</v>
      </c>
      <c r="H291" s="36">
        <v>4205.3499999999995</v>
      </c>
      <c r="I291" s="36">
        <v>4230.6500000000005</v>
      </c>
      <c r="J291" s="36">
        <v>4263.2999999999993</v>
      </c>
      <c r="K291" s="31">
        <v>4198</v>
      </c>
      <c r="L291" s="31">
        <v>4140.05</v>
      </c>
      <c r="M291" s="31">
        <v>1.3641300000000001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13341.2</v>
      </c>
      <c r="D292" s="36">
        <v>13349.650000000001</v>
      </c>
      <c r="E292" s="36">
        <v>13241.700000000003</v>
      </c>
      <c r="F292" s="36">
        <v>13142.2</v>
      </c>
      <c r="G292" s="36">
        <v>13034.250000000002</v>
      </c>
      <c r="H292" s="36">
        <v>13449.150000000003</v>
      </c>
      <c r="I292" s="36">
        <v>13557.1</v>
      </c>
      <c r="J292" s="36">
        <v>13656.600000000004</v>
      </c>
      <c r="K292" s="31">
        <v>13457.6</v>
      </c>
      <c r="L292" s="31">
        <v>13250.15</v>
      </c>
      <c r="M292" s="31">
        <v>2.511E-2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2926.35</v>
      </c>
      <c r="D293" s="36">
        <v>2904.8333333333335</v>
      </c>
      <c r="E293" s="36">
        <v>2877.666666666667</v>
      </c>
      <c r="F293" s="36">
        <v>2828.9833333333336</v>
      </c>
      <c r="G293" s="36">
        <v>2801.8166666666671</v>
      </c>
      <c r="H293" s="36">
        <v>2953.5166666666669</v>
      </c>
      <c r="I293" s="36">
        <v>2980.6833333333338</v>
      </c>
      <c r="J293" s="36">
        <v>3029.3666666666668</v>
      </c>
      <c r="K293" s="31">
        <v>2932</v>
      </c>
      <c r="L293" s="31">
        <v>2856.15</v>
      </c>
      <c r="M293" s="31">
        <v>16.930520000000001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414.25</v>
      </c>
      <c r="D294" s="36">
        <v>417.15000000000003</v>
      </c>
      <c r="E294" s="36">
        <v>408.10000000000008</v>
      </c>
      <c r="F294" s="36">
        <v>401.95000000000005</v>
      </c>
      <c r="G294" s="36">
        <v>392.90000000000009</v>
      </c>
      <c r="H294" s="36">
        <v>423.30000000000007</v>
      </c>
      <c r="I294" s="36">
        <v>432.35</v>
      </c>
      <c r="J294" s="36">
        <v>438.50000000000006</v>
      </c>
      <c r="K294" s="31">
        <v>426.2</v>
      </c>
      <c r="L294" s="31">
        <v>411</v>
      </c>
      <c r="M294" s="31">
        <v>7.2091500000000002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361.35</v>
      </c>
      <c r="D295" s="36">
        <v>359.68333333333339</v>
      </c>
      <c r="E295" s="36">
        <v>354.51666666666677</v>
      </c>
      <c r="F295" s="36">
        <v>347.68333333333339</v>
      </c>
      <c r="G295" s="36">
        <v>342.51666666666677</v>
      </c>
      <c r="H295" s="36">
        <v>366.51666666666677</v>
      </c>
      <c r="I295" s="36">
        <v>371.68333333333339</v>
      </c>
      <c r="J295" s="36">
        <v>378.51666666666677</v>
      </c>
      <c r="K295" s="31">
        <v>364.85</v>
      </c>
      <c r="L295" s="31">
        <v>352.85</v>
      </c>
      <c r="M295" s="31">
        <v>9.7281099999999991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254.35</v>
      </c>
      <c r="D296" s="36">
        <v>254.39999999999998</v>
      </c>
      <c r="E296" s="36">
        <v>250.84999999999997</v>
      </c>
      <c r="F296" s="36">
        <v>247.35</v>
      </c>
      <c r="G296" s="36">
        <v>243.79999999999998</v>
      </c>
      <c r="H296" s="36">
        <v>257.89999999999998</v>
      </c>
      <c r="I296" s="36">
        <v>261.44999999999993</v>
      </c>
      <c r="J296" s="36">
        <v>264.94999999999993</v>
      </c>
      <c r="K296" s="31">
        <v>257.95</v>
      </c>
      <c r="L296" s="31">
        <v>250.9</v>
      </c>
      <c r="M296" s="31">
        <v>4.9821200000000001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110.35</v>
      </c>
      <c r="D297" s="36">
        <v>111.73333333333335</v>
      </c>
      <c r="E297" s="36">
        <v>108.51666666666669</v>
      </c>
      <c r="F297" s="36">
        <v>106.68333333333335</v>
      </c>
      <c r="G297" s="36">
        <v>103.4666666666667</v>
      </c>
      <c r="H297" s="36">
        <v>113.56666666666669</v>
      </c>
      <c r="I297" s="36">
        <v>116.78333333333333</v>
      </c>
      <c r="J297" s="36">
        <v>118.61666666666669</v>
      </c>
      <c r="K297" s="31">
        <v>114.95</v>
      </c>
      <c r="L297" s="31">
        <v>109.9</v>
      </c>
      <c r="M297" s="31">
        <v>36.977060000000002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450.8</v>
      </c>
      <c r="D298" s="36">
        <v>446.2</v>
      </c>
      <c r="E298" s="36">
        <v>439.59999999999997</v>
      </c>
      <c r="F298" s="36">
        <v>428.4</v>
      </c>
      <c r="G298" s="36">
        <v>421.79999999999995</v>
      </c>
      <c r="H298" s="36">
        <v>457.4</v>
      </c>
      <c r="I298" s="36">
        <v>464</v>
      </c>
      <c r="J298" s="36">
        <v>475.2</v>
      </c>
      <c r="K298" s="31">
        <v>452.8</v>
      </c>
      <c r="L298" s="31">
        <v>435</v>
      </c>
      <c r="M298" s="31">
        <v>22.077929999999999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604.20000000000005</v>
      </c>
      <c r="D299" s="36">
        <v>605.33333333333337</v>
      </c>
      <c r="E299" s="36">
        <v>601.51666666666677</v>
      </c>
      <c r="F299" s="36">
        <v>598.83333333333337</v>
      </c>
      <c r="G299" s="36">
        <v>595.01666666666677</v>
      </c>
      <c r="H299" s="36">
        <v>608.01666666666677</v>
      </c>
      <c r="I299" s="36">
        <v>611.83333333333337</v>
      </c>
      <c r="J299" s="36">
        <v>614.51666666666677</v>
      </c>
      <c r="K299" s="31">
        <v>609.15</v>
      </c>
      <c r="L299" s="31">
        <v>602.65</v>
      </c>
      <c r="M299" s="31">
        <v>4.6561700000000004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6006</v>
      </c>
      <c r="D300" s="36">
        <v>6001.666666666667</v>
      </c>
      <c r="E300" s="36">
        <v>5904.3333333333339</v>
      </c>
      <c r="F300" s="36">
        <v>5802.666666666667</v>
      </c>
      <c r="G300" s="36">
        <v>5705.3333333333339</v>
      </c>
      <c r="H300" s="36">
        <v>6103.3333333333339</v>
      </c>
      <c r="I300" s="36">
        <v>6200.6666666666679</v>
      </c>
      <c r="J300" s="36">
        <v>6302.3333333333339</v>
      </c>
      <c r="K300" s="31">
        <v>6099</v>
      </c>
      <c r="L300" s="31">
        <v>5900</v>
      </c>
      <c r="M300" s="31">
        <v>0.32085999999999998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5149.2</v>
      </c>
      <c r="D301" s="36">
        <v>5136.6833333333334</v>
      </c>
      <c r="E301" s="36">
        <v>5095.5666666666666</v>
      </c>
      <c r="F301" s="36">
        <v>5041.9333333333334</v>
      </c>
      <c r="G301" s="36">
        <v>5000.8166666666666</v>
      </c>
      <c r="H301" s="36">
        <v>5190.3166666666666</v>
      </c>
      <c r="I301" s="36">
        <v>5231.4333333333334</v>
      </c>
      <c r="J301" s="36">
        <v>5285.0666666666666</v>
      </c>
      <c r="K301" s="31">
        <v>5177.8</v>
      </c>
      <c r="L301" s="31">
        <v>5083.05</v>
      </c>
      <c r="M301" s="31">
        <v>2.7652999999999999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1140.3499999999999</v>
      </c>
      <c r="D302" s="36">
        <v>1138.9666666666665</v>
      </c>
      <c r="E302" s="36">
        <v>1128.9333333333329</v>
      </c>
      <c r="F302" s="36">
        <v>1117.5166666666664</v>
      </c>
      <c r="G302" s="36">
        <v>1107.4833333333329</v>
      </c>
      <c r="H302" s="36">
        <v>1150.383333333333</v>
      </c>
      <c r="I302" s="36">
        <v>1160.4166666666663</v>
      </c>
      <c r="J302" s="36">
        <v>1171.833333333333</v>
      </c>
      <c r="K302" s="31">
        <v>1149</v>
      </c>
      <c r="L302" s="31">
        <v>1127.55</v>
      </c>
      <c r="M302" s="31">
        <v>15.70477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1271.8</v>
      </c>
      <c r="D303" s="36">
        <v>1280.7166666666667</v>
      </c>
      <c r="E303" s="36">
        <v>1259.1833333333334</v>
      </c>
      <c r="F303" s="36">
        <v>1246.5666666666666</v>
      </c>
      <c r="G303" s="36">
        <v>1225.0333333333333</v>
      </c>
      <c r="H303" s="36">
        <v>1293.3333333333335</v>
      </c>
      <c r="I303" s="36">
        <v>1314.8666666666668</v>
      </c>
      <c r="J303" s="36">
        <v>1327.4833333333336</v>
      </c>
      <c r="K303" s="31">
        <v>1302.25</v>
      </c>
      <c r="L303" s="31">
        <v>1268.0999999999999</v>
      </c>
      <c r="M303" s="31">
        <v>0.37048999999999999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760.15</v>
      </c>
      <c r="D304" s="36">
        <v>760.1</v>
      </c>
      <c r="E304" s="36">
        <v>742.25</v>
      </c>
      <c r="F304" s="36">
        <v>724.35</v>
      </c>
      <c r="G304" s="36">
        <v>706.5</v>
      </c>
      <c r="H304" s="36">
        <v>778</v>
      </c>
      <c r="I304" s="36">
        <v>795.85000000000014</v>
      </c>
      <c r="J304" s="36">
        <v>813.75</v>
      </c>
      <c r="K304" s="31">
        <v>777.95</v>
      </c>
      <c r="L304" s="31">
        <v>742.2</v>
      </c>
      <c r="M304" s="31">
        <v>13.00281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1017.15</v>
      </c>
      <c r="D305" s="36">
        <v>1025.0166666666667</v>
      </c>
      <c r="E305" s="36">
        <v>995.0333333333333</v>
      </c>
      <c r="F305" s="36">
        <v>972.91666666666663</v>
      </c>
      <c r="G305" s="36">
        <v>942.93333333333328</v>
      </c>
      <c r="H305" s="36">
        <v>1047.1333333333332</v>
      </c>
      <c r="I305" s="36">
        <v>1077.1166666666663</v>
      </c>
      <c r="J305" s="36">
        <v>1099.2333333333333</v>
      </c>
      <c r="K305" s="31">
        <v>1055</v>
      </c>
      <c r="L305" s="31">
        <v>1002.9</v>
      </c>
      <c r="M305" s="31">
        <v>18.08306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245.5</v>
      </c>
      <c r="D306" s="36">
        <v>247.11666666666667</v>
      </c>
      <c r="E306" s="36">
        <v>235.73333333333335</v>
      </c>
      <c r="F306" s="36">
        <v>225.96666666666667</v>
      </c>
      <c r="G306" s="36">
        <v>214.58333333333334</v>
      </c>
      <c r="H306" s="36">
        <v>256.88333333333333</v>
      </c>
      <c r="I306" s="36">
        <v>268.26666666666665</v>
      </c>
      <c r="J306" s="36">
        <v>278.03333333333336</v>
      </c>
      <c r="K306" s="31">
        <v>258.5</v>
      </c>
      <c r="L306" s="31">
        <v>237.35</v>
      </c>
      <c r="M306" s="31">
        <v>299.74283000000003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1497.8</v>
      </c>
      <c r="D307" s="36">
        <v>1492.1499999999999</v>
      </c>
      <c r="E307" s="36">
        <v>1468.8499999999997</v>
      </c>
      <c r="F307" s="36">
        <v>1439.8999999999999</v>
      </c>
      <c r="G307" s="36">
        <v>1416.5999999999997</v>
      </c>
      <c r="H307" s="36">
        <v>1521.0999999999997</v>
      </c>
      <c r="I307" s="36">
        <v>1544.3999999999999</v>
      </c>
      <c r="J307" s="36">
        <v>1573.3499999999997</v>
      </c>
      <c r="K307" s="31">
        <v>1515.45</v>
      </c>
      <c r="L307" s="31">
        <v>1463.2</v>
      </c>
      <c r="M307" s="31">
        <v>26.374860000000002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403.8</v>
      </c>
      <c r="D308" s="36">
        <v>404.81666666666661</v>
      </c>
      <c r="E308" s="36">
        <v>396.63333333333321</v>
      </c>
      <c r="F308" s="36">
        <v>389.46666666666658</v>
      </c>
      <c r="G308" s="36">
        <v>381.28333333333319</v>
      </c>
      <c r="H308" s="36">
        <v>411.98333333333323</v>
      </c>
      <c r="I308" s="36">
        <v>420.16666666666663</v>
      </c>
      <c r="J308" s="36">
        <v>427.33333333333326</v>
      </c>
      <c r="K308" s="31">
        <v>413</v>
      </c>
      <c r="L308" s="31">
        <v>397.65</v>
      </c>
      <c r="M308" s="31">
        <v>1.4317200000000001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499.55</v>
      </c>
      <c r="D309" s="36">
        <v>501.88333333333338</v>
      </c>
      <c r="E309" s="36">
        <v>495.71666666666675</v>
      </c>
      <c r="F309" s="36">
        <v>491.88333333333338</v>
      </c>
      <c r="G309" s="36">
        <v>485.71666666666675</v>
      </c>
      <c r="H309" s="36">
        <v>505.71666666666675</v>
      </c>
      <c r="I309" s="36">
        <v>511.88333333333338</v>
      </c>
      <c r="J309" s="36">
        <v>515.7166666666667</v>
      </c>
      <c r="K309" s="31">
        <v>508.05</v>
      </c>
      <c r="L309" s="31">
        <v>498.05</v>
      </c>
      <c r="M309" s="31">
        <v>1.88425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350.2</v>
      </c>
      <c r="D310" s="36">
        <v>352.86666666666662</v>
      </c>
      <c r="E310" s="36">
        <v>347.03333333333325</v>
      </c>
      <c r="F310" s="36">
        <v>343.86666666666662</v>
      </c>
      <c r="G310" s="36">
        <v>338.03333333333325</v>
      </c>
      <c r="H310" s="36">
        <v>356.03333333333325</v>
      </c>
      <c r="I310" s="36">
        <v>361.86666666666662</v>
      </c>
      <c r="J310" s="36">
        <v>365.03333333333325</v>
      </c>
      <c r="K310" s="31">
        <v>358.7</v>
      </c>
      <c r="L310" s="31">
        <v>349.7</v>
      </c>
      <c r="M310" s="31">
        <v>1.73024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134.19999999999999</v>
      </c>
      <c r="D311" s="36">
        <v>133.16666666666666</v>
      </c>
      <c r="E311" s="36">
        <v>131.43333333333331</v>
      </c>
      <c r="F311" s="36">
        <v>128.66666666666666</v>
      </c>
      <c r="G311" s="36">
        <v>126.93333333333331</v>
      </c>
      <c r="H311" s="36">
        <v>135.93333333333331</v>
      </c>
      <c r="I311" s="36">
        <v>137.66666666666666</v>
      </c>
      <c r="J311" s="36">
        <v>140.43333333333331</v>
      </c>
      <c r="K311" s="31">
        <v>134.9</v>
      </c>
      <c r="L311" s="31">
        <v>130.4</v>
      </c>
      <c r="M311" s="31">
        <v>63.19097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105.85</v>
      </c>
      <c r="D312" s="36">
        <v>104.2</v>
      </c>
      <c r="E312" s="36">
        <v>101.7</v>
      </c>
      <c r="F312" s="36">
        <v>97.55</v>
      </c>
      <c r="G312" s="36">
        <v>95.05</v>
      </c>
      <c r="H312" s="36">
        <v>108.35000000000001</v>
      </c>
      <c r="I312" s="36">
        <v>110.85000000000001</v>
      </c>
      <c r="J312" s="36">
        <v>115.00000000000001</v>
      </c>
      <c r="K312" s="31">
        <v>106.7</v>
      </c>
      <c r="L312" s="31">
        <v>100.05</v>
      </c>
      <c r="M312" s="31">
        <v>173.94301999999999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1752.75</v>
      </c>
      <c r="D313" s="36">
        <v>1744.2333333333333</v>
      </c>
      <c r="E313" s="36">
        <v>1723.6166666666668</v>
      </c>
      <c r="F313" s="36">
        <v>1694.4833333333333</v>
      </c>
      <c r="G313" s="36">
        <v>1673.8666666666668</v>
      </c>
      <c r="H313" s="36">
        <v>1773.3666666666668</v>
      </c>
      <c r="I313" s="36">
        <v>1793.9833333333331</v>
      </c>
      <c r="J313" s="36">
        <v>1823.1166666666668</v>
      </c>
      <c r="K313" s="31">
        <v>1764.85</v>
      </c>
      <c r="L313" s="31">
        <v>1715.1</v>
      </c>
      <c r="M313" s="31">
        <v>1.10192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532.20000000000005</v>
      </c>
      <c r="D314" s="36">
        <v>533.7166666666667</v>
      </c>
      <c r="E314" s="36">
        <v>527.48333333333335</v>
      </c>
      <c r="F314" s="36">
        <v>522.76666666666665</v>
      </c>
      <c r="G314" s="36">
        <v>516.5333333333333</v>
      </c>
      <c r="H314" s="36">
        <v>538.43333333333339</v>
      </c>
      <c r="I314" s="36">
        <v>544.66666666666674</v>
      </c>
      <c r="J314" s="36">
        <v>549.38333333333344</v>
      </c>
      <c r="K314" s="31">
        <v>539.95000000000005</v>
      </c>
      <c r="L314" s="31">
        <v>529</v>
      </c>
      <c r="M314" s="31">
        <v>10.68984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10397.700000000001</v>
      </c>
      <c r="D315" s="36">
        <v>10447.566666666668</v>
      </c>
      <c r="E315" s="36">
        <v>10195.133333333335</v>
      </c>
      <c r="F315" s="36">
        <v>9992.5666666666675</v>
      </c>
      <c r="G315" s="36">
        <v>9740.133333333335</v>
      </c>
      <c r="H315" s="36">
        <v>10650.133333333335</v>
      </c>
      <c r="I315" s="36">
        <v>10902.566666666666</v>
      </c>
      <c r="J315" s="36">
        <v>11105.133333333335</v>
      </c>
      <c r="K315" s="31">
        <v>10700</v>
      </c>
      <c r="L315" s="31">
        <v>10245</v>
      </c>
      <c r="M315" s="31">
        <v>9.9116800000000005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2255.6</v>
      </c>
      <c r="D316" s="36">
        <v>2228.5333333333333</v>
      </c>
      <c r="E316" s="36">
        <v>2167.0666666666666</v>
      </c>
      <c r="F316" s="36">
        <v>2078.5333333333333</v>
      </c>
      <c r="G316" s="36">
        <v>2017.0666666666666</v>
      </c>
      <c r="H316" s="36">
        <v>2317.0666666666666</v>
      </c>
      <c r="I316" s="36">
        <v>2378.5333333333328</v>
      </c>
      <c r="J316" s="36">
        <v>2467.0666666666666</v>
      </c>
      <c r="K316" s="31">
        <v>2290</v>
      </c>
      <c r="L316" s="31">
        <v>2140</v>
      </c>
      <c r="M316" s="31">
        <v>1.0700400000000001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923.15</v>
      </c>
      <c r="D317" s="36">
        <v>915.44999999999993</v>
      </c>
      <c r="E317" s="36">
        <v>903.94999999999982</v>
      </c>
      <c r="F317" s="36">
        <v>884.74999999999989</v>
      </c>
      <c r="G317" s="36">
        <v>873.24999999999977</v>
      </c>
      <c r="H317" s="36">
        <v>934.64999999999986</v>
      </c>
      <c r="I317" s="36">
        <v>946.15000000000009</v>
      </c>
      <c r="J317" s="36">
        <v>965.34999999999991</v>
      </c>
      <c r="K317" s="31">
        <v>926.95</v>
      </c>
      <c r="L317" s="31">
        <v>896.25</v>
      </c>
      <c r="M317" s="31">
        <v>7.6433099999999996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576.15</v>
      </c>
      <c r="D318" s="36">
        <v>573.36666666666667</v>
      </c>
      <c r="E318" s="36">
        <v>564.7833333333333</v>
      </c>
      <c r="F318" s="36">
        <v>553.41666666666663</v>
      </c>
      <c r="G318" s="36">
        <v>544.83333333333326</v>
      </c>
      <c r="H318" s="36">
        <v>584.73333333333335</v>
      </c>
      <c r="I318" s="36">
        <v>593.31666666666661</v>
      </c>
      <c r="J318" s="36">
        <v>604.68333333333339</v>
      </c>
      <c r="K318" s="31">
        <v>581.95000000000005</v>
      </c>
      <c r="L318" s="31">
        <v>562</v>
      </c>
      <c r="M318" s="31">
        <v>14.992419999999999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1969.7</v>
      </c>
      <c r="D319" s="36">
        <v>1993.8833333333332</v>
      </c>
      <c r="E319" s="36">
        <v>1931.8166666666666</v>
      </c>
      <c r="F319" s="36">
        <v>1893.9333333333334</v>
      </c>
      <c r="G319" s="36">
        <v>1831.8666666666668</v>
      </c>
      <c r="H319" s="36">
        <v>2031.7666666666664</v>
      </c>
      <c r="I319" s="36">
        <v>2093.833333333333</v>
      </c>
      <c r="J319" s="36">
        <v>2131.7166666666662</v>
      </c>
      <c r="K319" s="31">
        <v>2055.9499999999998</v>
      </c>
      <c r="L319" s="31">
        <v>1956</v>
      </c>
      <c r="M319" s="31">
        <v>15.93751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801.55</v>
      </c>
      <c r="D320" s="36">
        <v>803.38333333333321</v>
      </c>
      <c r="E320" s="36">
        <v>789.21666666666647</v>
      </c>
      <c r="F320" s="36">
        <v>776.88333333333321</v>
      </c>
      <c r="G320" s="36">
        <v>762.71666666666647</v>
      </c>
      <c r="H320" s="36">
        <v>815.71666666666647</v>
      </c>
      <c r="I320" s="36">
        <v>829.88333333333321</v>
      </c>
      <c r="J320" s="36">
        <v>842.21666666666647</v>
      </c>
      <c r="K320" s="31">
        <v>817.55</v>
      </c>
      <c r="L320" s="31">
        <v>791.05</v>
      </c>
      <c r="M320" s="31">
        <v>1.00264</v>
      </c>
      <c r="N320" s="1"/>
      <c r="O320" s="1"/>
    </row>
    <row r="321" spans="1:15" ht="12.75" customHeight="1">
      <c r="A321" s="33">
        <v>311</v>
      </c>
      <c r="B321" s="53" t="s">
        <v>882</v>
      </c>
      <c r="C321" s="31">
        <v>901.05</v>
      </c>
      <c r="D321" s="36">
        <v>910.35</v>
      </c>
      <c r="E321" s="36">
        <v>890.7</v>
      </c>
      <c r="F321" s="36">
        <v>880.35</v>
      </c>
      <c r="G321" s="36">
        <v>860.7</v>
      </c>
      <c r="H321" s="36">
        <v>920.7</v>
      </c>
      <c r="I321" s="36">
        <v>940.34999999999991</v>
      </c>
      <c r="J321" s="36">
        <v>950.7</v>
      </c>
      <c r="K321" s="31">
        <v>930</v>
      </c>
      <c r="L321" s="31">
        <v>900</v>
      </c>
      <c r="M321" s="31">
        <v>0.22195000000000001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1185.5</v>
      </c>
      <c r="D322" s="36">
        <v>1184</v>
      </c>
      <c r="E322" s="36">
        <v>1172.6500000000001</v>
      </c>
      <c r="F322" s="36">
        <v>1159.8000000000002</v>
      </c>
      <c r="G322" s="36">
        <v>1148.4500000000003</v>
      </c>
      <c r="H322" s="36">
        <v>1196.8499999999999</v>
      </c>
      <c r="I322" s="36">
        <v>1208.1999999999998</v>
      </c>
      <c r="J322" s="36">
        <v>1221.0499999999997</v>
      </c>
      <c r="K322" s="31">
        <v>1195.3499999999999</v>
      </c>
      <c r="L322" s="31">
        <v>1171.1500000000001</v>
      </c>
      <c r="M322" s="31">
        <v>0.39149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1395.45</v>
      </c>
      <c r="D323" s="36">
        <v>1386.8333333333333</v>
      </c>
      <c r="E323" s="36">
        <v>1368.6666666666665</v>
      </c>
      <c r="F323" s="36">
        <v>1341.8833333333332</v>
      </c>
      <c r="G323" s="36">
        <v>1323.7166666666665</v>
      </c>
      <c r="H323" s="36">
        <v>1413.6166666666666</v>
      </c>
      <c r="I323" s="36">
        <v>1431.7833333333331</v>
      </c>
      <c r="J323" s="36">
        <v>1458.5666666666666</v>
      </c>
      <c r="K323" s="31">
        <v>1405</v>
      </c>
      <c r="L323" s="31">
        <v>1360.05</v>
      </c>
      <c r="M323" s="31">
        <v>3.3705400000000001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54.45</v>
      </c>
      <c r="D324" s="36">
        <v>52.866666666666674</v>
      </c>
      <c r="E324" s="36">
        <v>51.283333333333346</v>
      </c>
      <c r="F324" s="36">
        <v>48.116666666666674</v>
      </c>
      <c r="G324" s="36">
        <v>46.533333333333346</v>
      </c>
      <c r="H324" s="36">
        <v>56.033333333333346</v>
      </c>
      <c r="I324" s="36">
        <v>57.616666666666674</v>
      </c>
      <c r="J324" s="36">
        <v>60.783333333333346</v>
      </c>
      <c r="K324" s="31">
        <v>54.45</v>
      </c>
      <c r="L324" s="31">
        <v>49.7</v>
      </c>
      <c r="M324" s="31">
        <v>149.45724000000001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60.1</v>
      </c>
      <c r="D325" s="36">
        <v>60.25</v>
      </c>
      <c r="E325" s="36">
        <v>59.05</v>
      </c>
      <c r="F325" s="36">
        <v>58</v>
      </c>
      <c r="G325" s="36">
        <v>56.8</v>
      </c>
      <c r="H325" s="36">
        <v>61.3</v>
      </c>
      <c r="I325" s="36">
        <v>62.5</v>
      </c>
      <c r="J325" s="36">
        <v>63.55</v>
      </c>
      <c r="K325" s="31">
        <v>61.45</v>
      </c>
      <c r="L325" s="31">
        <v>59.2</v>
      </c>
      <c r="M325" s="31">
        <v>27.13026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1014.95</v>
      </c>
      <c r="D326" s="36">
        <v>1002.9666666666667</v>
      </c>
      <c r="E326" s="36">
        <v>978.98333333333335</v>
      </c>
      <c r="F326" s="36">
        <v>943.01666666666665</v>
      </c>
      <c r="G326" s="36">
        <v>919.0333333333333</v>
      </c>
      <c r="H326" s="36">
        <v>1038.9333333333334</v>
      </c>
      <c r="I326" s="36">
        <v>1062.9166666666667</v>
      </c>
      <c r="J326" s="36">
        <v>1098.8833333333334</v>
      </c>
      <c r="K326" s="31">
        <v>1026.95</v>
      </c>
      <c r="L326" s="31">
        <v>967</v>
      </c>
      <c r="M326" s="31">
        <v>3.50637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2144.9499999999998</v>
      </c>
      <c r="D327" s="36">
        <v>2134.0499999999997</v>
      </c>
      <c r="E327" s="36">
        <v>2114.8999999999996</v>
      </c>
      <c r="F327" s="36">
        <v>2084.85</v>
      </c>
      <c r="G327" s="36">
        <v>2065.6999999999998</v>
      </c>
      <c r="H327" s="36">
        <v>2164.0999999999995</v>
      </c>
      <c r="I327" s="36">
        <v>2183.25</v>
      </c>
      <c r="J327" s="36">
        <v>2213.2999999999993</v>
      </c>
      <c r="K327" s="31">
        <v>2153.1999999999998</v>
      </c>
      <c r="L327" s="31">
        <v>2104</v>
      </c>
      <c r="M327" s="31">
        <v>5.2666300000000001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109015.7</v>
      </c>
      <c r="D328" s="36">
        <v>108794.91666666667</v>
      </c>
      <c r="E328" s="36">
        <v>108140.23333333334</v>
      </c>
      <c r="F328" s="36">
        <v>107264.76666666666</v>
      </c>
      <c r="G328" s="36">
        <v>106610.08333333333</v>
      </c>
      <c r="H328" s="36">
        <v>109670.38333333335</v>
      </c>
      <c r="I328" s="36">
        <v>110325.06666666667</v>
      </c>
      <c r="J328" s="36">
        <v>111200.53333333335</v>
      </c>
      <c r="K328" s="31">
        <v>109449.60000000001</v>
      </c>
      <c r="L328" s="31">
        <v>107919.45</v>
      </c>
      <c r="M328" s="31">
        <v>4.6539999999999998E-2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2471.5</v>
      </c>
      <c r="D329" s="36">
        <v>2495.8333333333335</v>
      </c>
      <c r="E329" s="36">
        <v>2435.666666666667</v>
      </c>
      <c r="F329" s="36">
        <v>2399.8333333333335</v>
      </c>
      <c r="G329" s="36">
        <v>2339.666666666667</v>
      </c>
      <c r="H329" s="36">
        <v>2531.666666666667</v>
      </c>
      <c r="I329" s="36">
        <v>2591.8333333333339</v>
      </c>
      <c r="J329" s="36">
        <v>2627.666666666667</v>
      </c>
      <c r="K329" s="31">
        <v>2556</v>
      </c>
      <c r="L329" s="31">
        <v>2460</v>
      </c>
      <c r="M329" s="31">
        <v>1.58436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2278.35</v>
      </c>
      <c r="D330" s="36">
        <v>2260.1166666666668</v>
      </c>
      <c r="E330" s="36">
        <v>2234.8333333333335</v>
      </c>
      <c r="F330" s="36">
        <v>2191.3166666666666</v>
      </c>
      <c r="G330" s="36">
        <v>2166.0333333333333</v>
      </c>
      <c r="H330" s="36">
        <v>2303.6333333333337</v>
      </c>
      <c r="I330" s="36">
        <v>2328.9166666666665</v>
      </c>
      <c r="J330" s="36">
        <v>2372.4333333333338</v>
      </c>
      <c r="K330" s="31">
        <v>2285.4</v>
      </c>
      <c r="L330" s="31">
        <v>2216.6</v>
      </c>
      <c r="M330" s="31">
        <v>5.0062199999999999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1326.95</v>
      </c>
      <c r="D331" s="36">
        <v>1315.0666666666666</v>
      </c>
      <c r="E331" s="36">
        <v>1296.1833333333332</v>
      </c>
      <c r="F331" s="36">
        <v>1265.4166666666665</v>
      </c>
      <c r="G331" s="36">
        <v>1246.5333333333331</v>
      </c>
      <c r="H331" s="36">
        <v>1345.8333333333333</v>
      </c>
      <c r="I331" s="36">
        <v>1364.7166666666665</v>
      </c>
      <c r="J331" s="36">
        <v>1395.4833333333333</v>
      </c>
      <c r="K331" s="31">
        <v>1333.95</v>
      </c>
      <c r="L331" s="31">
        <v>1284.3</v>
      </c>
      <c r="M331" s="31">
        <v>5.44198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1012.35</v>
      </c>
      <c r="D332" s="36">
        <v>1007.4833333333332</v>
      </c>
      <c r="E332" s="36">
        <v>996.86666666666645</v>
      </c>
      <c r="F332" s="36">
        <v>981.38333333333321</v>
      </c>
      <c r="G332" s="36">
        <v>970.76666666666642</v>
      </c>
      <c r="H332" s="36">
        <v>1022.9666666666665</v>
      </c>
      <c r="I332" s="36">
        <v>1033.5833333333333</v>
      </c>
      <c r="J332" s="36">
        <v>1049.0666666666666</v>
      </c>
      <c r="K332" s="31">
        <v>1018.1</v>
      </c>
      <c r="L332" s="31">
        <v>992</v>
      </c>
      <c r="M332" s="31">
        <v>1.7204600000000001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795.1</v>
      </c>
      <c r="D333" s="36">
        <v>800.55000000000007</v>
      </c>
      <c r="E333" s="36">
        <v>785.65000000000009</v>
      </c>
      <c r="F333" s="36">
        <v>776.2</v>
      </c>
      <c r="G333" s="36">
        <v>761.30000000000007</v>
      </c>
      <c r="H333" s="36">
        <v>810.00000000000011</v>
      </c>
      <c r="I333" s="36">
        <v>824.9</v>
      </c>
      <c r="J333" s="36">
        <v>834.35000000000014</v>
      </c>
      <c r="K333" s="31">
        <v>815.45</v>
      </c>
      <c r="L333" s="31">
        <v>791.1</v>
      </c>
      <c r="M333" s="31">
        <v>2.4683199999999998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92.05</v>
      </c>
      <c r="D334" s="36">
        <v>91.783333333333346</v>
      </c>
      <c r="E334" s="36">
        <v>91.166666666666686</v>
      </c>
      <c r="F334" s="36">
        <v>90.283333333333346</v>
      </c>
      <c r="G334" s="36">
        <v>89.666666666666686</v>
      </c>
      <c r="H334" s="36">
        <v>92.666666666666686</v>
      </c>
      <c r="I334" s="36">
        <v>93.283333333333331</v>
      </c>
      <c r="J334" s="36">
        <v>94.166666666666686</v>
      </c>
      <c r="K334" s="31">
        <v>92.4</v>
      </c>
      <c r="L334" s="31">
        <v>90.9</v>
      </c>
      <c r="M334" s="31">
        <v>45.763930000000002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3424.15</v>
      </c>
      <c r="D335" s="36">
        <v>3405.2333333333336</v>
      </c>
      <c r="E335" s="36">
        <v>3375.4666666666672</v>
      </c>
      <c r="F335" s="36">
        <v>3326.7833333333338</v>
      </c>
      <c r="G335" s="36">
        <v>3297.0166666666673</v>
      </c>
      <c r="H335" s="36">
        <v>3453.916666666667</v>
      </c>
      <c r="I335" s="36">
        <v>3483.6833333333334</v>
      </c>
      <c r="J335" s="36">
        <v>3532.3666666666668</v>
      </c>
      <c r="K335" s="31">
        <v>3435</v>
      </c>
      <c r="L335" s="31">
        <v>3356.55</v>
      </c>
      <c r="M335" s="31">
        <v>4.84497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795.4</v>
      </c>
      <c r="D336" s="36">
        <v>792.76666666666677</v>
      </c>
      <c r="E336" s="36">
        <v>786.53333333333353</v>
      </c>
      <c r="F336" s="36">
        <v>777.66666666666674</v>
      </c>
      <c r="G336" s="36">
        <v>771.43333333333351</v>
      </c>
      <c r="H336" s="36">
        <v>801.63333333333355</v>
      </c>
      <c r="I336" s="36">
        <v>807.8666666666669</v>
      </c>
      <c r="J336" s="36">
        <v>816.73333333333358</v>
      </c>
      <c r="K336" s="31">
        <v>799</v>
      </c>
      <c r="L336" s="31">
        <v>783.9</v>
      </c>
      <c r="M336" s="31">
        <v>1.2649300000000001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67.099999999999994</v>
      </c>
      <c r="D337" s="36">
        <v>66.233333333333334</v>
      </c>
      <c r="E337" s="36">
        <v>64.016666666666666</v>
      </c>
      <c r="F337" s="36">
        <v>60.93333333333333</v>
      </c>
      <c r="G337" s="36">
        <v>58.716666666666661</v>
      </c>
      <c r="H337" s="36">
        <v>69.316666666666663</v>
      </c>
      <c r="I337" s="36">
        <v>71.533333333333331</v>
      </c>
      <c r="J337" s="36">
        <v>74.616666666666674</v>
      </c>
      <c r="K337" s="31">
        <v>68.45</v>
      </c>
      <c r="L337" s="31">
        <v>63.15</v>
      </c>
      <c r="M337" s="31">
        <v>552.16321000000005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144.5</v>
      </c>
      <c r="D338" s="36">
        <v>145.75</v>
      </c>
      <c r="E338" s="36">
        <v>142.25</v>
      </c>
      <c r="F338" s="36">
        <v>140</v>
      </c>
      <c r="G338" s="36">
        <v>136.5</v>
      </c>
      <c r="H338" s="36">
        <v>148</v>
      </c>
      <c r="I338" s="36">
        <v>151.5</v>
      </c>
      <c r="J338" s="36">
        <v>153.75</v>
      </c>
      <c r="K338" s="31">
        <v>149.25</v>
      </c>
      <c r="L338" s="31">
        <v>143.5</v>
      </c>
      <c r="M338" s="31">
        <v>42.419559999999997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24171.7</v>
      </c>
      <c r="D339" s="36">
        <v>24095.583333333332</v>
      </c>
      <c r="E339" s="36">
        <v>23941.166666666664</v>
      </c>
      <c r="F339" s="36">
        <v>23710.633333333331</v>
      </c>
      <c r="G339" s="36">
        <v>23556.216666666664</v>
      </c>
      <c r="H339" s="36">
        <v>24326.116666666665</v>
      </c>
      <c r="I339" s="36">
        <v>24480.533333333329</v>
      </c>
      <c r="J339" s="36">
        <v>24711.066666666666</v>
      </c>
      <c r="K339" s="31">
        <v>24250</v>
      </c>
      <c r="L339" s="31">
        <v>23865.05</v>
      </c>
      <c r="M339" s="31">
        <v>0.72614000000000001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69.2</v>
      </c>
      <c r="D340" s="36">
        <v>68.900000000000006</v>
      </c>
      <c r="E340" s="36">
        <v>68.150000000000006</v>
      </c>
      <c r="F340" s="36">
        <v>67.099999999999994</v>
      </c>
      <c r="G340" s="36">
        <v>66.349999999999994</v>
      </c>
      <c r="H340" s="36">
        <v>69.950000000000017</v>
      </c>
      <c r="I340" s="36">
        <v>70.700000000000017</v>
      </c>
      <c r="J340" s="36">
        <v>71.750000000000028</v>
      </c>
      <c r="K340" s="31">
        <v>69.650000000000006</v>
      </c>
      <c r="L340" s="31">
        <v>67.849999999999994</v>
      </c>
      <c r="M340" s="31">
        <v>12.33089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51</v>
      </c>
      <c r="D341" s="36">
        <v>50.883333333333333</v>
      </c>
      <c r="E341" s="36">
        <v>50.466666666666669</v>
      </c>
      <c r="F341" s="36">
        <v>49.933333333333337</v>
      </c>
      <c r="G341" s="36">
        <v>49.516666666666673</v>
      </c>
      <c r="H341" s="36">
        <v>51.416666666666664</v>
      </c>
      <c r="I341" s="36">
        <v>51.833333333333336</v>
      </c>
      <c r="J341" s="36">
        <v>52.36666666666666</v>
      </c>
      <c r="K341" s="31">
        <v>51.3</v>
      </c>
      <c r="L341" s="31">
        <v>50.35</v>
      </c>
      <c r="M341" s="31">
        <v>115.05454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370.9</v>
      </c>
      <c r="D342" s="36">
        <v>372.51666666666665</v>
      </c>
      <c r="E342" s="36">
        <v>366.5333333333333</v>
      </c>
      <c r="F342" s="36">
        <v>362.16666666666663</v>
      </c>
      <c r="G342" s="36">
        <v>356.18333333333328</v>
      </c>
      <c r="H342" s="36">
        <v>376.88333333333333</v>
      </c>
      <c r="I342" s="36">
        <v>382.86666666666667</v>
      </c>
      <c r="J342" s="36">
        <v>387.23333333333335</v>
      </c>
      <c r="K342" s="31">
        <v>378.5</v>
      </c>
      <c r="L342" s="31">
        <v>368.15</v>
      </c>
      <c r="M342" s="31">
        <v>4.0298699999999998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135.6</v>
      </c>
      <c r="D343" s="36">
        <v>134.98333333333332</v>
      </c>
      <c r="E343" s="36">
        <v>131.16666666666663</v>
      </c>
      <c r="F343" s="36">
        <v>126.73333333333332</v>
      </c>
      <c r="G343" s="36">
        <v>122.91666666666663</v>
      </c>
      <c r="H343" s="36">
        <v>139.41666666666663</v>
      </c>
      <c r="I343" s="36">
        <v>143.23333333333329</v>
      </c>
      <c r="J343" s="36">
        <v>147.66666666666663</v>
      </c>
      <c r="K343" s="31">
        <v>138.80000000000001</v>
      </c>
      <c r="L343" s="31">
        <v>130.55000000000001</v>
      </c>
      <c r="M343" s="31">
        <v>54.564390000000003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155.9</v>
      </c>
      <c r="D344" s="36">
        <v>154.9</v>
      </c>
      <c r="E344" s="36">
        <v>153.5</v>
      </c>
      <c r="F344" s="36">
        <v>151.1</v>
      </c>
      <c r="G344" s="36">
        <v>149.69999999999999</v>
      </c>
      <c r="H344" s="36">
        <v>157.30000000000001</v>
      </c>
      <c r="I344" s="36">
        <v>158.70000000000005</v>
      </c>
      <c r="J344" s="36">
        <v>161.10000000000002</v>
      </c>
      <c r="K344" s="31">
        <v>156.30000000000001</v>
      </c>
      <c r="L344" s="31">
        <v>152.5</v>
      </c>
      <c r="M344" s="31">
        <v>62.676110000000001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40.450000000000003</v>
      </c>
      <c r="D345" s="36">
        <v>40.783333333333331</v>
      </c>
      <c r="E345" s="36">
        <v>39.816666666666663</v>
      </c>
      <c r="F345" s="36">
        <v>39.18333333333333</v>
      </c>
      <c r="G345" s="36">
        <v>38.216666666666661</v>
      </c>
      <c r="H345" s="36">
        <v>41.416666666666664</v>
      </c>
      <c r="I345" s="36">
        <v>42.383333333333333</v>
      </c>
      <c r="J345" s="36">
        <v>43.016666666666666</v>
      </c>
      <c r="K345" s="31">
        <v>41.75</v>
      </c>
      <c r="L345" s="31">
        <v>40.15</v>
      </c>
      <c r="M345" s="31">
        <v>75.208119999999994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221.25</v>
      </c>
      <c r="D346" s="36">
        <v>221.31666666666669</v>
      </c>
      <c r="E346" s="36">
        <v>218.33333333333337</v>
      </c>
      <c r="F346" s="36">
        <v>215.41666666666669</v>
      </c>
      <c r="G346" s="36">
        <v>212.43333333333337</v>
      </c>
      <c r="H346" s="36">
        <v>224.23333333333338</v>
      </c>
      <c r="I346" s="36">
        <v>227.21666666666667</v>
      </c>
      <c r="J346" s="36">
        <v>230.13333333333338</v>
      </c>
      <c r="K346" s="31">
        <v>224.3</v>
      </c>
      <c r="L346" s="31">
        <v>218.4</v>
      </c>
      <c r="M346" s="31">
        <v>2.5644200000000001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234.6</v>
      </c>
      <c r="D347" s="36">
        <v>234.54999999999998</v>
      </c>
      <c r="E347" s="36">
        <v>230.69999999999996</v>
      </c>
      <c r="F347" s="36">
        <v>226.79999999999998</v>
      </c>
      <c r="G347" s="36">
        <v>222.94999999999996</v>
      </c>
      <c r="H347" s="36">
        <v>238.44999999999996</v>
      </c>
      <c r="I347" s="36">
        <v>242.29999999999998</v>
      </c>
      <c r="J347" s="36">
        <v>246.19999999999996</v>
      </c>
      <c r="K347" s="31">
        <v>238.4</v>
      </c>
      <c r="L347" s="31">
        <v>230.65</v>
      </c>
      <c r="M347" s="31">
        <v>88.122680000000003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344.7</v>
      </c>
      <c r="D348" s="36">
        <v>342.23333333333329</v>
      </c>
      <c r="E348" s="36">
        <v>338.06666666666661</v>
      </c>
      <c r="F348" s="36">
        <v>331.43333333333334</v>
      </c>
      <c r="G348" s="36">
        <v>327.26666666666665</v>
      </c>
      <c r="H348" s="36">
        <v>348.86666666666656</v>
      </c>
      <c r="I348" s="36">
        <v>353.03333333333319</v>
      </c>
      <c r="J348" s="36">
        <v>359.66666666666652</v>
      </c>
      <c r="K348" s="31">
        <v>346.4</v>
      </c>
      <c r="L348" s="31">
        <v>335.6</v>
      </c>
      <c r="M348" s="31">
        <v>0.86577999999999999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1117.5</v>
      </c>
      <c r="D349" s="36">
        <v>1110.5833333333333</v>
      </c>
      <c r="E349" s="36">
        <v>1096.1666666666665</v>
      </c>
      <c r="F349" s="36">
        <v>1074.8333333333333</v>
      </c>
      <c r="G349" s="36">
        <v>1060.4166666666665</v>
      </c>
      <c r="H349" s="36">
        <v>1131.9166666666665</v>
      </c>
      <c r="I349" s="36">
        <v>1146.333333333333</v>
      </c>
      <c r="J349" s="36">
        <v>1167.6666666666665</v>
      </c>
      <c r="K349" s="31">
        <v>1125</v>
      </c>
      <c r="L349" s="31">
        <v>1089.25</v>
      </c>
      <c r="M349" s="31">
        <v>8.8020399999999999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188.8</v>
      </c>
      <c r="D350" s="36">
        <v>187.53333333333333</v>
      </c>
      <c r="E350" s="36">
        <v>185.86666666666667</v>
      </c>
      <c r="F350" s="36">
        <v>182.93333333333334</v>
      </c>
      <c r="G350" s="36">
        <v>181.26666666666668</v>
      </c>
      <c r="H350" s="36">
        <v>190.46666666666667</v>
      </c>
      <c r="I350" s="36">
        <v>192.13333333333335</v>
      </c>
      <c r="J350" s="36">
        <v>195.06666666666666</v>
      </c>
      <c r="K350" s="31">
        <v>189.2</v>
      </c>
      <c r="L350" s="31">
        <v>184.6</v>
      </c>
      <c r="M350" s="31">
        <v>73.526380000000003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303.8</v>
      </c>
      <c r="D351" s="36">
        <v>305.09999999999997</v>
      </c>
      <c r="E351" s="36">
        <v>301.69999999999993</v>
      </c>
      <c r="F351" s="36">
        <v>299.59999999999997</v>
      </c>
      <c r="G351" s="36">
        <v>296.19999999999993</v>
      </c>
      <c r="H351" s="36">
        <v>307.19999999999993</v>
      </c>
      <c r="I351" s="36">
        <v>310.59999999999991</v>
      </c>
      <c r="J351" s="36">
        <v>312.69999999999993</v>
      </c>
      <c r="K351" s="31">
        <v>308.5</v>
      </c>
      <c r="L351" s="31">
        <v>303</v>
      </c>
      <c r="M351" s="31">
        <v>8.9940599999999993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1139.55</v>
      </c>
      <c r="D352" s="36">
        <v>1132.2166666666667</v>
      </c>
      <c r="E352" s="36">
        <v>1110.4833333333333</v>
      </c>
      <c r="F352" s="36">
        <v>1081.4166666666667</v>
      </c>
      <c r="G352" s="36">
        <v>1059.6833333333334</v>
      </c>
      <c r="H352" s="36">
        <v>1161.2833333333333</v>
      </c>
      <c r="I352" s="36">
        <v>1183.0166666666669</v>
      </c>
      <c r="J352" s="36">
        <v>1212.0833333333333</v>
      </c>
      <c r="K352" s="31">
        <v>1153.95</v>
      </c>
      <c r="L352" s="31">
        <v>1103.1500000000001</v>
      </c>
      <c r="M352" s="31">
        <v>5.2626999999999997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922.6</v>
      </c>
      <c r="D353" s="36">
        <v>919.2166666666667</v>
      </c>
      <c r="E353" s="36">
        <v>899.38333333333344</v>
      </c>
      <c r="F353" s="36">
        <v>876.16666666666674</v>
      </c>
      <c r="G353" s="36">
        <v>856.33333333333348</v>
      </c>
      <c r="H353" s="36">
        <v>942.43333333333339</v>
      </c>
      <c r="I353" s="36">
        <v>962.26666666666665</v>
      </c>
      <c r="J353" s="36">
        <v>985.48333333333335</v>
      </c>
      <c r="K353" s="31">
        <v>939.05</v>
      </c>
      <c r="L353" s="31">
        <v>896</v>
      </c>
      <c r="M353" s="31">
        <v>25.956600000000002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3885.3</v>
      </c>
      <c r="D354" s="36">
        <v>3910.5833333333335</v>
      </c>
      <c r="E354" s="36">
        <v>3852.3166666666671</v>
      </c>
      <c r="F354" s="36">
        <v>3819.3333333333335</v>
      </c>
      <c r="G354" s="36">
        <v>3761.0666666666671</v>
      </c>
      <c r="H354" s="36">
        <v>3943.5666666666671</v>
      </c>
      <c r="I354" s="36">
        <v>4001.8333333333335</v>
      </c>
      <c r="J354" s="36">
        <v>4034.8166666666671</v>
      </c>
      <c r="K354" s="31">
        <v>3968.85</v>
      </c>
      <c r="L354" s="31">
        <v>3877.6</v>
      </c>
      <c r="M354" s="31">
        <v>0.39290000000000003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216.75</v>
      </c>
      <c r="D355" s="36">
        <v>216.58333333333334</v>
      </c>
      <c r="E355" s="36">
        <v>213.61666666666667</v>
      </c>
      <c r="F355" s="36">
        <v>210.48333333333332</v>
      </c>
      <c r="G355" s="36">
        <v>207.51666666666665</v>
      </c>
      <c r="H355" s="36">
        <v>219.7166666666667</v>
      </c>
      <c r="I355" s="36">
        <v>222.68333333333334</v>
      </c>
      <c r="J355" s="36">
        <v>225.81666666666672</v>
      </c>
      <c r="K355" s="31">
        <v>219.55</v>
      </c>
      <c r="L355" s="31">
        <v>213.45</v>
      </c>
      <c r="M355" s="31">
        <v>1.05935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37555.85</v>
      </c>
      <c r="D356" s="36">
        <v>37703.366666666669</v>
      </c>
      <c r="E356" s="36">
        <v>37210.483333333337</v>
      </c>
      <c r="F356" s="36">
        <v>36865.116666666669</v>
      </c>
      <c r="G356" s="36">
        <v>36372.233333333337</v>
      </c>
      <c r="H356" s="36">
        <v>38048.733333333337</v>
      </c>
      <c r="I356" s="36">
        <v>38541.616666666669</v>
      </c>
      <c r="J356" s="36">
        <v>38886.983333333337</v>
      </c>
      <c r="K356" s="31">
        <v>38196.25</v>
      </c>
      <c r="L356" s="31">
        <v>37358</v>
      </c>
      <c r="M356" s="31">
        <v>0.27682000000000001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1308.75</v>
      </c>
      <c r="D357" s="36">
        <v>1300.6000000000001</v>
      </c>
      <c r="E357" s="36">
        <v>1281.3000000000002</v>
      </c>
      <c r="F357" s="36">
        <v>1253.8500000000001</v>
      </c>
      <c r="G357" s="36">
        <v>1234.5500000000002</v>
      </c>
      <c r="H357" s="36">
        <v>1328.0500000000002</v>
      </c>
      <c r="I357" s="36">
        <v>1347.35</v>
      </c>
      <c r="J357" s="36">
        <v>1374.8000000000002</v>
      </c>
      <c r="K357" s="31">
        <v>1319.9</v>
      </c>
      <c r="L357" s="31">
        <v>1273.1500000000001</v>
      </c>
      <c r="M357" s="31">
        <v>5.7572599999999996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706.3</v>
      </c>
      <c r="D358" s="36">
        <v>698.5333333333333</v>
      </c>
      <c r="E358" s="36">
        <v>672.06666666666661</v>
      </c>
      <c r="F358" s="36">
        <v>637.83333333333326</v>
      </c>
      <c r="G358" s="36">
        <v>611.36666666666656</v>
      </c>
      <c r="H358" s="36">
        <v>732.76666666666665</v>
      </c>
      <c r="I358" s="36">
        <v>759.23333333333335</v>
      </c>
      <c r="J358" s="36">
        <v>793.4666666666667</v>
      </c>
      <c r="K358" s="31">
        <v>725</v>
      </c>
      <c r="L358" s="31">
        <v>664.3</v>
      </c>
      <c r="M358" s="31">
        <v>26.03689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194.35</v>
      </c>
      <c r="D359" s="36">
        <v>193.29999999999998</v>
      </c>
      <c r="E359" s="36">
        <v>189.69999999999996</v>
      </c>
      <c r="F359" s="36">
        <v>185.04999999999998</v>
      </c>
      <c r="G359" s="36">
        <v>181.44999999999996</v>
      </c>
      <c r="H359" s="36">
        <v>197.94999999999996</v>
      </c>
      <c r="I359" s="36">
        <v>201.54999999999998</v>
      </c>
      <c r="J359" s="36">
        <v>206.19999999999996</v>
      </c>
      <c r="K359" s="31">
        <v>196.9</v>
      </c>
      <c r="L359" s="31">
        <v>188.65</v>
      </c>
      <c r="M359" s="31">
        <v>16.41216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6067.9</v>
      </c>
      <c r="D360" s="36">
        <v>6082.3833333333341</v>
      </c>
      <c r="E360" s="36">
        <v>6026.7666666666682</v>
      </c>
      <c r="F360" s="36">
        <v>5985.6333333333341</v>
      </c>
      <c r="G360" s="36">
        <v>5930.0166666666682</v>
      </c>
      <c r="H360" s="36">
        <v>6123.5166666666682</v>
      </c>
      <c r="I360" s="36">
        <v>6179.133333333335</v>
      </c>
      <c r="J360" s="36">
        <v>6220.2666666666682</v>
      </c>
      <c r="K360" s="31">
        <v>6138</v>
      </c>
      <c r="L360" s="31">
        <v>6041.25</v>
      </c>
      <c r="M360" s="31">
        <v>4.0949799999999996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201.7</v>
      </c>
      <c r="D361" s="36">
        <v>207.83333333333334</v>
      </c>
      <c r="E361" s="36">
        <v>192.11666666666667</v>
      </c>
      <c r="F361" s="36">
        <v>182.53333333333333</v>
      </c>
      <c r="G361" s="36">
        <v>166.81666666666666</v>
      </c>
      <c r="H361" s="36">
        <v>217.41666666666669</v>
      </c>
      <c r="I361" s="36">
        <v>233.13333333333333</v>
      </c>
      <c r="J361" s="36">
        <v>242.7166666666667</v>
      </c>
      <c r="K361" s="31">
        <v>223.55</v>
      </c>
      <c r="L361" s="31">
        <v>198.25</v>
      </c>
      <c r="M361" s="31">
        <v>201.3124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3944.1</v>
      </c>
      <c r="D362" s="36">
        <v>3922.4166666666665</v>
      </c>
      <c r="E362" s="36">
        <v>3869.6833333333329</v>
      </c>
      <c r="F362" s="36">
        <v>3795.2666666666664</v>
      </c>
      <c r="G362" s="36">
        <v>3742.5333333333328</v>
      </c>
      <c r="H362" s="36">
        <v>3996.833333333333</v>
      </c>
      <c r="I362" s="36">
        <v>4049.5666666666666</v>
      </c>
      <c r="J362" s="36">
        <v>4123.9833333333336</v>
      </c>
      <c r="K362" s="31">
        <v>3975.15</v>
      </c>
      <c r="L362" s="31">
        <v>3848</v>
      </c>
      <c r="M362" s="31">
        <v>0.26622000000000001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1831</v>
      </c>
      <c r="D363" s="36">
        <v>1817.8333333333333</v>
      </c>
      <c r="E363" s="36">
        <v>1780.5166666666664</v>
      </c>
      <c r="F363" s="36">
        <v>1730.0333333333331</v>
      </c>
      <c r="G363" s="36">
        <v>1692.7166666666662</v>
      </c>
      <c r="H363" s="36">
        <v>1868.3166666666666</v>
      </c>
      <c r="I363" s="36">
        <v>1905.6333333333337</v>
      </c>
      <c r="J363" s="36">
        <v>1956.1166666666668</v>
      </c>
      <c r="K363" s="31">
        <v>1855.15</v>
      </c>
      <c r="L363" s="31">
        <v>1767.35</v>
      </c>
      <c r="M363" s="31">
        <v>1.6181399999999999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3351.6</v>
      </c>
      <c r="D364" s="36">
        <v>3337.5500000000006</v>
      </c>
      <c r="E364" s="36">
        <v>3310.1000000000013</v>
      </c>
      <c r="F364" s="36">
        <v>3268.6000000000008</v>
      </c>
      <c r="G364" s="36">
        <v>3241.1500000000015</v>
      </c>
      <c r="H364" s="36">
        <v>3379.0500000000011</v>
      </c>
      <c r="I364" s="36">
        <v>3406.5000000000009</v>
      </c>
      <c r="J364" s="36">
        <v>3448.0000000000009</v>
      </c>
      <c r="K364" s="31">
        <v>3365</v>
      </c>
      <c r="L364" s="31">
        <v>3296.05</v>
      </c>
      <c r="M364" s="31">
        <v>1.17438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2312.15</v>
      </c>
      <c r="D365" s="36">
        <v>2313.7166666666667</v>
      </c>
      <c r="E365" s="36">
        <v>2297.4333333333334</v>
      </c>
      <c r="F365" s="36">
        <v>2282.7166666666667</v>
      </c>
      <c r="G365" s="36">
        <v>2266.4333333333334</v>
      </c>
      <c r="H365" s="36">
        <v>2328.4333333333334</v>
      </c>
      <c r="I365" s="36">
        <v>2344.7166666666672</v>
      </c>
      <c r="J365" s="36">
        <v>2359.4333333333334</v>
      </c>
      <c r="K365" s="31">
        <v>2330</v>
      </c>
      <c r="L365" s="31">
        <v>2299</v>
      </c>
      <c r="M365" s="31">
        <v>3.11774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965.5</v>
      </c>
      <c r="D366" s="36">
        <v>969.41666666666663</v>
      </c>
      <c r="E366" s="36">
        <v>956.18333333333328</v>
      </c>
      <c r="F366" s="36">
        <v>946.86666666666667</v>
      </c>
      <c r="G366" s="36">
        <v>933.63333333333333</v>
      </c>
      <c r="H366" s="36">
        <v>978.73333333333323</v>
      </c>
      <c r="I366" s="36">
        <v>991.96666666666658</v>
      </c>
      <c r="J366" s="36">
        <v>1001.2833333333332</v>
      </c>
      <c r="K366" s="31">
        <v>982.65</v>
      </c>
      <c r="L366" s="31">
        <v>960.1</v>
      </c>
      <c r="M366" s="31">
        <v>4.3291199999999996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95.45</v>
      </c>
      <c r="D367" s="36">
        <v>96.850000000000009</v>
      </c>
      <c r="E367" s="36">
        <v>93.300000000000011</v>
      </c>
      <c r="F367" s="36">
        <v>91.15</v>
      </c>
      <c r="G367" s="36">
        <v>87.600000000000009</v>
      </c>
      <c r="H367" s="36">
        <v>99.000000000000014</v>
      </c>
      <c r="I367" s="36">
        <v>102.55</v>
      </c>
      <c r="J367" s="36">
        <v>104.70000000000002</v>
      </c>
      <c r="K367" s="31">
        <v>100.4</v>
      </c>
      <c r="L367" s="31">
        <v>94.7</v>
      </c>
      <c r="M367" s="31">
        <v>229.24321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716.7</v>
      </c>
      <c r="D368" s="36">
        <v>717.61666666666667</v>
      </c>
      <c r="E368" s="36">
        <v>700.23333333333335</v>
      </c>
      <c r="F368" s="36">
        <v>683.76666666666665</v>
      </c>
      <c r="G368" s="36">
        <v>666.38333333333333</v>
      </c>
      <c r="H368" s="36">
        <v>734.08333333333337</v>
      </c>
      <c r="I368" s="36">
        <v>751.46666666666681</v>
      </c>
      <c r="J368" s="36">
        <v>767.93333333333339</v>
      </c>
      <c r="K368" s="31">
        <v>735</v>
      </c>
      <c r="L368" s="31">
        <v>701.15</v>
      </c>
      <c r="M368" s="31">
        <v>3.3843800000000002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337.85</v>
      </c>
      <c r="D369" s="36">
        <v>337.76666666666665</v>
      </c>
      <c r="E369" s="36">
        <v>335.08333333333331</v>
      </c>
      <c r="F369" s="36">
        <v>332.31666666666666</v>
      </c>
      <c r="G369" s="36">
        <v>329.63333333333333</v>
      </c>
      <c r="H369" s="36">
        <v>340.5333333333333</v>
      </c>
      <c r="I369" s="36">
        <v>343.2166666666667</v>
      </c>
      <c r="J369" s="36">
        <v>345.98333333333329</v>
      </c>
      <c r="K369" s="31">
        <v>340.45</v>
      </c>
      <c r="L369" s="31">
        <v>335</v>
      </c>
      <c r="M369" s="31">
        <v>1.07439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1386.2</v>
      </c>
      <c r="D370" s="36">
        <v>1381.6833333333334</v>
      </c>
      <c r="E370" s="36">
        <v>1365.0666666666668</v>
      </c>
      <c r="F370" s="36">
        <v>1343.9333333333334</v>
      </c>
      <c r="G370" s="36">
        <v>1327.3166666666668</v>
      </c>
      <c r="H370" s="36">
        <v>1402.8166666666668</v>
      </c>
      <c r="I370" s="36">
        <v>1419.4333333333336</v>
      </c>
      <c r="J370" s="36">
        <v>1440.5666666666668</v>
      </c>
      <c r="K370" s="31">
        <v>1398.3</v>
      </c>
      <c r="L370" s="31">
        <v>1360.55</v>
      </c>
      <c r="M370" s="31">
        <v>0.21795999999999999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4937.45</v>
      </c>
      <c r="D371" s="36">
        <v>4947.8833333333341</v>
      </c>
      <c r="E371" s="36">
        <v>4880.7666666666682</v>
      </c>
      <c r="F371" s="36">
        <v>4824.0833333333339</v>
      </c>
      <c r="G371" s="36">
        <v>4756.9666666666681</v>
      </c>
      <c r="H371" s="36">
        <v>5004.5666666666684</v>
      </c>
      <c r="I371" s="36">
        <v>5071.6833333333352</v>
      </c>
      <c r="J371" s="36">
        <v>5128.3666666666686</v>
      </c>
      <c r="K371" s="31">
        <v>5015</v>
      </c>
      <c r="L371" s="31">
        <v>4891.2</v>
      </c>
      <c r="M371" s="31">
        <v>5.5471599999999999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1016.15</v>
      </c>
      <c r="D372" s="36">
        <v>1022.1666666666666</v>
      </c>
      <c r="E372" s="36">
        <v>1005.6333333333332</v>
      </c>
      <c r="F372" s="36">
        <v>995.11666666666656</v>
      </c>
      <c r="G372" s="36">
        <v>978.58333333333314</v>
      </c>
      <c r="H372" s="36">
        <v>1032.6833333333334</v>
      </c>
      <c r="I372" s="36">
        <v>1049.2166666666667</v>
      </c>
      <c r="J372" s="36">
        <v>1059.7333333333333</v>
      </c>
      <c r="K372" s="31">
        <v>1038.7</v>
      </c>
      <c r="L372" s="31">
        <v>1011.65</v>
      </c>
      <c r="M372" s="31">
        <v>0.82555000000000001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353.1</v>
      </c>
      <c r="D373" s="36">
        <v>355.0333333333333</v>
      </c>
      <c r="E373" s="36">
        <v>348.61666666666662</v>
      </c>
      <c r="F373" s="36">
        <v>344.13333333333333</v>
      </c>
      <c r="G373" s="36">
        <v>337.71666666666664</v>
      </c>
      <c r="H373" s="36">
        <v>359.51666666666659</v>
      </c>
      <c r="I373" s="36">
        <v>365.93333333333334</v>
      </c>
      <c r="J373" s="36">
        <v>370.41666666666657</v>
      </c>
      <c r="K373" s="31">
        <v>361.45</v>
      </c>
      <c r="L373" s="31">
        <v>350.55</v>
      </c>
      <c r="M373" s="31">
        <v>12.194649999999999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238.95</v>
      </c>
      <c r="D374" s="36">
        <v>237.29999999999998</v>
      </c>
      <c r="E374" s="36">
        <v>234.99999999999997</v>
      </c>
      <c r="F374" s="36">
        <v>231.04999999999998</v>
      </c>
      <c r="G374" s="36">
        <v>228.74999999999997</v>
      </c>
      <c r="H374" s="36">
        <v>241.24999999999997</v>
      </c>
      <c r="I374" s="36">
        <v>243.54999999999998</v>
      </c>
      <c r="J374" s="36">
        <v>247.49999999999997</v>
      </c>
      <c r="K374" s="31">
        <v>239.6</v>
      </c>
      <c r="L374" s="31">
        <v>233.35</v>
      </c>
      <c r="M374" s="31">
        <v>85.898989999999998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200.85</v>
      </c>
      <c r="D375" s="36">
        <v>200.23333333333332</v>
      </c>
      <c r="E375" s="36">
        <v>198.26666666666665</v>
      </c>
      <c r="F375" s="36">
        <v>195.68333333333334</v>
      </c>
      <c r="G375" s="36">
        <v>193.71666666666667</v>
      </c>
      <c r="H375" s="36">
        <v>202.81666666666663</v>
      </c>
      <c r="I375" s="36">
        <v>204.78333333333327</v>
      </c>
      <c r="J375" s="36">
        <v>207.36666666666662</v>
      </c>
      <c r="K375" s="31">
        <v>202.2</v>
      </c>
      <c r="L375" s="31">
        <v>197.65</v>
      </c>
      <c r="M375" s="31">
        <v>76.799809999999994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531.15</v>
      </c>
      <c r="D376" s="36">
        <v>535.04999999999995</v>
      </c>
      <c r="E376" s="36">
        <v>524.14999999999986</v>
      </c>
      <c r="F376" s="36">
        <v>517.14999999999986</v>
      </c>
      <c r="G376" s="36">
        <v>506.24999999999977</v>
      </c>
      <c r="H376" s="36">
        <v>542.04999999999995</v>
      </c>
      <c r="I376" s="36">
        <v>552.95000000000005</v>
      </c>
      <c r="J376" s="36">
        <v>559.95000000000005</v>
      </c>
      <c r="K376" s="31">
        <v>545.95000000000005</v>
      </c>
      <c r="L376" s="31">
        <v>528.04999999999995</v>
      </c>
      <c r="M376" s="31">
        <v>4.6211799999999998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751.3</v>
      </c>
      <c r="D377" s="36">
        <v>749.65</v>
      </c>
      <c r="E377" s="36">
        <v>735.4</v>
      </c>
      <c r="F377" s="36">
        <v>719.5</v>
      </c>
      <c r="G377" s="36">
        <v>705.25</v>
      </c>
      <c r="H377" s="36">
        <v>765.55</v>
      </c>
      <c r="I377" s="36">
        <v>779.8</v>
      </c>
      <c r="J377" s="36">
        <v>795.69999999999993</v>
      </c>
      <c r="K377" s="31">
        <v>763.9</v>
      </c>
      <c r="L377" s="31">
        <v>733.75</v>
      </c>
      <c r="M377" s="31">
        <v>6.7062900000000001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633.70000000000005</v>
      </c>
      <c r="D378" s="36">
        <v>635.45000000000005</v>
      </c>
      <c r="E378" s="36">
        <v>628.80000000000007</v>
      </c>
      <c r="F378" s="36">
        <v>623.9</v>
      </c>
      <c r="G378" s="36">
        <v>617.25</v>
      </c>
      <c r="H378" s="36">
        <v>640.35000000000014</v>
      </c>
      <c r="I378" s="36">
        <v>647.00000000000023</v>
      </c>
      <c r="J378" s="36">
        <v>651.9000000000002</v>
      </c>
      <c r="K378" s="31">
        <v>642.1</v>
      </c>
      <c r="L378" s="31">
        <v>630.54999999999995</v>
      </c>
      <c r="M378" s="31">
        <v>0.43328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141.35</v>
      </c>
      <c r="D379" s="36">
        <v>140.6</v>
      </c>
      <c r="E379" s="36">
        <v>136.79999999999998</v>
      </c>
      <c r="F379" s="36">
        <v>132.25</v>
      </c>
      <c r="G379" s="36">
        <v>128.44999999999999</v>
      </c>
      <c r="H379" s="36">
        <v>145.14999999999998</v>
      </c>
      <c r="I379" s="36">
        <v>148.94999999999999</v>
      </c>
      <c r="J379" s="36">
        <v>153.49999999999997</v>
      </c>
      <c r="K379" s="31">
        <v>144.4</v>
      </c>
      <c r="L379" s="31">
        <v>136.05000000000001</v>
      </c>
      <c r="M379" s="31">
        <v>28.601400000000002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16681.8</v>
      </c>
      <c r="D380" s="36">
        <v>16835.416666666668</v>
      </c>
      <c r="E380" s="36">
        <v>16471.583333333336</v>
      </c>
      <c r="F380" s="36">
        <v>16261.366666666669</v>
      </c>
      <c r="G380" s="36">
        <v>15897.533333333336</v>
      </c>
      <c r="H380" s="36">
        <v>17045.633333333335</v>
      </c>
      <c r="I380" s="36">
        <v>17409.466666666671</v>
      </c>
      <c r="J380" s="36">
        <v>17619.683333333334</v>
      </c>
      <c r="K380" s="31">
        <v>17199.25</v>
      </c>
      <c r="L380" s="31">
        <v>16625.2</v>
      </c>
      <c r="M380" s="31">
        <v>3.7810000000000003E-2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73.150000000000006</v>
      </c>
      <c r="D381" s="36">
        <v>73.05</v>
      </c>
      <c r="E381" s="36">
        <v>72.449999999999989</v>
      </c>
      <c r="F381" s="36">
        <v>71.749999999999986</v>
      </c>
      <c r="G381" s="36">
        <v>71.149999999999977</v>
      </c>
      <c r="H381" s="36">
        <v>73.75</v>
      </c>
      <c r="I381" s="36">
        <v>74.349999999999994</v>
      </c>
      <c r="J381" s="36">
        <v>75.050000000000011</v>
      </c>
      <c r="K381" s="31">
        <v>73.650000000000006</v>
      </c>
      <c r="L381" s="31">
        <v>72.349999999999994</v>
      </c>
      <c r="M381" s="31">
        <v>458.78931999999998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1589.75</v>
      </c>
      <c r="D382" s="36">
        <v>1592.5333333333335</v>
      </c>
      <c r="E382" s="36">
        <v>1570.2166666666672</v>
      </c>
      <c r="F382" s="36">
        <v>1550.6833333333336</v>
      </c>
      <c r="G382" s="36">
        <v>1528.3666666666672</v>
      </c>
      <c r="H382" s="36">
        <v>1612.0666666666671</v>
      </c>
      <c r="I382" s="36">
        <v>1634.3833333333332</v>
      </c>
      <c r="J382" s="36">
        <v>1653.916666666667</v>
      </c>
      <c r="K382" s="31">
        <v>1614.85</v>
      </c>
      <c r="L382" s="31">
        <v>1573</v>
      </c>
      <c r="M382" s="31">
        <v>2.8205100000000001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420.5</v>
      </c>
      <c r="D383" s="36">
        <v>420.01666666666665</v>
      </c>
      <c r="E383" s="36">
        <v>416.93333333333328</v>
      </c>
      <c r="F383" s="36">
        <v>413.36666666666662</v>
      </c>
      <c r="G383" s="36">
        <v>410.28333333333325</v>
      </c>
      <c r="H383" s="36">
        <v>423.58333333333331</v>
      </c>
      <c r="I383" s="36">
        <v>426.66666666666669</v>
      </c>
      <c r="J383" s="36">
        <v>430.23333333333335</v>
      </c>
      <c r="K383" s="31">
        <v>423.1</v>
      </c>
      <c r="L383" s="31">
        <v>416.45</v>
      </c>
      <c r="M383" s="31">
        <v>0.42925000000000002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1252.45</v>
      </c>
      <c r="D384" s="36">
        <v>1244</v>
      </c>
      <c r="E384" s="36">
        <v>1234.45</v>
      </c>
      <c r="F384" s="36">
        <v>1216.45</v>
      </c>
      <c r="G384" s="36">
        <v>1206.9000000000001</v>
      </c>
      <c r="H384" s="36">
        <v>1262</v>
      </c>
      <c r="I384" s="36">
        <v>1271.5500000000002</v>
      </c>
      <c r="J384" s="36">
        <v>1289.55</v>
      </c>
      <c r="K384" s="31">
        <v>1253.55</v>
      </c>
      <c r="L384" s="31">
        <v>1226</v>
      </c>
      <c r="M384" s="31">
        <v>1.2807999999999999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156.35</v>
      </c>
      <c r="D385" s="36">
        <v>156.44999999999999</v>
      </c>
      <c r="E385" s="36">
        <v>153.59999999999997</v>
      </c>
      <c r="F385" s="36">
        <v>150.84999999999997</v>
      </c>
      <c r="G385" s="36">
        <v>147.99999999999994</v>
      </c>
      <c r="H385" s="36">
        <v>159.19999999999999</v>
      </c>
      <c r="I385" s="36">
        <v>162.05000000000001</v>
      </c>
      <c r="J385" s="36">
        <v>164.8</v>
      </c>
      <c r="K385" s="31">
        <v>159.30000000000001</v>
      </c>
      <c r="L385" s="31">
        <v>153.69999999999999</v>
      </c>
      <c r="M385" s="31">
        <v>104.6657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153.85</v>
      </c>
      <c r="D386" s="36">
        <v>153.29999999999998</v>
      </c>
      <c r="E386" s="36">
        <v>151.99999999999997</v>
      </c>
      <c r="F386" s="36">
        <v>150.14999999999998</v>
      </c>
      <c r="G386" s="36">
        <v>148.84999999999997</v>
      </c>
      <c r="H386" s="36">
        <v>155.14999999999998</v>
      </c>
      <c r="I386" s="36">
        <v>156.44999999999999</v>
      </c>
      <c r="J386" s="36">
        <v>158.29999999999998</v>
      </c>
      <c r="K386" s="31">
        <v>154.6</v>
      </c>
      <c r="L386" s="31">
        <v>151.44999999999999</v>
      </c>
      <c r="M386" s="31">
        <v>6.07402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1137.2</v>
      </c>
      <c r="D387" s="36">
        <v>1132.3999999999999</v>
      </c>
      <c r="E387" s="36">
        <v>1119.7999999999997</v>
      </c>
      <c r="F387" s="36">
        <v>1102.3999999999999</v>
      </c>
      <c r="G387" s="36">
        <v>1089.7999999999997</v>
      </c>
      <c r="H387" s="36">
        <v>1149.7999999999997</v>
      </c>
      <c r="I387" s="36">
        <v>1162.3999999999996</v>
      </c>
      <c r="J387" s="36">
        <v>1179.7999999999997</v>
      </c>
      <c r="K387" s="31">
        <v>1145</v>
      </c>
      <c r="L387" s="31">
        <v>1115</v>
      </c>
      <c r="M387" s="31">
        <v>1.1353500000000001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440.25</v>
      </c>
      <c r="D388" s="36">
        <v>444.5</v>
      </c>
      <c r="E388" s="36">
        <v>433.95</v>
      </c>
      <c r="F388" s="36">
        <v>427.65</v>
      </c>
      <c r="G388" s="36">
        <v>417.09999999999997</v>
      </c>
      <c r="H388" s="36">
        <v>450.8</v>
      </c>
      <c r="I388" s="36">
        <v>461.34999999999997</v>
      </c>
      <c r="J388" s="36">
        <v>467.65000000000003</v>
      </c>
      <c r="K388" s="31">
        <v>455.05</v>
      </c>
      <c r="L388" s="31">
        <v>438.2</v>
      </c>
      <c r="M388" s="31">
        <v>5.9891800000000002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216.05</v>
      </c>
      <c r="D389" s="36">
        <v>215.88333333333333</v>
      </c>
      <c r="E389" s="36">
        <v>212.16666666666666</v>
      </c>
      <c r="F389" s="36">
        <v>208.28333333333333</v>
      </c>
      <c r="G389" s="36">
        <v>204.56666666666666</v>
      </c>
      <c r="H389" s="36">
        <v>219.76666666666665</v>
      </c>
      <c r="I389" s="36">
        <v>223.48333333333335</v>
      </c>
      <c r="J389" s="36">
        <v>227.36666666666665</v>
      </c>
      <c r="K389" s="31">
        <v>219.6</v>
      </c>
      <c r="L389" s="31">
        <v>212</v>
      </c>
      <c r="M389" s="31">
        <v>2.9041899999999998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124.25</v>
      </c>
      <c r="D390" s="36">
        <v>124.33333333333333</v>
      </c>
      <c r="E390" s="36">
        <v>122.41666666666666</v>
      </c>
      <c r="F390" s="36">
        <v>120.58333333333333</v>
      </c>
      <c r="G390" s="36">
        <v>118.66666666666666</v>
      </c>
      <c r="H390" s="36">
        <v>126.16666666666666</v>
      </c>
      <c r="I390" s="36">
        <v>128.08333333333331</v>
      </c>
      <c r="J390" s="36">
        <v>129.91666666666666</v>
      </c>
      <c r="K390" s="31">
        <v>126.25</v>
      </c>
      <c r="L390" s="31">
        <v>122.5</v>
      </c>
      <c r="M390" s="31">
        <v>38.114310000000003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2790.25</v>
      </c>
      <c r="D391" s="36">
        <v>2769.4333333333329</v>
      </c>
      <c r="E391" s="36">
        <v>2735.1666666666661</v>
      </c>
      <c r="F391" s="36">
        <v>2680.083333333333</v>
      </c>
      <c r="G391" s="36">
        <v>2645.8166666666662</v>
      </c>
      <c r="H391" s="36">
        <v>2824.516666666666</v>
      </c>
      <c r="I391" s="36">
        <v>2858.7833333333333</v>
      </c>
      <c r="J391" s="36">
        <v>2913.8666666666659</v>
      </c>
      <c r="K391" s="31">
        <v>2803.7</v>
      </c>
      <c r="L391" s="31">
        <v>2714.35</v>
      </c>
      <c r="M391" s="31">
        <v>0.30769000000000002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51.8</v>
      </c>
      <c r="D392" s="36">
        <v>51.816666666666663</v>
      </c>
      <c r="E392" s="36">
        <v>50.883333333333326</v>
      </c>
      <c r="F392" s="36">
        <v>49.966666666666661</v>
      </c>
      <c r="G392" s="36">
        <v>49.033333333333324</v>
      </c>
      <c r="H392" s="36">
        <v>52.733333333333327</v>
      </c>
      <c r="I392" s="36">
        <v>53.666666666666664</v>
      </c>
      <c r="J392" s="36">
        <v>54.583333333333329</v>
      </c>
      <c r="K392" s="31">
        <v>52.75</v>
      </c>
      <c r="L392" s="31">
        <v>50.9</v>
      </c>
      <c r="M392" s="31">
        <v>15.41395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1755.75</v>
      </c>
      <c r="D393" s="36">
        <v>1754.9166666666667</v>
      </c>
      <c r="E393" s="36">
        <v>1734.8833333333334</v>
      </c>
      <c r="F393" s="36">
        <v>1714.0166666666667</v>
      </c>
      <c r="G393" s="36">
        <v>1693.9833333333333</v>
      </c>
      <c r="H393" s="36">
        <v>1775.7833333333335</v>
      </c>
      <c r="I393" s="36">
        <v>1795.8166666666668</v>
      </c>
      <c r="J393" s="36">
        <v>1816.6833333333336</v>
      </c>
      <c r="K393" s="31">
        <v>1774.95</v>
      </c>
      <c r="L393" s="31">
        <v>1734.05</v>
      </c>
      <c r="M393" s="31">
        <v>1.5001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222.95</v>
      </c>
      <c r="D394" s="36">
        <v>222.33333333333334</v>
      </c>
      <c r="E394" s="36">
        <v>218.26666666666668</v>
      </c>
      <c r="F394" s="36">
        <v>213.58333333333334</v>
      </c>
      <c r="G394" s="36">
        <v>209.51666666666668</v>
      </c>
      <c r="H394" s="36">
        <v>227.01666666666668</v>
      </c>
      <c r="I394" s="36">
        <v>231.08333333333334</v>
      </c>
      <c r="J394" s="36">
        <v>235.76666666666668</v>
      </c>
      <c r="K394" s="31">
        <v>226.4</v>
      </c>
      <c r="L394" s="31">
        <v>217.65</v>
      </c>
      <c r="M394" s="31">
        <v>77.814480000000003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278.39999999999998</v>
      </c>
      <c r="D395" s="36">
        <v>275.31666666666666</v>
      </c>
      <c r="E395" s="36">
        <v>271.08333333333331</v>
      </c>
      <c r="F395" s="36">
        <v>263.76666666666665</v>
      </c>
      <c r="G395" s="36">
        <v>259.5333333333333</v>
      </c>
      <c r="H395" s="36">
        <v>282.63333333333333</v>
      </c>
      <c r="I395" s="36">
        <v>286.86666666666667</v>
      </c>
      <c r="J395" s="36">
        <v>294.18333333333334</v>
      </c>
      <c r="K395" s="31">
        <v>279.55</v>
      </c>
      <c r="L395" s="31">
        <v>268</v>
      </c>
      <c r="M395" s="31">
        <v>78.391909999999996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146.05000000000001</v>
      </c>
      <c r="D396" s="36">
        <v>145.78333333333333</v>
      </c>
      <c r="E396" s="36">
        <v>144.01666666666665</v>
      </c>
      <c r="F396" s="36">
        <v>141.98333333333332</v>
      </c>
      <c r="G396" s="36">
        <v>140.21666666666664</v>
      </c>
      <c r="H396" s="36">
        <v>147.81666666666666</v>
      </c>
      <c r="I396" s="36">
        <v>149.58333333333337</v>
      </c>
      <c r="J396" s="36">
        <v>151.61666666666667</v>
      </c>
      <c r="K396" s="31">
        <v>147.55000000000001</v>
      </c>
      <c r="L396" s="31">
        <v>143.75</v>
      </c>
      <c r="M396" s="31">
        <v>7.11958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890.55</v>
      </c>
      <c r="D397" s="36">
        <v>896.43333333333339</v>
      </c>
      <c r="E397" s="36">
        <v>880.86666666666679</v>
      </c>
      <c r="F397" s="36">
        <v>871.18333333333339</v>
      </c>
      <c r="G397" s="36">
        <v>855.61666666666679</v>
      </c>
      <c r="H397" s="36">
        <v>906.11666666666679</v>
      </c>
      <c r="I397" s="36">
        <v>921.68333333333339</v>
      </c>
      <c r="J397" s="36">
        <v>931.36666666666679</v>
      </c>
      <c r="K397" s="31">
        <v>912</v>
      </c>
      <c r="L397" s="31">
        <v>886.75</v>
      </c>
      <c r="M397" s="31">
        <v>0.44633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2312.5</v>
      </c>
      <c r="D398" s="36">
        <v>2302.4833333333331</v>
      </c>
      <c r="E398" s="36">
        <v>2279.9666666666662</v>
      </c>
      <c r="F398" s="36">
        <v>2247.4333333333329</v>
      </c>
      <c r="G398" s="36">
        <v>2224.9166666666661</v>
      </c>
      <c r="H398" s="36">
        <v>2335.0166666666664</v>
      </c>
      <c r="I398" s="36">
        <v>2357.5333333333338</v>
      </c>
      <c r="J398" s="36">
        <v>2390.0666666666666</v>
      </c>
      <c r="K398" s="31">
        <v>2325</v>
      </c>
      <c r="L398" s="31">
        <v>2269.9499999999998</v>
      </c>
      <c r="M398" s="31">
        <v>84.066519999999997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110.75</v>
      </c>
      <c r="D399" s="36">
        <v>111.26666666666667</v>
      </c>
      <c r="E399" s="36">
        <v>109.48333333333333</v>
      </c>
      <c r="F399" s="36">
        <v>108.21666666666667</v>
      </c>
      <c r="G399" s="36">
        <v>106.43333333333334</v>
      </c>
      <c r="H399" s="36">
        <v>112.53333333333333</v>
      </c>
      <c r="I399" s="36">
        <v>114.31666666666666</v>
      </c>
      <c r="J399" s="36">
        <v>115.58333333333333</v>
      </c>
      <c r="K399" s="31">
        <v>113.05</v>
      </c>
      <c r="L399" s="31">
        <v>110</v>
      </c>
      <c r="M399" s="31">
        <v>9.7214799999999997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692</v>
      </c>
      <c r="D400" s="36">
        <v>686.98333333333323</v>
      </c>
      <c r="E400" s="36">
        <v>677.91666666666652</v>
      </c>
      <c r="F400" s="36">
        <v>663.83333333333326</v>
      </c>
      <c r="G400" s="36">
        <v>654.76666666666654</v>
      </c>
      <c r="H400" s="36">
        <v>701.06666666666649</v>
      </c>
      <c r="I400" s="36">
        <v>710.13333333333333</v>
      </c>
      <c r="J400" s="36">
        <v>724.21666666666647</v>
      </c>
      <c r="K400" s="31">
        <v>696.05</v>
      </c>
      <c r="L400" s="31">
        <v>672.9</v>
      </c>
      <c r="M400" s="31">
        <v>0.74424000000000001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463.05</v>
      </c>
      <c r="D401" s="36">
        <v>461.88333333333338</v>
      </c>
      <c r="E401" s="36">
        <v>458.16666666666674</v>
      </c>
      <c r="F401" s="36">
        <v>453.28333333333336</v>
      </c>
      <c r="G401" s="36">
        <v>449.56666666666672</v>
      </c>
      <c r="H401" s="36">
        <v>466.76666666666677</v>
      </c>
      <c r="I401" s="36">
        <v>470.48333333333335</v>
      </c>
      <c r="J401" s="36">
        <v>475.36666666666679</v>
      </c>
      <c r="K401" s="31">
        <v>465.6</v>
      </c>
      <c r="L401" s="31">
        <v>457</v>
      </c>
      <c r="M401" s="31">
        <v>3.6531199999999999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738.1</v>
      </c>
      <c r="D402" s="36">
        <v>743.4</v>
      </c>
      <c r="E402" s="36">
        <v>728.69999999999993</v>
      </c>
      <c r="F402" s="36">
        <v>719.3</v>
      </c>
      <c r="G402" s="36">
        <v>704.59999999999991</v>
      </c>
      <c r="H402" s="36">
        <v>752.8</v>
      </c>
      <c r="I402" s="36">
        <v>767.5</v>
      </c>
      <c r="J402" s="36">
        <v>776.9</v>
      </c>
      <c r="K402" s="31">
        <v>758.1</v>
      </c>
      <c r="L402" s="31">
        <v>734</v>
      </c>
      <c r="M402" s="31">
        <v>0.79413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1567.2</v>
      </c>
      <c r="D403" s="36">
        <v>1576.6833333333334</v>
      </c>
      <c r="E403" s="36">
        <v>1555.7166666666667</v>
      </c>
      <c r="F403" s="36">
        <v>1544.2333333333333</v>
      </c>
      <c r="G403" s="36">
        <v>1523.2666666666667</v>
      </c>
      <c r="H403" s="36">
        <v>1588.1666666666667</v>
      </c>
      <c r="I403" s="36">
        <v>1609.1333333333334</v>
      </c>
      <c r="J403" s="36">
        <v>1620.6166666666668</v>
      </c>
      <c r="K403" s="31">
        <v>1597.65</v>
      </c>
      <c r="L403" s="31">
        <v>1565.2</v>
      </c>
      <c r="M403" s="31">
        <v>0.96065999999999996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92.35</v>
      </c>
      <c r="D404" s="36">
        <v>92.083333333333329</v>
      </c>
      <c r="E404" s="36">
        <v>91.166666666666657</v>
      </c>
      <c r="F404" s="36">
        <v>89.983333333333334</v>
      </c>
      <c r="G404" s="36">
        <v>89.066666666666663</v>
      </c>
      <c r="H404" s="36">
        <v>93.266666666666652</v>
      </c>
      <c r="I404" s="36">
        <v>94.183333333333309</v>
      </c>
      <c r="J404" s="36">
        <v>95.366666666666646</v>
      </c>
      <c r="K404" s="31">
        <v>93</v>
      </c>
      <c r="L404" s="31">
        <v>90.9</v>
      </c>
      <c r="M404" s="31">
        <v>43.899239999999999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7460.1</v>
      </c>
      <c r="D405" s="36">
        <v>7438.1166666666659</v>
      </c>
      <c r="E405" s="36">
        <v>7366.3333333333321</v>
      </c>
      <c r="F405" s="36">
        <v>7272.5666666666666</v>
      </c>
      <c r="G405" s="36">
        <v>7200.7833333333328</v>
      </c>
      <c r="H405" s="36">
        <v>7531.8833333333314</v>
      </c>
      <c r="I405" s="36">
        <v>7603.6666666666661</v>
      </c>
      <c r="J405" s="36">
        <v>7697.4333333333307</v>
      </c>
      <c r="K405" s="31">
        <v>7509.9</v>
      </c>
      <c r="L405" s="31">
        <v>7344.35</v>
      </c>
      <c r="M405" s="31">
        <v>0.16184000000000001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1283.55</v>
      </c>
      <c r="D406" s="36">
        <v>1276.9333333333334</v>
      </c>
      <c r="E406" s="36">
        <v>1264.8666666666668</v>
      </c>
      <c r="F406" s="36">
        <v>1246.1833333333334</v>
      </c>
      <c r="G406" s="36">
        <v>1234.1166666666668</v>
      </c>
      <c r="H406" s="36">
        <v>1295.6166666666668</v>
      </c>
      <c r="I406" s="36">
        <v>1307.6833333333334</v>
      </c>
      <c r="J406" s="36">
        <v>1326.3666666666668</v>
      </c>
      <c r="K406" s="31">
        <v>1289</v>
      </c>
      <c r="L406" s="31">
        <v>1258.25</v>
      </c>
      <c r="M406" s="31">
        <v>3.2310400000000001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750.35</v>
      </c>
      <c r="D407" s="36">
        <v>754.91666666666663</v>
      </c>
      <c r="E407" s="36">
        <v>726.68333333333328</v>
      </c>
      <c r="F407" s="36">
        <v>703.01666666666665</v>
      </c>
      <c r="G407" s="36">
        <v>674.7833333333333</v>
      </c>
      <c r="H407" s="36">
        <v>778.58333333333326</v>
      </c>
      <c r="I407" s="36">
        <v>806.81666666666661</v>
      </c>
      <c r="J407" s="36">
        <v>830.48333333333323</v>
      </c>
      <c r="K407" s="31">
        <v>783.15</v>
      </c>
      <c r="L407" s="31">
        <v>731.25</v>
      </c>
      <c r="M407" s="31">
        <v>72.39819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1326.2</v>
      </c>
      <c r="D408" s="36">
        <v>1320.6333333333334</v>
      </c>
      <c r="E408" s="36">
        <v>1310.5666666666668</v>
      </c>
      <c r="F408" s="36">
        <v>1294.9333333333334</v>
      </c>
      <c r="G408" s="36">
        <v>1284.8666666666668</v>
      </c>
      <c r="H408" s="36">
        <v>1336.2666666666669</v>
      </c>
      <c r="I408" s="36">
        <v>1346.3333333333335</v>
      </c>
      <c r="J408" s="36">
        <v>1361.9666666666669</v>
      </c>
      <c r="K408" s="31">
        <v>1330.7</v>
      </c>
      <c r="L408" s="31">
        <v>1305</v>
      </c>
      <c r="M408" s="31">
        <v>12.424010000000001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2859.95</v>
      </c>
      <c r="D409" s="36">
        <v>2901.1833333333329</v>
      </c>
      <c r="E409" s="36">
        <v>2802.3666666666659</v>
      </c>
      <c r="F409" s="36">
        <v>2744.7833333333328</v>
      </c>
      <c r="G409" s="36">
        <v>2645.9666666666658</v>
      </c>
      <c r="H409" s="36">
        <v>2958.766666666666</v>
      </c>
      <c r="I409" s="36">
        <v>3057.5833333333326</v>
      </c>
      <c r="J409" s="36">
        <v>3115.1666666666661</v>
      </c>
      <c r="K409" s="31">
        <v>3000</v>
      </c>
      <c r="L409" s="31">
        <v>2843.6</v>
      </c>
      <c r="M409" s="31">
        <v>2.2553399999999999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413.9</v>
      </c>
      <c r="D410" s="36">
        <v>411.76666666666665</v>
      </c>
      <c r="E410" s="36">
        <v>404.13333333333333</v>
      </c>
      <c r="F410" s="36">
        <v>394.36666666666667</v>
      </c>
      <c r="G410" s="36">
        <v>386.73333333333335</v>
      </c>
      <c r="H410" s="36">
        <v>421.5333333333333</v>
      </c>
      <c r="I410" s="36">
        <v>429.16666666666663</v>
      </c>
      <c r="J410" s="36">
        <v>438.93333333333328</v>
      </c>
      <c r="K410" s="31">
        <v>419.4</v>
      </c>
      <c r="L410" s="31">
        <v>402</v>
      </c>
      <c r="M410" s="31">
        <v>0.33395999999999998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640</v>
      </c>
      <c r="D411" s="36">
        <v>638.5</v>
      </c>
      <c r="E411" s="36">
        <v>631.9</v>
      </c>
      <c r="F411" s="36">
        <v>623.79999999999995</v>
      </c>
      <c r="G411" s="36">
        <v>617.19999999999993</v>
      </c>
      <c r="H411" s="36">
        <v>646.6</v>
      </c>
      <c r="I411" s="36">
        <v>653.19999999999993</v>
      </c>
      <c r="J411" s="36">
        <v>661.30000000000007</v>
      </c>
      <c r="K411" s="31">
        <v>645.1</v>
      </c>
      <c r="L411" s="31">
        <v>630.4</v>
      </c>
      <c r="M411" s="31">
        <v>0.2135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25943.55</v>
      </c>
      <c r="D412" s="36">
        <v>25767.533333333336</v>
      </c>
      <c r="E412" s="36">
        <v>25537.066666666673</v>
      </c>
      <c r="F412" s="36">
        <v>25130.583333333336</v>
      </c>
      <c r="G412" s="36">
        <v>24900.116666666672</v>
      </c>
      <c r="H412" s="36">
        <v>26174.016666666674</v>
      </c>
      <c r="I412" s="36">
        <v>26404.483333333341</v>
      </c>
      <c r="J412" s="36">
        <v>26810.966666666674</v>
      </c>
      <c r="K412" s="31">
        <v>25998</v>
      </c>
      <c r="L412" s="31">
        <v>25361.05</v>
      </c>
      <c r="M412" s="31">
        <v>0.25502999999999998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48.75</v>
      </c>
      <c r="D413" s="36">
        <v>49.1</v>
      </c>
      <c r="E413" s="36">
        <v>47.900000000000006</v>
      </c>
      <c r="F413" s="36">
        <v>47.050000000000004</v>
      </c>
      <c r="G413" s="36">
        <v>45.850000000000009</v>
      </c>
      <c r="H413" s="36">
        <v>49.95</v>
      </c>
      <c r="I413" s="36">
        <v>51.150000000000006</v>
      </c>
      <c r="J413" s="36">
        <v>52</v>
      </c>
      <c r="K413" s="31">
        <v>50.3</v>
      </c>
      <c r="L413" s="31">
        <v>48.25</v>
      </c>
      <c r="M413" s="31">
        <v>98.573790000000002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1892.2</v>
      </c>
      <c r="D414" s="36">
        <v>1897.55</v>
      </c>
      <c r="E414" s="36">
        <v>1859.8999999999999</v>
      </c>
      <c r="F414" s="36">
        <v>1827.6</v>
      </c>
      <c r="G414" s="36">
        <v>1789.9499999999998</v>
      </c>
      <c r="H414" s="36">
        <v>1929.85</v>
      </c>
      <c r="I414" s="36">
        <v>1967.5</v>
      </c>
      <c r="J414" s="36">
        <v>1999.8</v>
      </c>
      <c r="K414" s="31">
        <v>1935.2</v>
      </c>
      <c r="L414" s="31">
        <v>1865.25</v>
      </c>
      <c r="M414" s="31">
        <v>20.375979999999998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439.7</v>
      </c>
      <c r="D415" s="36">
        <v>441.56666666666666</v>
      </c>
      <c r="E415" s="36">
        <v>434.18333333333334</v>
      </c>
      <c r="F415" s="36">
        <v>428.66666666666669</v>
      </c>
      <c r="G415" s="36">
        <v>421.28333333333336</v>
      </c>
      <c r="H415" s="36">
        <v>447.08333333333331</v>
      </c>
      <c r="I415" s="36">
        <v>454.46666666666664</v>
      </c>
      <c r="J415" s="36">
        <v>459.98333333333329</v>
      </c>
      <c r="K415" s="31">
        <v>448.95</v>
      </c>
      <c r="L415" s="31">
        <v>436.05</v>
      </c>
      <c r="M415" s="31">
        <v>2.68947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3430.6</v>
      </c>
      <c r="D416" s="36">
        <v>3431.5166666666664</v>
      </c>
      <c r="E416" s="36">
        <v>3399.083333333333</v>
      </c>
      <c r="F416" s="36">
        <v>3367.5666666666666</v>
      </c>
      <c r="G416" s="36">
        <v>3335.1333333333332</v>
      </c>
      <c r="H416" s="36">
        <v>3463.0333333333328</v>
      </c>
      <c r="I416" s="36">
        <v>3495.4666666666662</v>
      </c>
      <c r="J416" s="36">
        <v>3526.9833333333327</v>
      </c>
      <c r="K416" s="31">
        <v>3463.95</v>
      </c>
      <c r="L416" s="31">
        <v>3400</v>
      </c>
      <c r="M416" s="31">
        <v>1.2740499999999999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69.650000000000006</v>
      </c>
      <c r="D417" s="36">
        <v>69.13333333333334</v>
      </c>
      <c r="E417" s="36">
        <v>68.166666666666686</v>
      </c>
      <c r="F417" s="36">
        <v>66.683333333333351</v>
      </c>
      <c r="G417" s="36">
        <v>65.716666666666697</v>
      </c>
      <c r="H417" s="36">
        <v>70.616666666666674</v>
      </c>
      <c r="I417" s="36">
        <v>71.583333333333343</v>
      </c>
      <c r="J417" s="36">
        <v>73.066666666666663</v>
      </c>
      <c r="K417" s="31">
        <v>70.099999999999994</v>
      </c>
      <c r="L417" s="31">
        <v>67.650000000000006</v>
      </c>
      <c r="M417" s="31">
        <v>175.63822999999999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4945.05</v>
      </c>
      <c r="D418" s="36">
        <v>4958.3833333333332</v>
      </c>
      <c r="E418" s="36">
        <v>4903.8166666666666</v>
      </c>
      <c r="F418" s="36">
        <v>4862.583333333333</v>
      </c>
      <c r="G418" s="36">
        <v>4808.0166666666664</v>
      </c>
      <c r="H418" s="36">
        <v>4999.6166666666668</v>
      </c>
      <c r="I418" s="36">
        <v>5054.1833333333325</v>
      </c>
      <c r="J418" s="36">
        <v>5095.416666666667</v>
      </c>
      <c r="K418" s="31">
        <v>5012.95</v>
      </c>
      <c r="L418" s="31">
        <v>4917.1499999999996</v>
      </c>
      <c r="M418" s="31">
        <v>5.049E-2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706</v>
      </c>
      <c r="D419" s="36">
        <v>705.98333333333323</v>
      </c>
      <c r="E419" s="36">
        <v>696.16666666666652</v>
      </c>
      <c r="F419" s="36">
        <v>686.33333333333326</v>
      </c>
      <c r="G419" s="36">
        <v>676.51666666666654</v>
      </c>
      <c r="H419" s="36">
        <v>715.81666666666649</v>
      </c>
      <c r="I419" s="36">
        <v>725.63333333333333</v>
      </c>
      <c r="J419" s="36">
        <v>735.46666666666647</v>
      </c>
      <c r="K419" s="31">
        <v>715.8</v>
      </c>
      <c r="L419" s="31">
        <v>696.15</v>
      </c>
      <c r="M419" s="31">
        <v>2.4735900000000002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5308.95</v>
      </c>
      <c r="D420" s="36">
        <v>5301.9666666666662</v>
      </c>
      <c r="E420" s="36">
        <v>5221.0333333333328</v>
      </c>
      <c r="F420" s="36">
        <v>5133.1166666666668</v>
      </c>
      <c r="G420" s="36">
        <v>5052.1833333333334</v>
      </c>
      <c r="H420" s="36">
        <v>5389.8833333333323</v>
      </c>
      <c r="I420" s="36">
        <v>5470.8166666666648</v>
      </c>
      <c r="J420" s="36">
        <v>5558.7333333333318</v>
      </c>
      <c r="K420" s="31">
        <v>5382.9</v>
      </c>
      <c r="L420" s="31">
        <v>5214.05</v>
      </c>
      <c r="M420" s="31">
        <v>0.51527000000000001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546.54999999999995</v>
      </c>
      <c r="D421" s="36">
        <v>548.0333333333333</v>
      </c>
      <c r="E421" s="36">
        <v>540.86666666666656</v>
      </c>
      <c r="F421" s="36">
        <v>535.18333333333328</v>
      </c>
      <c r="G421" s="36">
        <v>528.01666666666654</v>
      </c>
      <c r="H421" s="36">
        <v>553.71666666666658</v>
      </c>
      <c r="I421" s="36">
        <v>560.88333333333333</v>
      </c>
      <c r="J421" s="36">
        <v>566.56666666666661</v>
      </c>
      <c r="K421" s="31">
        <v>555.20000000000005</v>
      </c>
      <c r="L421" s="31">
        <v>542.35</v>
      </c>
      <c r="M421" s="31">
        <v>9.8964400000000001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1156.3</v>
      </c>
      <c r="D422" s="36">
        <v>1165.4333333333334</v>
      </c>
      <c r="E422" s="36">
        <v>1140.8666666666668</v>
      </c>
      <c r="F422" s="36">
        <v>1125.4333333333334</v>
      </c>
      <c r="G422" s="36">
        <v>1100.8666666666668</v>
      </c>
      <c r="H422" s="36">
        <v>1180.8666666666668</v>
      </c>
      <c r="I422" s="36">
        <v>1205.4333333333334</v>
      </c>
      <c r="J422" s="36">
        <v>1220.8666666666668</v>
      </c>
      <c r="K422" s="31">
        <v>1190</v>
      </c>
      <c r="L422" s="31">
        <v>1150</v>
      </c>
      <c r="M422" s="31">
        <v>4.72905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2181.4</v>
      </c>
      <c r="D423" s="36">
        <v>2177.7999999999997</v>
      </c>
      <c r="E423" s="36">
        <v>2157.5999999999995</v>
      </c>
      <c r="F423" s="36">
        <v>2133.7999999999997</v>
      </c>
      <c r="G423" s="36">
        <v>2113.5999999999995</v>
      </c>
      <c r="H423" s="36">
        <v>2201.5999999999995</v>
      </c>
      <c r="I423" s="36">
        <v>2221.7999999999993</v>
      </c>
      <c r="J423" s="36">
        <v>2245.5999999999995</v>
      </c>
      <c r="K423" s="31">
        <v>2198</v>
      </c>
      <c r="L423" s="31">
        <v>2154</v>
      </c>
      <c r="M423" s="31">
        <v>5.1009399999999996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588</v>
      </c>
      <c r="D424" s="36">
        <v>589.31666666666672</v>
      </c>
      <c r="E424" s="36">
        <v>583.68333333333339</v>
      </c>
      <c r="F424" s="36">
        <v>579.36666666666667</v>
      </c>
      <c r="G424" s="36">
        <v>573.73333333333335</v>
      </c>
      <c r="H424" s="36">
        <v>593.63333333333344</v>
      </c>
      <c r="I424" s="36">
        <v>599.26666666666688</v>
      </c>
      <c r="J424" s="36">
        <v>603.58333333333348</v>
      </c>
      <c r="K424" s="31">
        <v>594.95000000000005</v>
      </c>
      <c r="L424" s="31">
        <v>585</v>
      </c>
      <c r="M424" s="31">
        <v>2.7094499999999999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565.20000000000005</v>
      </c>
      <c r="D425" s="36">
        <v>562.80000000000007</v>
      </c>
      <c r="E425" s="36">
        <v>558.90000000000009</v>
      </c>
      <c r="F425" s="36">
        <v>552.6</v>
      </c>
      <c r="G425" s="36">
        <v>548.70000000000005</v>
      </c>
      <c r="H425" s="36">
        <v>569.10000000000014</v>
      </c>
      <c r="I425" s="36">
        <v>573</v>
      </c>
      <c r="J425" s="36">
        <v>579.30000000000018</v>
      </c>
      <c r="K425" s="31">
        <v>566.70000000000005</v>
      </c>
      <c r="L425" s="31">
        <v>556.5</v>
      </c>
      <c r="M425" s="31">
        <v>85.937039999999996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83.85</v>
      </c>
      <c r="D426" s="36">
        <v>83.966666666666669</v>
      </c>
      <c r="E426" s="36">
        <v>83.283333333333331</v>
      </c>
      <c r="F426" s="36">
        <v>82.716666666666669</v>
      </c>
      <c r="G426" s="36">
        <v>82.033333333333331</v>
      </c>
      <c r="H426" s="36">
        <v>84.533333333333331</v>
      </c>
      <c r="I426" s="36">
        <v>85.216666666666669</v>
      </c>
      <c r="J426" s="36">
        <v>85.783333333333331</v>
      </c>
      <c r="K426" s="31">
        <v>84.65</v>
      </c>
      <c r="L426" s="31">
        <v>83.4</v>
      </c>
      <c r="M426" s="31">
        <v>107.25366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270.05</v>
      </c>
      <c r="D427" s="36">
        <v>273.0333333333333</v>
      </c>
      <c r="E427" s="36">
        <v>266.06666666666661</v>
      </c>
      <c r="F427" s="36">
        <v>262.08333333333331</v>
      </c>
      <c r="G427" s="36">
        <v>255.11666666666662</v>
      </c>
      <c r="H427" s="36">
        <v>277.01666666666659</v>
      </c>
      <c r="I427" s="36">
        <v>283.98333333333329</v>
      </c>
      <c r="J427" s="36">
        <v>287.96666666666658</v>
      </c>
      <c r="K427" s="31">
        <v>280</v>
      </c>
      <c r="L427" s="31">
        <v>269.05</v>
      </c>
      <c r="M427" s="31">
        <v>4.3172499999999996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139</v>
      </c>
      <c r="D428" s="36">
        <v>139.13333333333333</v>
      </c>
      <c r="E428" s="36">
        <v>136.06666666666666</v>
      </c>
      <c r="F428" s="36">
        <v>133.13333333333333</v>
      </c>
      <c r="G428" s="36">
        <v>130.06666666666666</v>
      </c>
      <c r="H428" s="36">
        <v>142.06666666666666</v>
      </c>
      <c r="I428" s="36">
        <v>145.13333333333333</v>
      </c>
      <c r="J428" s="36">
        <v>148.06666666666666</v>
      </c>
      <c r="K428" s="31">
        <v>142.19999999999999</v>
      </c>
      <c r="L428" s="31">
        <v>136.19999999999999</v>
      </c>
      <c r="M428" s="31">
        <v>38.36965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381.45</v>
      </c>
      <c r="D429" s="36">
        <v>382.98333333333335</v>
      </c>
      <c r="E429" s="36">
        <v>377.01666666666671</v>
      </c>
      <c r="F429" s="36">
        <v>372.58333333333337</v>
      </c>
      <c r="G429" s="36">
        <v>366.61666666666673</v>
      </c>
      <c r="H429" s="36">
        <v>387.41666666666669</v>
      </c>
      <c r="I429" s="36">
        <v>393.38333333333338</v>
      </c>
      <c r="J429" s="36">
        <v>397.81666666666666</v>
      </c>
      <c r="K429" s="31">
        <v>388.95</v>
      </c>
      <c r="L429" s="31">
        <v>378.55</v>
      </c>
      <c r="M429" s="31">
        <v>2.8108399999999998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231.65</v>
      </c>
      <c r="D430" s="36">
        <v>234.65</v>
      </c>
      <c r="E430" s="36">
        <v>227</v>
      </c>
      <c r="F430" s="36">
        <v>222.35</v>
      </c>
      <c r="G430" s="36">
        <v>214.7</v>
      </c>
      <c r="H430" s="36">
        <v>239.3</v>
      </c>
      <c r="I430" s="36">
        <v>246.95000000000005</v>
      </c>
      <c r="J430" s="36">
        <v>251.60000000000002</v>
      </c>
      <c r="K430" s="31">
        <v>242.3</v>
      </c>
      <c r="L430" s="31">
        <v>230</v>
      </c>
      <c r="M430" s="31">
        <v>13.39493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1115.2</v>
      </c>
      <c r="D431" s="36">
        <v>1113</v>
      </c>
      <c r="E431" s="36">
        <v>1106.05</v>
      </c>
      <c r="F431" s="36">
        <v>1096.8999999999999</v>
      </c>
      <c r="G431" s="36">
        <v>1089.9499999999998</v>
      </c>
      <c r="H431" s="36">
        <v>1122.1500000000001</v>
      </c>
      <c r="I431" s="36">
        <v>1129.0999999999999</v>
      </c>
      <c r="J431" s="36">
        <v>1138.2500000000002</v>
      </c>
      <c r="K431" s="31">
        <v>1119.95</v>
      </c>
      <c r="L431" s="31">
        <v>1103.8499999999999</v>
      </c>
      <c r="M431" s="31">
        <v>10.788130000000001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631</v>
      </c>
      <c r="D432" s="36">
        <v>628.73333333333323</v>
      </c>
      <c r="E432" s="36">
        <v>620.41666666666652</v>
      </c>
      <c r="F432" s="36">
        <v>609.83333333333326</v>
      </c>
      <c r="G432" s="36">
        <v>601.51666666666654</v>
      </c>
      <c r="H432" s="36">
        <v>639.31666666666649</v>
      </c>
      <c r="I432" s="36">
        <v>647.63333333333333</v>
      </c>
      <c r="J432" s="36">
        <v>658.21666666666647</v>
      </c>
      <c r="K432" s="31">
        <v>637.04999999999995</v>
      </c>
      <c r="L432" s="31">
        <v>618.15</v>
      </c>
      <c r="M432" s="31">
        <v>11.86744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3189.25</v>
      </c>
      <c r="D433" s="36">
        <v>3195.5666666666671</v>
      </c>
      <c r="E433" s="36">
        <v>3153.6833333333343</v>
      </c>
      <c r="F433" s="36">
        <v>3118.1166666666672</v>
      </c>
      <c r="G433" s="36">
        <v>3076.2333333333345</v>
      </c>
      <c r="H433" s="36">
        <v>3231.1333333333341</v>
      </c>
      <c r="I433" s="36">
        <v>3273.0166666666664</v>
      </c>
      <c r="J433" s="36">
        <v>3308.5833333333339</v>
      </c>
      <c r="K433" s="31">
        <v>3237.45</v>
      </c>
      <c r="L433" s="31">
        <v>3160</v>
      </c>
      <c r="M433" s="31">
        <v>0.34911999999999999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1294.7</v>
      </c>
      <c r="D434" s="36">
        <v>1293.2666666666667</v>
      </c>
      <c r="E434" s="36">
        <v>1276.5333333333333</v>
      </c>
      <c r="F434" s="36">
        <v>1258.3666666666666</v>
      </c>
      <c r="G434" s="36">
        <v>1241.6333333333332</v>
      </c>
      <c r="H434" s="36">
        <v>1311.4333333333334</v>
      </c>
      <c r="I434" s="36">
        <v>1328.1666666666665</v>
      </c>
      <c r="J434" s="36">
        <v>1346.3333333333335</v>
      </c>
      <c r="K434" s="31">
        <v>1310</v>
      </c>
      <c r="L434" s="31">
        <v>1275.0999999999999</v>
      </c>
      <c r="M434" s="31">
        <v>2.3190599999999999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427.55</v>
      </c>
      <c r="D435" s="36">
        <v>427.31666666666666</v>
      </c>
      <c r="E435" s="36">
        <v>415.23333333333335</v>
      </c>
      <c r="F435" s="36">
        <v>402.91666666666669</v>
      </c>
      <c r="G435" s="36">
        <v>390.83333333333337</v>
      </c>
      <c r="H435" s="36">
        <v>439.63333333333333</v>
      </c>
      <c r="I435" s="36">
        <v>451.7166666666667</v>
      </c>
      <c r="J435" s="36">
        <v>464.0333333333333</v>
      </c>
      <c r="K435" s="31">
        <v>439.4</v>
      </c>
      <c r="L435" s="31">
        <v>415</v>
      </c>
      <c r="M435" s="31">
        <v>14.394489999999999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373</v>
      </c>
      <c r="D436" s="36">
        <v>372.11666666666662</v>
      </c>
      <c r="E436" s="36">
        <v>366.93333333333322</v>
      </c>
      <c r="F436" s="36">
        <v>360.86666666666662</v>
      </c>
      <c r="G436" s="36">
        <v>355.68333333333322</v>
      </c>
      <c r="H436" s="36">
        <v>378.18333333333322</v>
      </c>
      <c r="I436" s="36">
        <v>383.36666666666662</v>
      </c>
      <c r="J436" s="36">
        <v>389.43333333333322</v>
      </c>
      <c r="K436" s="31">
        <v>377.3</v>
      </c>
      <c r="L436" s="31">
        <v>366.05</v>
      </c>
      <c r="M436" s="31">
        <v>0.99995999999999996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4522.1000000000004</v>
      </c>
      <c r="D437" s="36">
        <v>4429.9833333333336</v>
      </c>
      <c r="E437" s="36">
        <v>4219.9666666666672</v>
      </c>
      <c r="F437" s="36">
        <v>3917.8333333333339</v>
      </c>
      <c r="G437" s="36">
        <v>3707.8166666666675</v>
      </c>
      <c r="H437" s="36">
        <v>4732.1166666666668</v>
      </c>
      <c r="I437" s="36">
        <v>4942.1333333333332</v>
      </c>
      <c r="J437" s="36">
        <v>5244.2666666666664</v>
      </c>
      <c r="K437" s="31">
        <v>4640</v>
      </c>
      <c r="L437" s="31">
        <v>4127.8500000000004</v>
      </c>
      <c r="M437" s="31">
        <v>3.1157499999999998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564.15</v>
      </c>
      <c r="D438" s="36">
        <v>566.51666666666677</v>
      </c>
      <c r="E438" s="36">
        <v>558.03333333333353</v>
      </c>
      <c r="F438" s="36">
        <v>551.91666666666674</v>
      </c>
      <c r="G438" s="36">
        <v>543.43333333333351</v>
      </c>
      <c r="H438" s="36">
        <v>572.63333333333355</v>
      </c>
      <c r="I438" s="36">
        <v>581.1166666666669</v>
      </c>
      <c r="J438" s="36">
        <v>587.23333333333358</v>
      </c>
      <c r="K438" s="31">
        <v>575</v>
      </c>
      <c r="L438" s="31">
        <v>560.4</v>
      </c>
      <c r="M438" s="31">
        <v>1.6547499999999999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31.55</v>
      </c>
      <c r="D439" s="36">
        <v>31.866666666666664</v>
      </c>
      <c r="E439" s="36">
        <v>30.93333333333333</v>
      </c>
      <c r="F439" s="36">
        <v>30.316666666666666</v>
      </c>
      <c r="G439" s="36">
        <v>29.383333333333333</v>
      </c>
      <c r="H439" s="36">
        <v>32.483333333333327</v>
      </c>
      <c r="I439" s="36">
        <v>33.416666666666657</v>
      </c>
      <c r="J439" s="36">
        <v>34.033333333333324</v>
      </c>
      <c r="K439" s="31">
        <v>32.799999999999997</v>
      </c>
      <c r="L439" s="31">
        <v>31.25</v>
      </c>
      <c r="M439" s="31">
        <v>424.05596000000003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390.3</v>
      </c>
      <c r="D440" s="36">
        <v>387.91666666666669</v>
      </c>
      <c r="E440" s="36">
        <v>378.03333333333336</v>
      </c>
      <c r="F440" s="36">
        <v>365.76666666666665</v>
      </c>
      <c r="G440" s="36">
        <v>355.88333333333333</v>
      </c>
      <c r="H440" s="36">
        <v>400.18333333333339</v>
      </c>
      <c r="I440" s="36">
        <v>410.06666666666672</v>
      </c>
      <c r="J440" s="36">
        <v>422.33333333333343</v>
      </c>
      <c r="K440" s="31">
        <v>397.8</v>
      </c>
      <c r="L440" s="31">
        <v>375.65</v>
      </c>
      <c r="M440" s="31">
        <v>128.75972999999999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686.3</v>
      </c>
      <c r="D441" s="36">
        <v>683.94999999999993</v>
      </c>
      <c r="E441" s="36">
        <v>679.64999999999986</v>
      </c>
      <c r="F441" s="36">
        <v>672.99999999999989</v>
      </c>
      <c r="G441" s="36">
        <v>668.69999999999982</v>
      </c>
      <c r="H441" s="36">
        <v>690.59999999999991</v>
      </c>
      <c r="I441" s="36">
        <v>694.89999999999986</v>
      </c>
      <c r="J441" s="36">
        <v>701.55</v>
      </c>
      <c r="K441" s="31">
        <v>688.25</v>
      </c>
      <c r="L441" s="31">
        <v>677.3</v>
      </c>
      <c r="M441" s="31">
        <v>3.0520700000000001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548.35</v>
      </c>
      <c r="D442" s="36">
        <v>548.86666666666667</v>
      </c>
      <c r="E442" s="36">
        <v>540.48333333333335</v>
      </c>
      <c r="F442" s="36">
        <v>532.61666666666667</v>
      </c>
      <c r="G442" s="36">
        <v>524.23333333333335</v>
      </c>
      <c r="H442" s="36">
        <v>556.73333333333335</v>
      </c>
      <c r="I442" s="36">
        <v>565.11666666666679</v>
      </c>
      <c r="J442" s="36">
        <v>572.98333333333335</v>
      </c>
      <c r="K442" s="31">
        <v>557.25</v>
      </c>
      <c r="L442" s="31">
        <v>541</v>
      </c>
      <c r="M442" s="31">
        <v>1.52539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961.85</v>
      </c>
      <c r="D443" s="36">
        <v>971.38333333333333</v>
      </c>
      <c r="E443" s="36">
        <v>950.4666666666667</v>
      </c>
      <c r="F443" s="36">
        <v>939.08333333333337</v>
      </c>
      <c r="G443" s="36">
        <v>918.16666666666674</v>
      </c>
      <c r="H443" s="36">
        <v>982.76666666666665</v>
      </c>
      <c r="I443" s="36">
        <v>1003.6833333333334</v>
      </c>
      <c r="J443" s="36">
        <v>1015.0666666666666</v>
      </c>
      <c r="K443" s="31">
        <v>992.3</v>
      </c>
      <c r="L443" s="31">
        <v>960</v>
      </c>
      <c r="M443" s="31">
        <v>3.7373400000000001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950.5</v>
      </c>
      <c r="D444" s="36">
        <v>953.33333333333337</v>
      </c>
      <c r="E444" s="36">
        <v>945.66666666666674</v>
      </c>
      <c r="F444" s="36">
        <v>940.83333333333337</v>
      </c>
      <c r="G444" s="36">
        <v>933.16666666666674</v>
      </c>
      <c r="H444" s="36">
        <v>958.16666666666674</v>
      </c>
      <c r="I444" s="36">
        <v>965.83333333333348</v>
      </c>
      <c r="J444" s="36">
        <v>970.66666666666674</v>
      </c>
      <c r="K444" s="31">
        <v>961</v>
      </c>
      <c r="L444" s="31">
        <v>948.5</v>
      </c>
      <c r="M444" s="31">
        <v>4.0698800000000004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1647.7</v>
      </c>
      <c r="D445" s="36">
        <v>1635.1833333333334</v>
      </c>
      <c r="E445" s="36">
        <v>1613.5166666666669</v>
      </c>
      <c r="F445" s="36">
        <v>1579.3333333333335</v>
      </c>
      <c r="G445" s="36">
        <v>1557.666666666667</v>
      </c>
      <c r="H445" s="36">
        <v>1669.3666666666668</v>
      </c>
      <c r="I445" s="36">
        <v>1691.0333333333333</v>
      </c>
      <c r="J445" s="36">
        <v>1725.2166666666667</v>
      </c>
      <c r="K445" s="31">
        <v>1656.85</v>
      </c>
      <c r="L445" s="31">
        <v>1601</v>
      </c>
      <c r="M445" s="31">
        <v>9.1961600000000008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3378.55</v>
      </c>
      <c r="D446" s="36">
        <v>3365.0499999999997</v>
      </c>
      <c r="E446" s="36">
        <v>3347.2499999999995</v>
      </c>
      <c r="F446" s="36">
        <v>3315.95</v>
      </c>
      <c r="G446" s="36">
        <v>3298.1499999999996</v>
      </c>
      <c r="H446" s="36">
        <v>3396.3499999999995</v>
      </c>
      <c r="I446" s="36">
        <v>3414.1499999999996</v>
      </c>
      <c r="J446" s="36">
        <v>3445.4499999999994</v>
      </c>
      <c r="K446" s="31">
        <v>3382.85</v>
      </c>
      <c r="L446" s="31">
        <v>3333.75</v>
      </c>
      <c r="M446" s="31">
        <v>9.1097199999999994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893.55</v>
      </c>
      <c r="D447" s="36">
        <v>889.91666666666663</v>
      </c>
      <c r="E447" s="36">
        <v>883.83333333333326</v>
      </c>
      <c r="F447" s="36">
        <v>874.11666666666667</v>
      </c>
      <c r="G447" s="36">
        <v>868.0333333333333</v>
      </c>
      <c r="H447" s="36">
        <v>899.63333333333321</v>
      </c>
      <c r="I447" s="36">
        <v>905.71666666666647</v>
      </c>
      <c r="J447" s="36">
        <v>915.43333333333317</v>
      </c>
      <c r="K447" s="31">
        <v>896</v>
      </c>
      <c r="L447" s="31">
        <v>880.2</v>
      </c>
      <c r="M447" s="31">
        <v>11.47541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7639.25</v>
      </c>
      <c r="D448" s="36">
        <v>7634.9333333333334</v>
      </c>
      <c r="E448" s="36">
        <v>7584.8666666666668</v>
      </c>
      <c r="F448" s="36">
        <v>7530.4833333333336</v>
      </c>
      <c r="G448" s="36">
        <v>7480.416666666667</v>
      </c>
      <c r="H448" s="36">
        <v>7689.3166666666666</v>
      </c>
      <c r="I448" s="36">
        <v>7739.3833333333341</v>
      </c>
      <c r="J448" s="36">
        <v>7793.7666666666664</v>
      </c>
      <c r="K448" s="31">
        <v>7685</v>
      </c>
      <c r="L448" s="31">
        <v>7580.55</v>
      </c>
      <c r="M448" s="31">
        <v>1.1068800000000001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3068.15</v>
      </c>
      <c r="D449" s="36">
        <v>3094.5499999999997</v>
      </c>
      <c r="E449" s="36">
        <v>3025.0999999999995</v>
      </c>
      <c r="F449" s="36">
        <v>2982.0499999999997</v>
      </c>
      <c r="G449" s="36">
        <v>2912.5999999999995</v>
      </c>
      <c r="H449" s="36">
        <v>3137.5999999999995</v>
      </c>
      <c r="I449" s="36">
        <v>3207.0499999999993</v>
      </c>
      <c r="J449" s="36">
        <v>3250.0999999999995</v>
      </c>
      <c r="K449" s="31">
        <v>3164</v>
      </c>
      <c r="L449" s="31">
        <v>3051.5</v>
      </c>
      <c r="M449" s="31">
        <v>0.65007000000000004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419.15</v>
      </c>
      <c r="D450" s="36">
        <v>419.15000000000003</v>
      </c>
      <c r="E450" s="36">
        <v>412.50000000000006</v>
      </c>
      <c r="F450" s="36">
        <v>405.85</v>
      </c>
      <c r="G450" s="36">
        <v>399.20000000000005</v>
      </c>
      <c r="H450" s="36">
        <v>425.80000000000007</v>
      </c>
      <c r="I450" s="36">
        <v>432.45000000000005</v>
      </c>
      <c r="J450" s="36">
        <v>439.10000000000008</v>
      </c>
      <c r="K450" s="31">
        <v>425.8</v>
      </c>
      <c r="L450" s="31">
        <v>412.5</v>
      </c>
      <c r="M450" s="31">
        <v>15.07025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628.5</v>
      </c>
      <c r="D451" s="36">
        <v>631.38333333333333</v>
      </c>
      <c r="E451" s="36">
        <v>618.9666666666667</v>
      </c>
      <c r="F451" s="36">
        <v>609.43333333333339</v>
      </c>
      <c r="G451" s="36">
        <v>597.01666666666677</v>
      </c>
      <c r="H451" s="36">
        <v>640.91666666666663</v>
      </c>
      <c r="I451" s="36">
        <v>653.33333333333337</v>
      </c>
      <c r="J451" s="36">
        <v>662.86666666666656</v>
      </c>
      <c r="K451" s="31">
        <v>643.79999999999995</v>
      </c>
      <c r="L451" s="31">
        <v>621.85</v>
      </c>
      <c r="M451" s="31">
        <v>127.86883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239.1</v>
      </c>
      <c r="D452" s="36">
        <v>238</v>
      </c>
      <c r="E452" s="36">
        <v>236.1</v>
      </c>
      <c r="F452" s="36">
        <v>233.1</v>
      </c>
      <c r="G452" s="36">
        <v>231.2</v>
      </c>
      <c r="H452" s="36">
        <v>241</v>
      </c>
      <c r="I452" s="36">
        <v>242.89999999999998</v>
      </c>
      <c r="J452" s="36">
        <v>245.9</v>
      </c>
      <c r="K452" s="31">
        <v>239.9</v>
      </c>
      <c r="L452" s="31">
        <v>235</v>
      </c>
      <c r="M452" s="31">
        <v>56.614600000000003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119.15</v>
      </c>
      <c r="D453" s="36">
        <v>119.78333333333335</v>
      </c>
      <c r="E453" s="36">
        <v>118.31666666666669</v>
      </c>
      <c r="F453" s="36">
        <v>117.48333333333335</v>
      </c>
      <c r="G453" s="36">
        <v>116.01666666666669</v>
      </c>
      <c r="H453" s="36">
        <v>120.61666666666669</v>
      </c>
      <c r="I453" s="36">
        <v>122.08333333333336</v>
      </c>
      <c r="J453" s="36">
        <v>122.91666666666669</v>
      </c>
      <c r="K453" s="31">
        <v>121.25</v>
      </c>
      <c r="L453" s="31">
        <v>118.95</v>
      </c>
      <c r="M453" s="31">
        <v>187.53217000000001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85.7</v>
      </c>
      <c r="D454" s="36">
        <v>85.916666666666671</v>
      </c>
      <c r="E454" s="36">
        <v>84.583333333333343</v>
      </c>
      <c r="F454" s="36">
        <v>83.466666666666669</v>
      </c>
      <c r="G454" s="36">
        <v>82.13333333333334</v>
      </c>
      <c r="H454" s="36">
        <v>87.033333333333346</v>
      </c>
      <c r="I454" s="36">
        <v>88.366666666666688</v>
      </c>
      <c r="J454" s="36">
        <v>89.483333333333348</v>
      </c>
      <c r="K454" s="31">
        <v>87.25</v>
      </c>
      <c r="L454" s="31">
        <v>84.8</v>
      </c>
      <c r="M454" s="31">
        <v>27.469349999999999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1337.55</v>
      </c>
      <c r="D455" s="36">
        <v>1338.3166666666666</v>
      </c>
      <c r="E455" s="36">
        <v>1319.2333333333331</v>
      </c>
      <c r="F455" s="36">
        <v>1300.9166666666665</v>
      </c>
      <c r="G455" s="36">
        <v>1281.833333333333</v>
      </c>
      <c r="H455" s="36">
        <v>1356.6333333333332</v>
      </c>
      <c r="I455" s="36">
        <v>1375.7166666666667</v>
      </c>
      <c r="J455" s="36">
        <v>1394.0333333333333</v>
      </c>
      <c r="K455" s="31">
        <v>1357.4</v>
      </c>
      <c r="L455" s="31">
        <v>1320</v>
      </c>
      <c r="M455" s="31">
        <v>0.26582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355.45</v>
      </c>
      <c r="D456" s="36">
        <v>354.81666666666666</v>
      </c>
      <c r="E456" s="36">
        <v>350.63333333333333</v>
      </c>
      <c r="F456" s="36">
        <v>345.81666666666666</v>
      </c>
      <c r="G456" s="36">
        <v>341.63333333333333</v>
      </c>
      <c r="H456" s="36">
        <v>359.63333333333333</v>
      </c>
      <c r="I456" s="36">
        <v>363.81666666666661</v>
      </c>
      <c r="J456" s="36">
        <v>368.63333333333333</v>
      </c>
      <c r="K456" s="31">
        <v>359</v>
      </c>
      <c r="L456" s="31">
        <v>350</v>
      </c>
      <c r="M456" s="31">
        <v>1.4389700000000001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2436.65</v>
      </c>
      <c r="D457" s="36">
        <v>2450.1666666666665</v>
      </c>
      <c r="E457" s="36">
        <v>2415.6333333333332</v>
      </c>
      <c r="F457" s="36">
        <v>2394.6166666666668</v>
      </c>
      <c r="G457" s="36">
        <v>2360.0833333333335</v>
      </c>
      <c r="H457" s="36">
        <v>2471.1833333333329</v>
      </c>
      <c r="I457" s="36">
        <v>2505.7166666666667</v>
      </c>
      <c r="J457" s="36">
        <v>2526.7333333333327</v>
      </c>
      <c r="K457" s="31">
        <v>2484.6999999999998</v>
      </c>
      <c r="L457" s="31">
        <v>2429.15</v>
      </c>
      <c r="M457" s="31">
        <v>0.14137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1126.9000000000001</v>
      </c>
      <c r="D458" s="36">
        <v>1127.1000000000001</v>
      </c>
      <c r="E458" s="36">
        <v>1115.3000000000002</v>
      </c>
      <c r="F458" s="36">
        <v>1103.7</v>
      </c>
      <c r="G458" s="36">
        <v>1091.9000000000001</v>
      </c>
      <c r="H458" s="36">
        <v>1138.7000000000003</v>
      </c>
      <c r="I458" s="36">
        <v>1150.5</v>
      </c>
      <c r="J458" s="36">
        <v>1162.1000000000004</v>
      </c>
      <c r="K458" s="31">
        <v>1138.9000000000001</v>
      </c>
      <c r="L458" s="31">
        <v>1115.5</v>
      </c>
      <c r="M458" s="31">
        <v>22.559149999999999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864.5</v>
      </c>
      <c r="D459" s="36">
        <v>862.31666666666661</v>
      </c>
      <c r="E459" s="36">
        <v>855.13333333333321</v>
      </c>
      <c r="F459" s="36">
        <v>845.76666666666665</v>
      </c>
      <c r="G459" s="36">
        <v>838.58333333333326</v>
      </c>
      <c r="H459" s="36">
        <v>871.68333333333317</v>
      </c>
      <c r="I459" s="36">
        <v>878.86666666666656</v>
      </c>
      <c r="J459" s="36">
        <v>888.23333333333312</v>
      </c>
      <c r="K459" s="31">
        <v>869.5</v>
      </c>
      <c r="L459" s="31">
        <v>852.95</v>
      </c>
      <c r="M459" s="31">
        <v>2.1388500000000001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136.15</v>
      </c>
      <c r="D460" s="36">
        <v>136.45000000000002</v>
      </c>
      <c r="E460" s="36">
        <v>134.70000000000005</v>
      </c>
      <c r="F460" s="36">
        <v>133.25000000000003</v>
      </c>
      <c r="G460" s="36">
        <v>131.50000000000006</v>
      </c>
      <c r="H460" s="36">
        <v>137.90000000000003</v>
      </c>
      <c r="I460" s="36">
        <v>139.64999999999998</v>
      </c>
      <c r="J460" s="36">
        <v>141.10000000000002</v>
      </c>
      <c r="K460" s="31">
        <v>138.19999999999999</v>
      </c>
      <c r="L460" s="31">
        <v>135</v>
      </c>
      <c r="M460" s="31">
        <v>3.7158699999999998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984.05</v>
      </c>
      <c r="D461" s="36">
        <v>977.26666666666677</v>
      </c>
      <c r="E461" s="36">
        <v>967.53333333333353</v>
      </c>
      <c r="F461" s="36">
        <v>951.01666666666677</v>
      </c>
      <c r="G461" s="36">
        <v>941.28333333333353</v>
      </c>
      <c r="H461" s="36">
        <v>993.78333333333353</v>
      </c>
      <c r="I461" s="36">
        <v>1003.5166666666669</v>
      </c>
      <c r="J461" s="36">
        <v>1020.0333333333335</v>
      </c>
      <c r="K461" s="31">
        <v>987</v>
      </c>
      <c r="L461" s="31">
        <v>960.75</v>
      </c>
      <c r="M461" s="31">
        <v>1.4568300000000001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2835.45</v>
      </c>
      <c r="D462" s="36">
        <v>2820.3166666666671</v>
      </c>
      <c r="E462" s="36">
        <v>2780.6333333333341</v>
      </c>
      <c r="F462" s="36">
        <v>2725.8166666666671</v>
      </c>
      <c r="G462" s="36">
        <v>2686.1333333333341</v>
      </c>
      <c r="H462" s="36">
        <v>2875.1333333333341</v>
      </c>
      <c r="I462" s="36">
        <v>2914.8166666666675</v>
      </c>
      <c r="J462" s="36">
        <v>2969.6333333333341</v>
      </c>
      <c r="K462" s="31">
        <v>2860</v>
      </c>
      <c r="L462" s="31">
        <v>2765.5</v>
      </c>
      <c r="M462" s="31">
        <v>0.36553000000000002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2954.2</v>
      </c>
      <c r="D463" s="36">
        <v>2954.9</v>
      </c>
      <c r="E463" s="36">
        <v>2925.5</v>
      </c>
      <c r="F463" s="36">
        <v>2896.7999999999997</v>
      </c>
      <c r="G463" s="36">
        <v>2867.3999999999996</v>
      </c>
      <c r="H463" s="36">
        <v>2983.6000000000004</v>
      </c>
      <c r="I463" s="36">
        <v>3013.0000000000009</v>
      </c>
      <c r="J463" s="36">
        <v>3041.7000000000007</v>
      </c>
      <c r="K463" s="31">
        <v>2984.3</v>
      </c>
      <c r="L463" s="31">
        <v>2926.2</v>
      </c>
      <c r="M463" s="31">
        <v>0.24295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3116.45</v>
      </c>
      <c r="D464" s="36">
        <v>3104.4666666666667</v>
      </c>
      <c r="E464" s="36">
        <v>3086.9833333333336</v>
      </c>
      <c r="F464" s="36">
        <v>3057.5166666666669</v>
      </c>
      <c r="G464" s="36">
        <v>3040.0333333333338</v>
      </c>
      <c r="H464" s="36">
        <v>3133.9333333333334</v>
      </c>
      <c r="I464" s="36">
        <v>3151.4166666666661</v>
      </c>
      <c r="J464" s="36">
        <v>3180.8833333333332</v>
      </c>
      <c r="K464" s="31">
        <v>3121.95</v>
      </c>
      <c r="L464" s="31">
        <v>3075</v>
      </c>
      <c r="M464" s="31">
        <v>8.0231600000000007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1930.35</v>
      </c>
      <c r="D465" s="36">
        <v>1933.45</v>
      </c>
      <c r="E465" s="36">
        <v>1915.5</v>
      </c>
      <c r="F465" s="36">
        <v>1900.6499999999999</v>
      </c>
      <c r="G465" s="36">
        <v>1882.6999999999998</v>
      </c>
      <c r="H465" s="36">
        <v>1948.3000000000002</v>
      </c>
      <c r="I465" s="36">
        <v>1966.2500000000005</v>
      </c>
      <c r="J465" s="36">
        <v>1981.1000000000004</v>
      </c>
      <c r="K465" s="31">
        <v>1951.4</v>
      </c>
      <c r="L465" s="31">
        <v>1918.6</v>
      </c>
      <c r="M465" s="31">
        <v>2.8785699999999999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722.8</v>
      </c>
      <c r="D466" s="36">
        <v>724.86666666666667</v>
      </c>
      <c r="E466" s="36">
        <v>712.73333333333335</v>
      </c>
      <c r="F466" s="36">
        <v>702.66666666666663</v>
      </c>
      <c r="G466" s="36">
        <v>690.5333333333333</v>
      </c>
      <c r="H466" s="36">
        <v>734.93333333333339</v>
      </c>
      <c r="I466" s="36">
        <v>747.06666666666683</v>
      </c>
      <c r="J466" s="36">
        <v>757.13333333333344</v>
      </c>
      <c r="K466" s="31">
        <v>737</v>
      </c>
      <c r="L466" s="31">
        <v>714.8</v>
      </c>
      <c r="M466" s="31">
        <v>1.8194600000000001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808</v>
      </c>
      <c r="D467" s="36">
        <v>809.69999999999993</v>
      </c>
      <c r="E467" s="36">
        <v>789.39999999999986</v>
      </c>
      <c r="F467" s="36">
        <v>770.8</v>
      </c>
      <c r="G467" s="36">
        <v>750.49999999999989</v>
      </c>
      <c r="H467" s="36">
        <v>828.29999999999984</v>
      </c>
      <c r="I467" s="36">
        <v>848.5999999999998</v>
      </c>
      <c r="J467" s="36">
        <v>867.19999999999982</v>
      </c>
      <c r="K467" s="31">
        <v>830</v>
      </c>
      <c r="L467" s="31">
        <v>791.1</v>
      </c>
      <c r="M467" s="31">
        <v>0.44264999999999999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2119.75</v>
      </c>
      <c r="D468" s="36">
        <v>2111.65</v>
      </c>
      <c r="E468" s="36">
        <v>2080.1000000000004</v>
      </c>
      <c r="F468" s="36">
        <v>2040.4500000000003</v>
      </c>
      <c r="G468" s="36">
        <v>2008.9000000000005</v>
      </c>
      <c r="H468" s="36">
        <v>2151.3000000000002</v>
      </c>
      <c r="I468" s="36">
        <v>2182.8500000000004</v>
      </c>
      <c r="J468" s="36">
        <v>2222.5</v>
      </c>
      <c r="K468" s="31">
        <v>2143.1999999999998</v>
      </c>
      <c r="L468" s="31">
        <v>2072</v>
      </c>
      <c r="M468" s="31">
        <v>4.8378199999999998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34.85</v>
      </c>
      <c r="D469" s="36">
        <v>34.68333333333333</v>
      </c>
      <c r="E469" s="36">
        <v>34.216666666666661</v>
      </c>
      <c r="F469" s="36">
        <v>33.583333333333329</v>
      </c>
      <c r="G469" s="36">
        <v>33.11666666666666</v>
      </c>
      <c r="H469" s="36">
        <v>35.316666666666663</v>
      </c>
      <c r="I469" s="36">
        <v>35.783333333333331</v>
      </c>
      <c r="J469" s="36">
        <v>36.416666666666664</v>
      </c>
      <c r="K469" s="31">
        <v>35.15</v>
      </c>
      <c r="L469" s="31">
        <v>34.049999999999997</v>
      </c>
      <c r="M469" s="31">
        <v>80.651319999999998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370.4</v>
      </c>
      <c r="D470" s="36">
        <v>372.25</v>
      </c>
      <c r="E470" s="36">
        <v>366.65</v>
      </c>
      <c r="F470" s="36">
        <v>362.9</v>
      </c>
      <c r="G470" s="36">
        <v>357.29999999999995</v>
      </c>
      <c r="H470" s="36">
        <v>376</v>
      </c>
      <c r="I470" s="36">
        <v>381.6</v>
      </c>
      <c r="J470" s="36">
        <v>385.35</v>
      </c>
      <c r="K470" s="31">
        <v>377.85</v>
      </c>
      <c r="L470" s="31">
        <v>368.5</v>
      </c>
      <c r="M470" s="31">
        <v>4.7546299999999997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338.7</v>
      </c>
      <c r="D471" s="36">
        <v>337.84999999999997</v>
      </c>
      <c r="E471" s="36">
        <v>331.84999999999991</v>
      </c>
      <c r="F471" s="36">
        <v>324.99999999999994</v>
      </c>
      <c r="G471" s="36">
        <v>318.99999999999989</v>
      </c>
      <c r="H471" s="36">
        <v>344.69999999999993</v>
      </c>
      <c r="I471" s="36">
        <v>350.70000000000005</v>
      </c>
      <c r="J471" s="36">
        <v>357.54999999999995</v>
      </c>
      <c r="K471" s="31">
        <v>343.85</v>
      </c>
      <c r="L471" s="31">
        <v>331</v>
      </c>
      <c r="M471" s="31">
        <v>7.9249799999999997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783.05</v>
      </c>
      <c r="D472" s="36">
        <v>781.79999999999984</v>
      </c>
      <c r="E472" s="36">
        <v>774.29999999999973</v>
      </c>
      <c r="F472" s="36">
        <v>765.54999999999984</v>
      </c>
      <c r="G472" s="36">
        <v>758.04999999999973</v>
      </c>
      <c r="H472" s="36">
        <v>790.54999999999973</v>
      </c>
      <c r="I472" s="36">
        <v>798.05</v>
      </c>
      <c r="J472" s="36">
        <v>806.79999999999973</v>
      </c>
      <c r="K472" s="31">
        <v>789.3</v>
      </c>
      <c r="L472" s="31">
        <v>773.05</v>
      </c>
      <c r="M472" s="31">
        <v>0.43863000000000002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3060.9</v>
      </c>
      <c r="D473" s="36">
        <v>3054.1</v>
      </c>
      <c r="E473" s="36">
        <v>3009.7999999999997</v>
      </c>
      <c r="F473" s="36">
        <v>2958.7</v>
      </c>
      <c r="G473" s="36">
        <v>2914.3999999999996</v>
      </c>
      <c r="H473" s="36">
        <v>3105.2</v>
      </c>
      <c r="I473" s="36">
        <v>3149.5</v>
      </c>
      <c r="J473" s="36">
        <v>3200.6</v>
      </c>
      <c r="K473" s="31">
        <v>3098.4</v>
      </c>
      <c r="L473" s="31">
        <v>3003</v>
      </c>
      <c r="M473" s="31">
        <v>1.6176699999999999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41.65</v>
      </c>
      <c r="D474" s="36">
        <v>41.633333333333333</v>
      </c>
      <c r="E474" s="36">
        <v>40.916666666666664</v>
      </c>
      <c r="F474" s="36">
        <v>40.18333333333333</v>
      </c>
      <c r="G474" s="36">
        <v>39.466666666666661</v>
      </c>
      <c r="H474" s="36">
        <v>42.366666666666667</v>
      </c>
      <c r="I474" s="36">
        <v>43.083333333333336</v>
      </c>
      <c r="J474" s="36">
        <v>43.81666666666667</v>
      </c>
      <c r="K474" s="31">
        <v>42.35</v>
      </c>
      <c r="L474" s="31">
        <v>40.9</v>
      </c>
      <c r="M474" s="31">
        <v>63.165939999999999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1608.8</v>
      </c>
      <c r="D475" s="36">
        <v>1595.8666666666668</v>
      </c>
      <c r="E475" s="36">
        <v>1576.0833333333335</v>
      </c>
      <c r="F475" s="36">
        <v>1543.3666666666668</v>
      </c>
      <c r="G475" s="36">
        <v>1523.5833333333335</v>
      </c>
      <c r="H475" s="36">
        <v>1628.5833333333335</v>
      </c>
      <c r="I475" s="36">
        <v>1648.3666666666668</v>
      </c>
      <c r="J475" s="36">
        <v>1681.0833333333335</v>
      </c>
      <c r="K475" s="31">
        <v>1615.65</v>
      </c>
      <c r="L475" s="31">
        <v>1563.15</v>
      </c>
      <c r="M475" s="31">
        <v>9.1290099999999992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</v>
      </c>
      <c r="D476" s="36">
        <v>37.383333333333333</v>
      </c>
      <c r="E476" s="36">
        <v>36.366666666666667</v>
      </c>
      <c r="F476" s="36">
        <v>35.733333333333334</v>
      </c>
      <c r="G476" s="36">
        <v>34.716666666666669</v>
      </c>
      <c r="H476" s="36">
        <v>38.016666666666666</v>
      </c>
      <c r="I476" s="36">
        <v>39.033333333333331</v>
      </c>
      <c r="J476" s="36">
        <v>39.666666666666664</v>
      </c>
      <c r="K476" s="31">
        <v>38.4</v>
      </c>
      <c r="L476" s="31">
        <v>36.75</v>
      </c>
      <c r="M476" s="31">
        <v>186.55163999999999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424.7</v>
      </c>
      <c r="D477" s="36">
        <v>426.08333333333331</v>
      </c>
      <c r="E477" s="36">
        <v>419.86666666666662</v>
      </c>
      <c r="F477" s="36">
        <v>415.0333333333333</v>
      </c>
      <c r="G477" s="36">
        <v>408.81666666666661</v>
      </c>
      <c r="H477" s="36">
        <v>430.91666666666663</v>
      </c>
      <c r="I477" s="36">
        <v>437.13333333333333</v>
      </c>
      <c r="J477" s="36">
        <v>441.96666666666664</v>
      </c>
      <c r="K477" s="31">
        <v>432.3</v>
      </c>
      <c r="L477" s="31">
        <v>421.25</v>
      </c>
      <c r="M477" s="31">
        <v>0.50990999999999997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8401.6</v>
      </c>
      <c r="D478" s="36">
        <v>8338.4500000000007</v>
      </c>
      <c r="E478" s="36">
        <v>8260.6000000000022</v>
      </c>
      <c r="F478" s="36">
        <v>8119.6000000000022</v>
      </c>
      <c r="G478" s="36">
        <v>8041.7500000000036</v>
      </c>
      <c r="H478" s="36">
        <v>8479.4500000000007</v>
      </c>
      <c r="I478" s="36">
        <v>8557.2999999999993</v>
      </c>
      <c r="J478" s="36">
        <v>8698.2999999999993</v>
      </c>
      <c r="K478" s="31">
        <v>8416.2999999999993</v>
      </c>
      <c r="L478" s="31">
        <v>8197.4500000000007</v>
      </c>
      <c r="M478" s="31">
        <v>2.4407299999999998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99.7</v>
      </c>
      <c r="D479" s="36">
        <v>101.11666666666667</v>
      </c>
      <c r="E479" s="36">
        <v>97.733333333333348</v>
      </c>
      <c r="F479" s="36">
        <v>95.76666666666668</v>
      </c>
      <c r="G479" s="36">
        <v>92.383333333333354</v>
      </c>
      <c r="H479" s="36">
        <v>103.08333333333334</v>
      </c>
      <c r="I479" s="36">
        <v>106.46666666666667</v>
      </c>
      <c r="J479" s="36">
        <v>108.43333333333334</v>
      </c>
      <c r="K479" s="31">
        <v>104.5</v>
      </c>
      <c r="L479" s="31">
        <v>99.15</v>
      </c>
      <c r="M479" s="31">
        <v>323.68939999999998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1609.15</v>
      </c>
      <c r="D480" s="36">
        <v>1604.9166666666667</v>
      </c>
      <c r="E480" s="36">
        <v>1594.8333333333335</v>
      </c>
      <c r="F480" s="36">
        <v>1580.5166666666667</v>
      </c>
      <c r="G480" s="36">
        <v>1570.4333333333334</v>
      </c>
      <c r="H480" s="36">
        <v>1619.2333333333336</v>
      </c>
      <c r="I480" s="36">
        <v>1629.3166666666671</v>
      </c>
      <c r="J480" s="36">
        <v>1643.6333333333337</v>
      </c>
      <c r="K480" s="31">
        <v>1615</v>
      </c>
      <c r="L480" s="31">
        <v>1590.6</v>
      </c>
      <c r="M480" s="31">
        <v>2.2247300000000001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1027.8</v>
      </c>
      <c r="D481" s="36">
        <v>1023.8333333333334</v>
      </c>
      <c r="E481" s="36">
        <v>1015.2166666666667</v>
      </c>
      <c r="F481" s="36">
        <v>1002.6333333333333</v>
      </c>
      <c r="G481" s="36">
        <v>994.01666666666665</v>
      </c>
      <c r="H481" s="36">
        <v>1036.4166666666667</v>
      </c>
      <c r="I481" s="36">
        <v>1045.0333333333333</v>
      </c>
      <c r="J481" s="31">
        <v>1057.6166666666668</v>
      </c>
      <c r="K481" s="31">
        <v>1032.45</v>
      </c>
      <c r="L481" s="31">
        <v>1011.25</v>
      </c>
      <c r="M481" s="53">
        <v>6.67943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586.65</v>
      </c>
      <c r="D482" s="36">
        <v>584.18333333333328</v>
      </c>
      <c r="E482" s="36">
        <v>579.51666666666654</v>
      </c>
      <c r="F482" s="36">
        <v>572.38333333333321</v>
      </c>
      <c r="G482" s="36">
        <v>567.71666666666647</v>
      </c>
      <c r="H482" s="36">
        <v>591.31666666666661</v>
      </c>
      <c r="I482" s="36">
        <v>595.98333333333335</v>
      </c>
      <c r="J482" s="31">
        <v>603.11666666666667</v>
      </c>
      <c r="K482" s="31">
        <v>588.85</v>
      </c>
      <c r="L482" s="31">
        <v>577.04999999999995</v>
      </c>
      <c r="M482" s="53">
        <v>0.86775999999999998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538.65</v>
      </c>
      <c r="D483" s="36">
        <v>544.58333333333337</v>
      </c>
      <c r="E483" s="36">
        <v>525.9666666666667</v>
      </c>
      <c r="F483" s="36">
        <v>513.2833333333333</v>
      </c>
      <c r="G483" s="36">
        <v>494.66666666666663</v>
      </c>
      <c r="H483" s="36">
        <v>557.26666666666677</v>
      </c>
      <c r="I483" s="36">
        <v>575.88333333333333</v>
      </c>
      <c r="J483" s="36">
        <v>588.56666666666683</v>
      </c>
      <c r="K483" s="31">
        <v>563.20000000000005</v>
      </c>
      <c r="L483" s="31">
        <v>531.9</v>
      </c>
      <c r="M483" s="31">
        <v>71.641720000000007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753.6</v>
      </c>
      <c r="D484" s="36">
        <v>753.04999999999984</v>
      </c>
      <c r="E484" s="36">
        <v>745.59999999999968</v>
      </c>
      <c r="F484" s="36">
        <v>737.5999999999998</v>
      </c>
      <c r="G484" s="36">
        <v>730.14999999999964</v>
      </c>
      <c r="H484" s="36">
        <v>761.04999999999973</v>
      </c>
      <c r="I484" s="36">
        <v>768.49999999999977</v>
      </c>
      <c r="J484" s="31">
        <v>776.49999999999977</v>
      </c>
      <c r="K484" s="31">
        <v>760.5</v>
      </c>
      <c r="L484" s="31">
        <v>745.05</v>
      </c>
      <c r="M484" s="53">
        <v>0.68457999999999997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613.79999999999995</v>
      </c>
      <c r="D485" s="36">
        <v>616.33333333333337</v>
      </c>
      <c r="E485" s="36">
        <v>608.86666666666679</v>
      </c>
      <c r="F485" s="36">
        <v>603.93333333333339</v>
      </c>
      <c r="G485" s="36">
        <v>596.46666666666681</v>
      </c>
      <c r="H485" s="36">
        <v>621.26666666666677</v>
      </c>
      <c r="I485" s="36">
        <v>628.73333333333323</v>
      </c>
      <c r="J485" s="36">
        <v>633.66666666666674</v>
      </c>
      <c r="K485" s="31">
        <v>623.79999999999995</v>
      </c>
      <c r="L485" s="31">
        <v>611.4</v>
      </c>
      <c r="M485" s="31">
        <v>2.1288499999999999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406.3</v>
      </c>
      <c r="D486" s="36">
        <v>407.26666666666665</v>
      </c>
      <c r="E486" s="36">
        <v>401.83333333333331</v>
      </c>
      <c r="F486" s="36">
        <v>397.36666666666667</v>
      </c>
      <c r="G486" s="36">
        <v>391.93333333333334</v>
      </c>
      <c r="H486" s="36">
        <v>411.73333333333329</v>
      </c>
      <c r="I486" s="36">
        <v>417.16666666666669</v>
      </c>
      <c r="J486" s="36">
        <v>421.63333333333327</v>
      </c>
      <c r="K486" s="31">
        <v>412.7</v>
      </c>
      <c r="L486" s="31">
        <v>402.8</v>
      </c>
      <c r="M486" s="31">
        <v>1.58405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356.4</v>
      </c>
      <c r="D487" s="36">
        <v>357.56666666666666</v>
      </c>
      <c r="E487" s="36">
        <v>347.58333333333331</v>
      </c>
      <c r="F487" s="36">
        <v>338.76666666666665</v>
      </c>
      <c r="G487" s="36">
        <v>328.7833333333333</v>
      </c>
      <c r="H487" s="36">
        <v>366.38333333333333</v>
      </c>
      <c r="I487" s="36">
        <v>376.36666666666667</v>
      </c>
      <c r="J487" s="36">
        <v>385.18333333333334</v>
      </c>
      <c r="K487" s="31">
        <v>367.55</v>
      </c>
      <c r="L487" s="31">
        <v>348.75</v>
      </c>
      <c r="M487" s="31">
        <v>3.5656300000000001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459.05</v>
      </c>
      <c r="D488" s="36">
        <v>459.35000000000008</v>
      </c>
      <c r="E488" s="36">
        <v>452.05000000000018</v>
      </c>
      <c r="F488" s="36">
        <v>445.05000000000013</v>
      </c>
      <c r="G488" s="36">
        <v>437.75000000000023</v>
      </c>
      <c r="H488" s="36">
        <v>466.35000000000014</v>
      </c>
      <c r="I488" s="36">
        <v>473.65</v>
      </c>
      <c r="J488" s="36">
        <v>480.65000000000009</v>
      </c>
      <c r="K488" s="31">
        <v>466.65</v>
      </c>
      <c r="L488" s="31">
        <v>452.35</v>
      </c>
      <c r="M488" s="31">
        <v>2.2153200000000002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916.45</v>
      </c>
      <c r="D489" s="36">
        <v>919.4</v>
      </c>
      <c r="E489" s="36">
        <v>907.8</v>
      </c>
      <c r="F489" s="36">
        <v>899.15</v>
      </c>
      <c r="G489" s="36">
        <v>887.55</v>
      </c>
      <c r="H489" s="36">
        <v>928.05</v>
      </c>
      <c r="I489" s="36">
        <v>939.65000000000009</v>
      </c>
      <c r="J489" s="36">
        <v>948.3</v>
      </c>
      <c r="K489" s="31">
        <v>931</v>
      </c>
      <c r="L489" s="31">
        <v>910.75</v>
      </c>
      <c r="M489" s="31">
        <v>17.78116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1285.8499999999999</v>
      </c>
      <c r="D490" s="36">
        <v>1292.2666666666667</v>
      </c>
      <c r="E490" s="36">
        <v>1269.1333333333332</v>
      </c>
      <c r="F490" s="36">
        <v>1252.4166666666665</v>
      </c>
      <c r="G490" s="36">
        <v>1229.2833333333331</v>
      </c>
      <c r="H490" s="36">
        <v>1308.9833333333333</v>
      </c>
      <c r="I490" s="36">
        <v>1332.116666666667</v>
      </c>
      <c r="J490" s="36">
        <v>1348.8333333333335</v>
      </c>
      <c r="K490" s="31">
        <v>1315.4</v>
      </c>
      <c r="L490" s="31">
        <v>1275.55</v>
      </c>
      <c r="M490" s="31">
        <v>0.73479000000000005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216.45</v>
      </c>
      <c r="D491" s="36">
        <v>215.96666666666667</v>
      </c>
      <c r="E491" s="36">
        <v>214.93333333333334</v>
      </c>
      <c r="F491" s="36">
        <v>213.41666666666666</v>
      </c>
      <c r="G491" s="36">
        <v>212.38333333333333</v>
      </c>
      <c r="H491" s="36">
        <v>217.48333333333335</v>
      </c>
      <c r="I491" s="36">
        <v>218.51666666666671</v>
      </c>
      <c r="J491" s="36">
        <v>220.03333333333336</v>
      </c>
      <c r="K491" s="31">
        <v>217</v>
      </c>
      <c r="L491" s="31">
        <v>214.45</v>
      </c>
      <c r="M491" s="31">
        <v>27.45365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303.05</v>
      </c>
      <c r="D492" s="36">
        <v>302.51666666666665</v>
      </c>
      <c r="E492" s="36">
        <v>297.0333333333333</v>
      </c>
      <c r="F492" s="36">
        <v>291.01666666666665</v>
      </c>
      <c r="G492" s="36">
        <v>285.5333333333333</v>
      </c>
      <c r="H492" s="36">
        <v>308.5333333333333</v>
      </c>
      <c r="I492" s="36">
        <v>314.01666666666665</v>
      </c>
      <c r="J492" s="36">
        <v>320.0333333333333</v>
      </c>
      <c r="K492" s="31">
        <v>308</v>
      </c>
      <c r="L492" s="31">
        <v>296.5</v>
      </c>
      <c r="M492" s="31">
        <v>2.1114600000000001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577.79999999999995</v>
      </c>
      <c r="D493" s="36">
        <v>574.63333333333333</v>
      </c>
      <c r="E493" s="36">
        <v>562.2166666666667</v>
      </c>
      <c r="F493" s="36">
        <v>546.63333333333333</v>
      </c>
      <c r="G493" s="36">
        <v>534.2166666666667</v>
      </c>
      <c r="H493" s="36">
        <v>590.2166666666667</v>
      </c>
      <c r="I493" s="36">
        <v>602.63333333333344</v>
      </c>
      <c r="J493" s="36">
        <v>618.2166666666667</v>
      </c>
      <c r="K493" s="31">
        <v>587.04999999999995</v>
      </c>
      <c r="L493" s="31">
        <v>559.04999999999995</v>
      </c>
      <c r="M493" s="31">
        <v>4.0152700000000001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1737.9</v>
      </c>
      <c r="D494" s="36">
        <v>1743.7166666666669</v>
      </c>
      <c r="E494" s="36">
        <v>1729.4833333333338</v>
      </c>
      <c r="F494" s="36">
        <v>1721.0666666666668</v>
      </c>
      <c r="G494" s="36">
        <v>1706.8333333333337</v>
      </c>
      <c r="H494" s="36">
        <v>1752.1333333333339</v>
      </c>
      <c r="I494" s="36">
        <v>1766.366666666667</v>
      </c>
      <c r="J494" s="36">
        <v>1774.783333333334</v>
      </c>
      <c r="K494" s="31">
        <v>1757.95</v>
      </c>
      <c r="L494" s="31">
        <v>1735.3</v>
      </c>
      <c r="M494" s="31">
        <v>0.17449000000000001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1625.3</v>
      </c>
      <c r="D495" s="36">
        <v>1661.7666666666667</v>
      </c>
      <c r="E495" s="36">
        <v>1558.5333333333333</v>
      </c>
      <c r="F495" s="36">
        <v>1491.7666666666667</v>
      </c>
      <c r="G495" s="36">
        <v>1388.5333333333333</v>
      </c>
      <c r="H495" s="36">
        <v>1728.5333333333333</v>
      </c>
      <c r="I495" s="36">
        <v>1831.7666666666664</v>
      </c>
      <c r="J495" s="36">
        <v>1898.5333333333333</v>
      </c>
      <c r="K495" s="31">
        <v>1765</v>
      </c>
      <c r="L495" s="31">
        <v>1595</v>
      </c>
      <c r="M495" s="31">
        <v>1.53148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11.65</v>
      </c>
      <c r="D496" s="36">
        <v>11.433333333333332</v>
      </c>
      <c r="E496" s="36">
        <v>10.916666666666664</v>
      </c>
      <c r="F496" s="36">
        <v>10.183333333333332</v>
      </c>
      <c r="G496" s="36">
        <v>9.6666666666666643</v>
      </c>
      <c r="H496" s="36">
        <v>12.166666666666664</v>
      </c>
      <c r="I496" s="36">
        <v>12.683333333333334</v>
      </c>
      <c r="J496" s="36">
        <v>13.416666666666664</v>
      </c>
      <c r="K496" s="31">
        <v>11.95</v>
      </c>
      <c r="L496" s="31">
        <v>10.7</v>
      </c>
      <c r="M496" s="31">
        <v>3616.2342199999998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834.55</v>
      </c>
      <c r="D497" s="36">
        <v>831.63333333333333</v>
      </c>
      <c r="E497" s="36">
        <v>823.26666666666665</v>
      </c>
      <c r="F497" s="36">
        <v>811.98333333333335</v>
      </c>
      <c r="G497" s="36">
        <v>803.61666666666667</v>
      </c>
      <c r="H497" s="36">
        <v>842.91666666666663</v>
      </c>
      <c r="I497" s="36">
        <v>851.28333333333319</v>
      </c>
      <c r="J497" s="36">
        <v>862.56666666666661</v>
      </c>
      <c r="K497" s="31">
        <v>840</v>
      </c>
      <c r="L497" s="31">
        <v>820.35</v>
      </c>
      <c r="M497" s="31">
        <v>8.0203799999999994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414.7</v>
      </c>
      <c r="D498" s="36">
        <v>414.91666666666669</v>
      </c>
      <c r="E498" s="36">
        <v>405.83333333333337</v>
      </c>
      <c r="F498" s="36">
        <v>396.9666666666667</v>
      </c>
      <c r="G498" s="36">
        <v>387.88333333333338</v>
      </c>
      <c r="H498" s="36">
        <v>423.78333333333336</v>
      </c>
      <c r="I498" s="36">
        <v>432.86666666666673</v>
      </c>
      <c r="J498" s="36">
        <v>441.73333333333335</v>
      </c>
      <c r="K498" s="31">
        <v>424</v>
      </c>
      <c r="L498" s="31">
        <v>406.05</v>
      </c>
      <c r="M498" s="31">
        <v>12.39878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153.19999999999999</v>
      </c>
      <c r="D499" s="36">
        <v>152.88333333333333</v>
      </c>
      <c r="E499" s="36">
        <v>147.76666666666665</v>
      </c>
      <c r="F499" s="36">
        <v>142.33333333333331</v>
      </c>
      <c r="G499" s="36">
        <v>137.21666666666664</v>
      </c>
      <c r="H499" s="36">
        <v>158.31666666666666</v>
      </c>
      <c r="I499" s="36">
        <v>163.43333333333334</v>
      </c>
      <c r="J499" s="36">
        <v>168.86666666666667</v>
      </c>
      <c r="K499" s="31">
        <v>158</v>
      </c>
      <c r="L499" s="31">
        <v>147.44999999999999</v>
      </c>
      <c r="M499" s="31">
        <v>501.24322000000001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809.05</v>
      </c>
      <c r="D500" s="36">
        <v>815.43333333333339</v>
      </c>
      <c r="E500" s="36">
        <v>798.41666666666674</v>
      </c>
      <c r="F500" s="36">
        <v>787.7833333333333</v>
      </c>
      <c r="G500" s="36">
        <v>770.76666666666665</v>
      </c>
      <c r="H500" s="36">
        <v>826.06666666666683</v>
      </c>
      <c r="I500" s="36">
        <v>843.08333333333348</v>
      </c>
      <c r="J500" s="36">
        <v>853.71666666666692</v>
      </c>
      <c r="K500" s="31">
        <v>832.45</v>
      </c>
      <c r="L500" s="31">
        <v>804.8</v>
      </c>
      <c r="M500" s="31">
        <v>3.6748799999999999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1619.5</v>
      </c>
      <c r="D501" s="36">
        <v>1623.5666666666666</v>
      </c>
      <c r="E501" s="36">
        <v>1592.1833333333332</v>
      </c>
      <c r="F501" s="36">
        <v>1564.8666666666666</v>
      </c>
      <c r="G501" s="36">
        <v>1533.4833333333331</v>
      </c>
      <c r="H501" s="36">
        <v>1650.8833333333332</v>
      </c>
      <c r="I501" s="36">
        <v>1682.2666666666664</v>
      </c>
      <c r="J501" s="36">
        <v>1709.5833333333333</v>
      </c>
      <c r="K501" s="31">
        <v>1654.95</v>
      </c>
      <c r="L501" s="31">
        <v>1596.25</v>
      </c>
      <c r="M501" s="31">
        <v>0.16236999999999999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382</v>
      </c>
      <c r="D502" s="36">
        <v>382.25</v>
      </c>
      <c r="E502" s="36">
        <v>380.15</v>
      </c>
      <c r="F502" s="36">
        <v>378.29999999999995</v>
      </c>
      <c r="G502" s="36">
        <v>376.19999999999993</v>
      </c>
      <c r="H502" s="36">
        <v>384.1</v>
      </c>
      <c r="I502" s="36">
        <v>386.20000000000005</v>
      </c>
      <c r="J502" s="36">
        <v>388.05000000000007</v>
      </c>
      <c r="K502" s="31">
        <v>384.35</v>
      </c>
      <c r="L502" s="31">
        <v>380.4</v>
      </c>
      <c r="M502" s="31">
        <v>23.443719999999999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15.95</v>
      </c>
      <c r="D503" s="36">
        <v>15.966666666666667</v>
      </c>
      <c r="E503" s="36">
        <v>15.833333333333332</v>
      </c>
      <c r="F503" s="36">
        <v>15.716666666666665</v>
      </c>
      <c r="G503" s="36">
        <v>15.58333333333333</v>
      </c>
      <c r="H503" s="36">
        <v>16.083333333333336</v>
      </c>
      <c r="I503" s="36">
        <v>16.216666666666669</v>
      </c>
      <c r="J503" s="31">
        <v>16.333333333333336</v>
      </c>
      <c r="K503" s="31">
        <v>16.100000000000001</v>
      </c>
      <c r="L503" s="31">
        <v>15.85</v>
      </c>
      <c r="M503" s="53">
        <v>1203.88059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250.55</v>
      </c>
      <c r="D504" s="36">
        <v>251.98333333333335</v>
      </c>
      <c r="E504" s="36">
        <v>245.66666666666669</v>
      </c>
      <c r="F504" s="36">
        <v>240.78333333333333</v>
      </c>
      <c r="G504" s="36">
        <v>234.46666666666667</v>
      </c>
      <c r="H504" s="36">
        <v>256.86666666666667</v>
      </c>
      <c r="I504" s="36">
        <v>263.18333333333339</v>
      </c>
      <c r="J504" s="31">
        <v>268.06666666666672</v>
      </c>
      <c r="K504" s="31">
        <v>258.3</v>
      </c>
      <c r="L504" s="31">
        <v>247.1</v>
      </c>
      <c r="M504" s="53">
        <v>113.90994000000001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488.9</v>
      </c>
      <c r="D505" s="36">
        <v>484.7</v>
      </c>
      <c r="E505" s="36">
        <v>478.45</v>
      </c>
      <c r="F505" s="36">
        <v>468</v>
      </c>
      <c r="G505" s="36">
        <v>461.75</v>
      </c>
      <c r="H505" s="36">
        <v>495.15</v>
      </c>
      <c r="I505" s="36">
        <v>501.4</v>
      </c>
      <c r="J505" s="36">
        <v>511.84999999999997</v>
      </c>
      <c r="K505" s="31">
        <v>490.95</v>
      </c>
      <c r="L505" s="31">
        <v>474.25</v>
      </c>
      <c r="M505" s="31">
        <v>5.63476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15735.45</v>
      </c>
      <c r="D506" s="36">
        <v>15820.216666666667</v>
      </c>
      <c r="E506" s="36">
        <v>15540.433333333334</v>
      </c>
      <c r="F506" s="36">
        <v>15345.416666666668</v>
      </c>
      <c r="G506" s="36">
        <v>15065.633333333335</v>
      </c>
      <c r="H506" s="36">
        <v>16015.233333333334</v>
      </c>
      <c r="I506" s="36">
        <v>16295.016666666666</v>
      </c>
      <c r="J506" s="36">
        <v>16490.033333333333</v>
      </c>
      <c r="K506" s="31">
        <v>16100</v>
      </c>
      <c r="L506" s="31">
        <v>15625.2</v>
      </c>
      <c r="M506" s="31">
        <v>2.9090000000000001E-2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107.7</v>
      </c>
      <c r="D507" s="36">
        <v>107.33333333333333</v>
      </c>
      <c r="E507" s="36">
        <v>106.06666666666666</v>
      </c>
      <c r="F507" s="36">
        <v>104.43333333333334</v>
      </c>
      <c r="G507" s="36">
        <v>103.16666666666667</v>
      </c>
      <c r="H507" s="36">
        <v>108.96666666666665</v>
      </c>
      <c r="I507" s="36">
        <v>110.23333333333333</v>
      </c>
      <c r="J507" s="31">
        <v>111.86666666666665</v>
      </c>
      <c r="K507" s="31">
        <v>108.6</v>
      </c>
      <c r="L507" s="31">
        <v>105.7</v>
      </c>
      <c r="M507" s="53">
        <v>482.82252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580.25</v>
      </c>
      <c r="D508" s="36">
        <v>578.98333333333335</v>
      </c>
      <c r="E508" s="36">
        <v>575.51666666666665</v>
      </c>
      <c r="F508" s="36">
        <v>570.7833333333333</v>
      </c>
      <c r="G508" s="36">
        <v>567.31666666666661</v>
      </c>
      <c r="H508" s="36">
        <v>583.7166666666667</v>
      </c>
      <c r="I508" s="36">
        <v>587.18333333333339</v>
      </c>
      <c r="J508" s="36">
        <v>591.91666666666674</v>
      </c>
      <c r="K508" s="31">
        <v>582.45000000000005</v>
      </c>
      <c r="L508" s="31">
        <v>574.25</v>
      </c>
      <c r="M508" s="31">
        <v>7.88028</v>
      </c>
      <c r="N508" s="1"/>
      <c r="O508" s="1"/>
    </row>
    <row r="509" spans="1:15" ht="12.75" customHeight="1">
      <c r="A509" s="254">
        <v>499</v>
      </c>
      <c r="B509" s="255" t="s">
        <v>561</v>
      </c>
      <c r="C509" s="255">
        <v>1541</v>
      </c>
      <c r="D509" s="256">
        <v>1541.6499999999999</v>
      </c>
      <c r="E509" s="256">
        <v>1523.3999999999996</v>
      </c>
      <c r="F509" s="256">
        <v>1505.7999999999997</v>
      </c>
      <c r="G509" s="256">
        <v>1487.5499999999995</v>
      </c>
      <c r="H509" s="256">
        <v>1559.2499999999998</v>
      </c>
      <c r="I509" s="256">
        <v>1577.5000000000002</v>
      </c>
      <c r="J509" s="256">
        <v>1595.1</v>
      </c>
      <c r="K509" s="257">
        <v>1559.9</v>
      </c>
      <c r="L509" s="257">
        <v>1524.05</v>
      </c>
      <c r="M509" s="257">
        <v>0.24915999999999999</v>
      </c>
      <c r="N509" s="1"/>
      <c r="O509" s="1"/>
    </row>
    <row r="510" spans="1:15" ht="12.75" customHeight="1">
      <c r="A510" s="272">
        <v>500</v>
      </c>
      <c r="B510" s="275" t="s">
        <v>561</v>
      </c>
      <c r="C510" s="275">
        <v>1551.4</v>
      </c>
      <c r="D510" s="276">
        <v>1542.3666666666668</v>
      </c>
      <c r="E510" s="276">
        <v>1519.0833333333335</v>
      </c>
      <c r="F510" s="276">
        <v>1486.7666666666667</v>
      </c>
      <c r="G510" s="276">
        <v>1463.4833333333333</v>
      </c>
      <c r="H510" s="276">
        <v>1574.6833333333336</v>
      </c>
      <c r="I510" s="276">
        <v>1597.9666666666669</v>
      </c>
      <c r="J510" s="276">
        <v>1630.2833333333338</v>
      </c>
      <c r="K510" s="272">
        <v>1565.65</v>
      </c>
      <c r="L510" s="272">
        <v>1510.05</v>
      </c>
      <c r="M510" s="27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11"/>
      <c r="B5" s="412"/>
      <c r="C5" s="411"/>
      <c r="D5" s="412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13" t="s">
        <v>565</v>
      </c>
      <c r="C7" s="412"/>
      <c r="D7" s="7">
        <f>Main!B10</f>
        <v>45230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45229</v>
      </c>
      <c r="B10" s="32">
        <v>512165</v>
      </c>
      <c r="C10" s="31" t="s">
        <v>1115</v>
      </c>
      <c r="D10" s="31" t="s">
        <v>1116</v>
      </c>
      <c r="E10" s="31" t="s">
        <v>574</v>
      </c>
      <c r="F10" s="86">
        <v>180000</v>
      </c>
      <c r="G10" s="32">
        <v>148.46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45229</v>
      </c>
      <c r="B11" s="32">
        <v>512165</v>
      </c>
      <c r="C11" s="31" t="s">
        <v>1115</v>
      </c>
      <c r="D11" s="31" t="s">
        <v>1117</v>
      </c>
      <c r="E11" s="31" t="s">
        <v>575</v>
      </c>
      <c r="F11" s="86">
        <v>179931</v>
      </c>
      <c r="G11" s="32">
        <v>148.46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45229</v>
      </c>
      <c r="B12" s="32">
        <v>539455</v>
      </c>
      <c r="C12" s="31" t="s">
        <v>1118</v>
      </c>
      <c r="D12" s="31" t="s">
        <v>1119</v>
      </c>
      <c r="E12" s="31" t="s">
        <v>575</v>
      </c>
      <c r="F12" s="86">
        <v>26556</v>
      </c>
      <c r="G12" s="32">
        <v>30.58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45229</v>
      </c>
      <c r="B13" s="32">
        <v>531041</v>
      </c>
      <c r="C13" s="31" t="s">
        <v>1120</v>
      </c>
      <c r="D13" s="31" t="s">
        <v>1121</v>
      </c>
      <c r="E13" s="31" t="s">
        <v>575</v>
      </c>
      <c r="F13" s="86">
        <v>37500</v>
      </c>
      <c r="G13" s="32">
        <v>343.41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45229</v>
      </c>
      <c r="B14" s="32">
        <v>543594</v>
      </c>
      <c r="C14" s="31" t="s">
        <v>1082</v>
      </c>
      <c r="D14" s="31" t="s">
        <v>892</v>
      </c>
      <c r="E14" s="31" t="s">
        <v>575</v>
      </c>
      <c r="F14" s="86">
        <v>75000</v>
      </c>
      <c r="G14" s="32">
        <v>13.72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45229</v>
      </c>
      <c r="B15" s="32">
        <v>540190</v>
      </c>
      <c r="C15" s="31" t="s">
        <v>1063</v>
      </c>
      <c r="D15" s="31" t="s">
        <v>1122</v>
      </c>
      <c r="E15" s="31" t="s">
        <v>575</v>
      </c>
      <c r="F15" s="86">
        <v>34728</v>
      </c>
      <c r="G15" s="32">
        <v>37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45229</v>
      </c>
      <c r="B16" s="32">
        <v>540190</v>
      </c>
      <c r="C16" s="31" t="s">
        <v>1063</v>
      </c>
      <c r="D16" s="31" t="s">
        <v>1123</v>
      </c>
      <c r="E16" s="31" t="s">
        <v>574</v>
      </c>
      <c r="F16" s="86">
        <v>35500</v>
      </c>
      <c r="G16" s="32">
        <v>37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45229</v>
      </c>
      <c r="B17" s="32">
        <v>540190</v>
      </c>
      <c r="C17" s="31" t="s">
        <v>1063</v>
      </c>
      <c r="D17" s="31" t="s">
        <v>1124</v>
      </c>
      <c r="E17" s="31" t="s">
        <v>574</v>
      </c>
      <c r="F17" s="86">
        <v>27000</v>
      </c>
      <c r="G17" s="32">
        <v>37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45229</v>
      </c>
      <c r="B18" s="32">
        <v>540190</v>
      </c>
      <c r="C18" s="31" t="s">
        <v>1063</v>
      </c>
      <c r="D18" s="31" t="s">
        <v>1125</v>
      </c>
      <c r="E18" s="31" t="s">
        <v>575</v>
      </c>
      <c r="F18" s="86">
        <v>50000</v>
      </c>
      <c r="G18" s="32">
        <v>37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45229</v>
      </c>
      <c r="B19" s="32">
        <v>512443</v>
      </c>
      <c r="C19" s="31" t="s">
        <v>1126</v>
      </c>
      <c r="D19" s="31" t="s">
        <v>1127</v>
      </c>
      <c r="E19" s="31" t="s">
        <v>574</v>
      </c>
      <c r="F19" s="86">
        <v>50000</v>
      </c>
      <c r="G19" s="32">
        <v>14.62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45229</v>
      </c>
      <c r="B20" s="32">
        <v>541703</v>
      </c>
      <c r="C20" s="31" t="s">
        <v>1128</v>
      </c>
      <c r="D20" s="31" t="s">
        <v>1129</v>
      </c>
      <c r="E20" s="31" t="s">
        <v>575</v>
      </c>
      <c r="F20" s="86">
        <v>32000</v>
      </c>
      <c r="G20" s="32">
        <v>20.85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45229</v>
      </c>
      <c r="B21" s="32">
        <v>541703</v>
      </c>
      <c r="C21" s="31" t="s">
        <v>1128</v>
      </c>
      <c r="D21" s="31" t="s">
        <v>1130</v>
      </c>
      <c r="E21" s="31" t="s">
        <v>574</v>
      </c>
      <c r="F21" s="86">
        <v>20800</v>
      </c>
      <c r="G21" s="32">
        <v>20.83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45229</v>
      </c>
      <c r="B22" s="32">
        <v>524238</v>
      </c>
      <c r="C22" s="31" t="s">
        <v>1131</v>
      </c>
      <c r="D22" s="31" t="s">
        <v>1132</v>
      </c>
      <c r="E22" s="31" t="s">
        <v>575</v>
      </c>
      <c r="F22" s="86">
        <v>50350</v>
      </c>
      <c r="G22" s="32">
        <v>9.32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45229</v>
      </c>
      <c r="B23" s="32">
        <v>542935</v>
      </c>
      <c r="C23" s="31" t="s">
        <v>1083</v>
      </c>
      <c r="D23" s="31" t="s">
        <v>1133</v>
      </c>
      <c r="E23" s="31" t="s">
        <v>574</v>
      </c>
      <c r="F23" s="86">
        <v>60000</v>
      </c>
      <c r="G23" s="32">
        <v>52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45229</v>
      </c>
      <c r="B24" s="32">
        <v>542935</v>
      </c>
      <c r="C24" s="31" t="s">
        <v>1083</v>
      </c>
      <c r="D24" s="31" t="s">
        <v>1134</v>
      </c>
      <c r="E24" s="31" t="s">
        <v>574</v>
      </c>
      <c r="F24" s="86">
        <v>38000</v>
      </c>
      <c r="G24" s="32">
        <v>51.3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45229</v>
      </c>
      <c r="B25" s="32">
        <v>542935</v>
      </c>
      <c r="C25" s="31" t="s">
        <v>1083</v>
      </c>
      <c r="D25" s="31" t="s">
        <v>1084</v>
      </c>
      <c r="E25" s="31" t="s">
        <v>575</v>
      </c>
      <c r="F25" s="86">
        <v>62000</v>
      </c>
      <c r="G25" s="32">
        <v>51.75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45229</v>
      </c>
      <c r="B26" s="32">
        <v>542935</v>
      </c>
      <c r="C26" s="31" t="s">
        <v>1083</v>
      </c>
      <c r="D26" s="31" t="s">
        <v>1135</v>
      </c>
      <c r="E26" s="31" t="s">
        <v>575</v>
      </c>
      <c r="F26" s="86">
        <v>74000</v>
      </c>
      <c r="G26" s="32">
        <v>51.3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45229</v>
      </c>
      <c r="B27" s="32">
        <v>542935</v>
      </c>
      <c r="C27" s="31" t="s">
        <v>1083</v>
      </c>
      <c r="D27" s="31" t="s">
        <v>1136</v>
      </c>
      <c r="E27" s="31" t="s">
        <v>575</v>
      </c>
      <c r="F27" s="86">
        <v>196000</v>
      </c>
      <c r="G27" s="32">
        <v>51.3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45229</v>
      </c>
      <c r="B28" s="32">
        <v>542935</v>
      </c>
      <c r="C28" s="31" t="s">
        <v>1083</v>
      </c>
      <c r="D28" s="31" t="s">
        <v>1137</v>
      </c>
      <c r="E28" s="31" t="s">
        <v>574</v>
      </c>
      <c r="F28" s="86">
        <v>52000</v>
      </c>
      <c r="G28" s="32">
        <v>51.3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45229</v>
      </c>
      <c r="B29" s="32">
        <v>543286</v>
      </c>
      <c r="C29" s="31" t="s">
        <v>1138</v>
      </c>
      <c r="D29" s="31" t="s">
        <v>1139</v>
      </c>
      <c r="E29" s="31" t="s">
        <v>574</v>
      </c>
      <c r="F29" s="86">
        <v>30000</v>
      </c>
      <c r="G29" s="32">
        <v>22.02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45229</v>
      </c>
      <c r="B30" s="32">
        <v>543286</v>
      </c>
      <c r="C30" s="31" t="s">
        <v>1138</v>
      </c>
      <c r="D30" s="31" t="s">
        <v>1140</v>
      </c>
      <c r="E30" s="31" t="s">
        <v>575</v>
      </c>
      <c r="F30" s="86">
        <v>48000</v>
      </c>
      <c r="G30" s="32">
        <v>22.1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45229</v>
      </c>
      <c r="B31" s="32">
        <v>511092</v>
      </c>
      <c r="C31" s="31" t="s">
        <v>1141</v>
      </c>
      <c r="D31" s="31" t="s">
        <v>1142</v>
      </c>
      <c r="E31" s="31" t="s">
        <v>575</v>
      </c>
      <c r="F31" s="86">
        <v>147808</v>
      </c>
      <c r="G31" s="32">
        <v>29.4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45229</v>
      </c>
      <c r="B32" s="32">
        <v>540696</v>
      </c>
      <c r="C32" s="31" t="s">
        <v>1143</v>
      </c>
      <c r="D32" s="31" t="s">
        <v>892</v>
      </c>
      <c r="E32" s="31" t="s">
        <v>575</v>
      </c>
      <c r="F32" s="86">
        <v>200000</v>
      </c>
      <c r="G32" s="32">
        <v>9.92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45229</v>
      </c>
      <c r="B33" s="32">
        <v>543305</v>
      </c>
      <c r="C33" s="31" t="s">
        <v>1144</v>
      </c>
      <c r="D33" s="31" t="s">
        <v>1145</v>
      </c>
      <c r="E33" s="31" t="s">
        <v>575</v>
      </c>
      <c r="F33" s="86">
        <v>60000</v>
      </c>
      <c r="G33" s="32">
        <v>10.4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45229</v>
      </c>
      <c r="B34" s="32">
        <v>531092</v>
      </c>
      <c r="C34" s="31" t="s">
        <v>1146</v>
      </c>
      <c r="D34" s="31" t="s">
        <v>1147</v>
      </c>
      <c r="E34" s="31" t="s">
        <v>575</v>
      </c>
      <c r="F34" s="86">
        <v>500000</v>
      </c>
      <c r="G34" s="32">
        <v>95.39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45229</v>
      </c>
      <c r="B35" s="32">
        <v>540386</v>
      </c>
      <c r="C35" s="31" t="s">
        <v>1148</v>
      </c>
      <c r="D35" s="31" t="s">
        <v>1149</v>
      </c>
      <c r="E35" s="31" t="s">
        <v>575</v>
      </c>
      <c r="F35" s="86">
        <v>500000</v>
      </c>
      <c r="G35" s="32">
        <v>0.59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45229</v>
      </c>
      <c r="B36" s="32">
        <v>540386</v>
      </c>
      <c r="C36" s="31" t="s">
        <v>1148</v>
      </c>
      <c r="D36" s="31" t="s">
        <v>1150</v>
      </c>
      <c r="E36" s="31" t="s">
        <v>575</v>
      </c>
      <c r="F36" s="86">
        <v>500000</v>
      </c>
      <c r="G36" s="32">
        <v>0.59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45229</v>
      </c>
      <c r="B37" s="32">
        <v>531859</v>
      </c>
      <c r="C37" s="31" t="s">
        <v>1151</v>
      </c>
      <c r="D37" s="31" t="s">
        <v>1152</v>
      </c>
      <c r="E37" s="31" t="s">
        <v>574</v>
      </c>
      <c r="F37" s="86">
        <v>290000</v>
      </c>
      <c r="G37" s="32">
        <v>120.43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45229</v>
      </c>
      <c r="B38" s="32">
        <v>543366</v>
      </c>
      <c r="C38" s="31" t="s">
        <v>1054</v>
      </c>
      <c r="D38" s="31" t="s">
        <v>1153</v>
      </c>
      <c r="E38" s="31" t="s">
        <v>574</v>
      </c>
      <c r="F38" s="86">
        <v>10800</v>
      </c>
      <c r="G38" s="32">
        <v>39.39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45229</v>
      </c>
      <c r="B39" s="32">
        <v>543366</v>
      </c>
      <c r="C39" s="31" t="s">
        <v>1054</v>
      </c>
      <c r="D39" s="31" t="s">
        <v>1154</v>
      </c>
      <c r="E39" s="31" t="s">
        <v>575</v>
      </c>
      <c r="F39" s="86">
        <v>4800</v>
      </c>
      <c r="G39" s="32">
        <v>39.39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45229</v>
      </c>
      <c r="B40" s="32">
        <v>543366</v>
      </c>
      <c r="C40" s="31" t="s">
        <v>1054</v>
      </c>
      <c r="D40" s="31" t="s">
        <v>1154</v>
      </c>
      <c r="E40" s="31" t="s">
        <v>574</v>
      </c>
      <c r="F40" s="86">
        <v>3600</v>
      </c>
      <c r="G40" s="32">
        <v>39.86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45229</v>
      </c>
      <c r="B41" s="32">
        <v>543366</v>
      </c>
      <c r="C41" s="31" t="s">
        <v>1054</v>
      </c>
      <c r="D41" s="31" t="s">
        <v>1085</v>
      </c>
      <c r="E41" s="31" t="s">
        <v>575</v>
      </c>
      <c r="F41" s="86">
        <v>7200</v>
      </c>
      <c r="G41" s="32">
        <v>39.93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45229</v>
      </c>
      <c r="B42" s="32">
        <v>543366</v>
      </c>
      <c r="C42" s="31" t="s">
        <v>1054</v>
      </c>
      <c r="D42" s="31" t="s">
        <v>1155</v>
      </c>
      <c r="E42" s="31" t="s">
        <v>575</v>
      </c>
      <c r="F42" s="86">
        <v>4800</v>
      </c>
      <c r="G42" s="32">
        <v>40.619999999999997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45229</v>
      </c>
      <c r="B43" s="32">
        <v>543366</v>
      </c>
      <c r="C43" s="31" t="s">
        <v>1054</v>
      </c>
      <c r="D43" s="31" t="s">
        <v>1155</v>
      </c>
      <c r="E43" s="31" t="s">
        <v>574</v>
      </c>
      <c r="F43" s="86">
        <v>4800</v>
      </c>
      <c r="G43" s="32">
        <v>40.159999999999997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45229</v>
      </c>
      <c r="B44" s="32">
        <v>543366</v>
      </c>
      <c r="C44" s="31" t="s">
        <v>1054</v>
      </c>
      <c r="D44" s="31" t="s">
        <v>1086</v>
      </c>
      <c r="E44" s="31" t="s">
        <v>575</v>
      </c>
      <c r="F44" s="86">
        <v>8400</v>
      </c>
      <c r="G44" s="32">
        <v>40.770000000000003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45229</v>
      </c>
      <c r="B45" s="32">
        <v>543366</v>
      </c>
      <c r="C45" s="31" t="s">
        <v>1054</v>
      </c>
      <c r="D45" s="31" t="s">
        <v>1156</v>
      </c>
      <c r="E45" s="31" t="s">
        <v>574</v>
      </c>
      <c r="F45" s="86">
        <v>1200</v>
      </c>
      <c r="G45" s="32">
        <v>39.4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45229</v>
      </c>
      <c r="B46" s="32">
        <v>543366</v>
      </c>
      <c r="C46" s="31" t="s">
        <v>1054</v>
      </c>
      <c r="D46" s="31" t="s">
        <v>1156</v>
      </c>
      <c r="E46" s="31" t="s">
        <v>575</v>
      </c>
      <c r="F46" s="86">
        <v>9600</v>
      </c>
      <c r="G46" s="32">
        <v>39.96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45229</v>
      </c>
      <c r="B47" s="32">
        <v>543366</v>
      </c>
      <c r="C47" s="31" t="s">
        <v>1054</v>
      </c>
      <c r="D47" s="31" t="s">
        <v>1157</v>
      </c>
      <c r="E47" s="31" t="s">
        <v>575</v>
      </c>
      <c r="F47" s="86">
        <v>19200</v>
      </c>
      <c r="G47" s="32">
        <v>40.08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45229</v>
      </c>
      <c r="B48" s="32">
        <v>540072</v>
      </c>
      <c r="C48" s="31" t="s">
        <v>1087</v>
      </c>
      <c r="D48" s="31" t="s">
        <v>1088</v>
      </c>
      <c r="E48" s="31" t="s">
        <v>575</v>
      </c>
      <c r="F48" s="86">
        <v>100000</v>
      </c>
      <c r="G48" s="32">
        <v>10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45229</v>
      </c>
      <c r="B49" s="32">
        <v>540072</v>
      </c>
      <c r="C49" s="31" t="s">
        <v>1087</v>
      </c>
      <c r="D49" s="31" t="s">
        <v>1089</v>
      </c>
      <c r="E49" s="31" t="s">
        <v>574</v>
      </c>
      <c r="F49" s="86">
        <v>100000</v>
      </c>
      <c r="G49" s="32">
        <v>10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45229</v>
      </c>
      <c r="B50" s="32">
        <v>531982</v>
      </c>
      <c r="C50" s="31" t="s">
        <v>1064</v>
      </c>
      <c r="D50" s="31" t="s">
        <v>1065</v>
      </c>
      <c r="E50" s="31" t="s">
        <v>575</v>
      </c>
      <c r="F50" s="86">
        <v>50000</v>
      </c>
      <c r="G50" s="32">
        <v>66.63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45229</v>
      </c>
      <c r="B51" s="32">
        <v>541735</v>
      </c>
      <c r="C51" s="31" t="s">
        <v>1090</v>
      </c>
      <c r="D51" s="31" t="s">
        <v>892</v>
      </c>
      <c r="E51" s="31" t="s">
        <v>575</v>
      </c>
      <c r="F51" s="86">
        <v>1194769</v>
      </c>
      <c r="G51" s="32">
        <v>3.98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45229</v>
      </c>
      <c r="B52" s="32" t="s">
        <v>1158</v>
      </c>
      <c r="C52" s="31" t="s">
        <v>1159</v>
      </c>
      <c r="D52" s="31" t="s">
        <v>1116</v>
      </c>
      <c r="E52" s="31" t="s">
        <v>574</v>
      </c>
      <c r="F52" s="86">
        <v>350000</v>
      </c>
      <c r="G52" s="32">
        <v>300.58</v>
      </c>
      <c r="H52" s="32" t="s">
        <v>863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45229</v>
      </c>
      <c r="B53" s="32" t="s">
        <v>999</v>
      </c>
      <c r="C53" s="31" t="s">
        <v>1000</v>
      </c>
      <c r="D53" s="31" t="s">
        <v>1001</v>
      </c>
      <c r="E53" s="31" t="s">
        <v>574</v>
      </c>
      <c r="F53" s="86">
        <v>1820809</v>
      </c>
      <c r="G53" s="32">
        <v>82.68</v>
      </c>
      <c r="H53" s="32" t="s">
        <v>863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45229</v>
      </c>
      <c r="B54" s="32" t="s">
        <v>1160</v>
      </c>
      <c r="C54" s="31" t="s">
        <v>1161</v>
      </c>
      <c r="D54" s="31" t="s">
        <v>576</v>
      </c>
      <c r="E54" s="31" t="s">
        <v>574</v>
      </c>
      <c r="F54" s="86">
        <v>63351</v>
      </c>
      <c r="G54" s="32">
        <v>2333.6799999999998</v>
      </c>
      <c r="H54" s="32" t="s">
        <v>863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45229</v>
      </c>
      <c r="B55" s="32" t="s">
        <v>1162</v>
      </c>
      <c r="C55" s="31" t="s">
        <v>1163</v>
      </c>
      <c r="D55" s="31" t="s">
        <v>576</v>
      </c>
      <c r="E55" s="31" t="s">
        <v>574</v>
      </c>
      <c r="F55" s="86">
        <v>118127</v>
      </c>
      <c r="G55" s="32">
        <v>471.16</v>
      </c>
      <c r="H55" s="32" t="s">
        <v>863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45229</v>
      </c>
      <c r="B56" s="32" t="s">
        <v>1066</v>
      </c>
      <c r="C56" s="31" t="s">
        <v>1067</v>
      </c>
      <c r="D56" s="31" t="s">
        <v>1091</v>
      </c>
      <c r="E56" s="31" t="s">
        <v>574</v>
      </c>
      <c r="F56" s="86">
        <v>108876</v>
      </c>
      <c r="G56" s="32">
        <v>20.87</v>
      </c>
      <c r="H56" s="32" t="s">
        <v>863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45229</v>
      </c>
      <c r="B57" s="32" t="s">
        <v>1164</v>
      </c>
      <c r="C57" s="31" t="s">
        <v>1165</v>
      </c>
      <c r="D57" s="31" t="s">
        <v>1069</v>
      </c>
      <c r="E57" s="31" t="s">
        <v>574</v>
      </c>
      <c r="F57" s="86">
        <v>138000</v>
      </c>
      <c r="G57" s="32">
        <v>93.5</v>
      </c>
      <c r="H57" s="32" t="s">
        <v>863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45229</v>
      </c>
      <c r="B58" s="32" t="s">
        <v>1166</v>
      </c>
      <c r="C58" s="31" t="s">
        <v>1167</v>
      </c>
      <c r="D58" s="31" t="s">
        <v>576</v>
      </c>
      <c r="E58" s="31" t="s">
        <v>574</v>
      </c>
      <c r="F58" s="86">
        <v>800873</v>
      </c>
      <c r="G58" s="32">
        <v>574.63</v>
      </c>
      <c r="H58" s="32" t="s">
        <v>863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45229</v>
      </c>
      <c r="B59" s="32" t="s">
        <v>1092</v>
      </c>
      <c r="C59" s="31" t="s">
        <v>1093</v>
      </c>
      <c r="D59" s="31" t="s">
        <v>994</v>
      </c>
      <c r="E59" s="31" t="s">
        <v>574</v>
      </c>
      <c r="F59" s="86">
        <v>72000</v>
      </c>
      <c r="G59" s="32">
        <v>76.5</v>
      </c>
      <c r="H59" s="32" t="s">
        <v>863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45229</v>
      </c>
      <c r="B60" s="32" t="s">
        <v>1092</v>
      </c>
      <c r="C60" s="31" t="s">
        <v>1093</v>
      </c>
      <c r="D60" s="31" t="s">
        <v>1168</v>
      </c>
      <c r="E60" s="31" t="s">
        <v>574</v>
      </c>
      <c r="F60" s="86">
        <v>50400</v>
      </c>
      <c r="G60" s="32">
        <v>79.87</v>
      </c>
      <c r="H60" s="32" t="s">
        <v>863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45229</v>
      </c>
      <c r="B61" s="32" t="s">
        <v>1095</v>
      </c>
      <c r="C61" s="31" t="s">
        <v>1096</v>
      </c>
      <c r="D61" s="31" t="s">
        <v>1169</v>
      </c>
      <c r="E61" s="31" t="s">
        <v>574</v>
      </c>
      <c r="F61" s="86">
        <v>126655</v>
      </c>
      <c r="G61" s="32">
        <v>609.73</v>
      </c>
      <c r="H61" s="32" t="s">
        <v>863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45229</v>
      </c>
      <c r="B62" s="32" t="s">
        <v>1095</v>
      </c>
      <c r="C62" s="31" t="s">
        <v>1096</v>
      </c>
      <c r="D62" s="31" t="s">
        <v>1170</v>
      </c>
      <c r="E62" s="31" t="s">
        <v>574</v>
      </c>
      <c r="F62" s="86">
        <v>95766</v>
      </c>
      <c r="G62" s="32">
        <v>613.28</v>
      </c>
      <c r="H62" s="32" t="s">
        <v>863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45229</v>
      </c>
      <c r="B63" s="32" t="s">
        <v>1095</v>
      </c>
      <c r="C63" s="31" t="s">
        <v>1096</v>
      </c>
      <c r="D63" s="31" t="s">
        <v>1171</v>
      </c>
      <c r="E63" s="31" t="s">
        <v>574</v>
      </c>
      <c r="F63" s="86">
        <v>72158</v>
      </c>
      <c r="G63" s="32">
        <v>610.84</v>
      </c>
      <c r="H63" s="32" t="s">
        <v>863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45229</v>
      </c>
      <c r="B64" s="32" t="s">
        <v>1095</v>
      </c>
      <c r="C64" s="31" t="s">
        <v>1096</v>
      </c>
      <c r="D64" s="31" t="s">
        <v>576</v>
      </c>
      <c r="E64" s="31" t="s">
        <v>574</v>
      </c>
      <c r="F64" s="86">
        <v>130674</v>
      </c>
      <c r="G64" s="32">
        <v>608.84</v>
      </c>
      <c r="H64" s="32" t="s">
        <v>863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45229</v>
      </c>
      <c r="B65" s="32" t="s">
        <v>1172</v>
      </c>
      <c r="C65" s="31" t="s">
        <v>1173</v>
      </c>
      <c r="D65" s="31" t="s">
        <v>1001</v>
      </c>
      <c r="E65" s="31" t="s">
        <v>574</v>
      </c>
      <c r="F65" s="86">
        <v>278400</v>
      </c>
      <c r="G65" s="32">
        <v>162.4</v>
      </c>
      <c r="H65" s="32" t="s">
        <v>863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45229</v>
      </c>
      <c r="B66" s="32" t="s">
        <v>1174</v>
      </c>
      <c r="C66" s="31" t="s">
        <v>1175</v>
      </c>
      <c r="D66" s="31" t="s">
        <v>1044</v>
      </c>
      <c r="E66" s="31" t="s">
        <v>574</v>
      </c>
      <c r="F66" s="86">
        <v>45353</v>
      </c>
      <c r="G66" s="32">
        <v>52.11</v>
      </c>
      <c r="H66" s="32" t="s">
        <v>863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45229</v>
      </c>
      <c r="B67" s="32" t="s">
        <v>1174</v>
      </c>
      <c r="C67" s="31" t="s">
        <v>1175</v>
      </c>
      <c r="D67" s="31" t="s">
        <v>932</v>
      </c>
      <c r="E67" s="31" t="s">
        <v>574</v>
      </c>
      <c r="F67" s="86">
        <v>58038</v>
      </c>
      <c r="G67" s="32">
        <v>52.21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45229</v>
      </c>
      <c r="B68" s="32" t="s">
        <v>1176</v>
      </c>
      <c r="C68" s="31" t="s">
        <v>1177</v>
      </c>
      <c r="D68" s="31" t="s">
        <v>1178</v>
      </c>
      <c r="E68" s="31" t="s">
        <v>574</v>
      </c>
      <c r="F68" s="86">
        <v>299384</v>
      </c>
      <c r="G68" s="32">
        <v>11.6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45229</v>
      </c>
      <c r="B69" s="32" t="s">
        <v>1179</v>
      </c>
      <c r="C69" s="31" t="s">
        <v>1180</v>
      </c>
      <c r="D69" s="31" t="s">
        <v>932</v>
      </c>
      <c r="E69" s="31" t="s">
        <v>574</v>
      </c>
      <c r="F69" s="86">
        <v>12640133</v>
      </c>
      <c r="G69" s="32">
        <v>14.56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45229</v>
      </c>
      <c r="B70" s="32" t="s">
        <v>1179</v>
      </c>
      <c r="C70" s="31" t="s">
        <v>1180</v>
      </c>
      <c r="D70" s="31" t="s">
        <v>576</v>
      </c>
      <c r="E70" s="31" t="s">
        <v>574</v>
      </c>
      <c r="F70" s="86">
        <v>13927855</v>
      </c>
      <c r="G70" s="32">
        <v>14.61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45229</v>
      </c>
      <c r="B71" s="32" t="s">
        <v>1181</v>
      </c>
      <c r="C71" s="31" t="s">
        <v>1182</v>
      </c>
      <c r="D71" s="31" t="s">
        <v>1183</v>
      </c>
      <c r="E71" s="31" t="s">
        <v>574</v>
      </c>
      <c r="F71" s="86">
        <v>2500000</v>
      </c>
      <c r="G71" s="32">
        <v>76.25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45229</v>
      </c>
      <c r="B72" s="32" t="s">
        <v>1097</v>
      </c>
      <c r="C72" s="31" t="s">
        <v>1098</v>
      </c>
      <c r="D72" s="31" t="s">
        <v>1099</v>
      </c>
      <c r="E72" s="31" t="s">
        <v>574</v>
      </c>
      <c r="F72" s="86">
        <v>498959</v>
      </c>
      <c r="G72" s="32">
        <v>6.71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45229</v>
      </c>
      <c r="B73" s="32" t="s">
        <v>1024</v>
      </c>
      <c r="C73" s="31" t="s">
        <v>1025</v>
      </c>
      <c r="D73" s="31" t="s">
        <v>1184</v>
      </c>
      <c r="E73" s="31" t="s">
        <v>574</v>
      </c>
      <c r="F73" s="86">
        <v>164613</v>
      </c>
      <c r="G73" s="32">
        <v>13.92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45229</v>
      </c>
      <c r="B74" s="32" t="s">
        <v>1024</v>
      </c>
      <c r="C74" s="31" t="s">
        <v>1025</v>
      </c>
      <c r="D74" s="31" t="s">
        <v>932</v>
      </c>
      <c r="E74" s="31" t="s">
        <v>574</v>
      </c>
      <c r="F74" s="86">
        <v>718408</v>
      </c>
      <c r="G74" s="32">
        <v>13.96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45229</v>
      </c>
      <c r="B75" s="32" t="s">
        <v>1024</v>
      </c>
      <c r="C75" s="31" t="s">
        <v>1025</v>
      </c>
      <c r="D75" s="31" t="s">
        <v>998</v>
      </c>
      <c r="E75" s="31" t="s">
        <v>574</v>
      </c>
      <c r="F75" s="86">
        <v>561119</v>
      </c>
      <c r="G75" s="32">
        <v>13.91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45229</v>
      </c>
      <c r="B76" s="32" t="s">
        <v>1185</v>
      </c>
      <c r="C76" s="31" t="s">
        <v>1186</v>
      </c>
      <c r="D76" s="31" t="s">
        <v>1187</v>
      </c>
      <c r="E76" s="31" t="s">
        <v>574</v>
      </c>
      <c r="F76" s="86">
        <v>80000</v>
      </c>
      <c r="G76" s="32">
        <v>120.44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45229</v>
      </c>
      <c r="B77" s="32" t="s">
        <v>1188</v>
      </c>
      <c r="C77" s="31" t="s">
        <v>1189</v>
      </c>
      <c r="D77" s="31" t="s">
        <v>1190</v>
      </c>
      <c r="E77" s="31" t="s">
        <v>574</v>
      </c>
      <c r="F77" s="86">
        <v>100000</v>
      </c>
      <c r="G77" s="32">
        <v>57.48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45229</v>
      </c>
      <c r="B78" s="32" t="s">
        <v>1191</v>
      </c>
      <c r="C78" s="31" t="s">
        <v>1192</v>
      </c>
      <c r="D78" s="31" t="s">
        <v>1193</v>
      </c>
      <c r="E78" s="31" t="s">
        <v>574</v>
      </c>
      <c r="F78" s="86">
        <v>62000</v>
      </c>
      <c r="G78" s="32">
        <v>140.85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45229</v>
      </c>
      <c r="B79" s="32" t="s">
        <v>1042</v>
      </c>
      <c r="C79" s="31" t="s">
        <v>1043</v>
      </c>
      <c r="D79" s="31" t="s">
        <v>932</v>
      </c>
      <c r="E79" s="31" t="s">
        <v>574</v>
      </c>
      <c r="F79" s="86">
        <v>78041</v>
      </c>
      <c r="G79" s="32">
        <v>38.200000000000003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45229</v>
      </c>
      <c r="B80" s="32" t="s">
        <v>1042</v>
      </c>
      <c r="C80" s="31" t="s">
        <v>1043</v>
      </c>
      <c r="D80" s="31" t="s">
        <v>1044</v>
      </c>
      <c r="E80" s="31" t="s">
        <v>574</v>
      </c>
      <c r="F80" s="86">
        <v>84025</v>
      </c>
      <c r="G80" s="32">
        <v>37.76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45229</v>
      </c>
      <c r="B81" s="32" t="s">
        <v>1194</v>
      </c>
      <c r="C81" s="31" t="s">
        <v>1195</v>
      </c>
      <c r="D81" s="31" t="s">
        <v>1169</v>
      </c>
      <c r="E81" s="31" t="s">
        <v>574</v>
      </c>
      <c r="F81" s="86">
        <v>656616</v>
      </c>
      <c r="G81" s="32">
        <v>54.96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45229</v>
      </c>
      <c r="B82" s="32" t="s">
        <v>1196</v>
      </c>
      <c r="C82" s="31" t="s">
        <v>1197</v>
      </c>
      <c r="D82" s="31" t="s">
        <v>576</v>
      </c>
      <c r="E82" s="31" t="s">
        <v>574</v>
      </c>
      <c r="F82" s="86">
        <v>115101</v>
      </c>
      <c r="G82" s="32">
        <v>223.98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45229</v>
      </c>
      <c r="B83" s="32" t="s">
        <v>1198</v>
      </c>
      <c r="C83" s="31" t="s">
        <v>1199</v>
      </c>
      <c r="D83" s="31" t="s">
        <v>1068</v>
      </c>
      <c r="E83" s="31" t="s">
        <v>574</v>
      </c>
      <c r="F83" s="86">
        <v>100000</v>
      </c>
      <c r="G83" s="32">
        <v>105.35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45229</v>
      </c>
      <c r="B84" s="32" t="s">
        <v>1200</v>
      </c>
      <c r="C84" s="31" t="s">
        <v>1201</v>
      </c>
      <c r="D84" s="31" t="s">
        <v>1202</v>
      </c>
      <c r="E84" s="31" t="s">
        <v>574</v>
      </c>
      <c r="F84" s="86">
        <v>69000</v>
      </c>
      <c r="G84" s="32">
        <v>25.75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45229</v>
      </c>
      <c r="B85" s="32" t="s">
        <v>527</v>
      </c>
      <c r="C85" s="31" t="s">
        <v>1100</v>
      </c>
      <c r="D85" s="31" t="s">
        <v>576</v>
      </c>
      <c r="E85" s="31" t="s">
        <v>574</v>
      </c>
      <c r="F85" s="86">
        <v>1410601</v>
      </c>
      <c r="G85" s="32">
        <v>387.31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45229</v>
      </c>
      <c r="B86" s="32" t="s">
        <v>1203</v>
      </c>
      <c r="C86" s="31" t="s">
        <v>1204</v>
      </c>
      <c r="D86" s="31" t="s">
        <v>576</v>
      </c>
      <c r="E86" s="31" t="s">
        <v>574</v>
      </c>
      <c r="F86" s="86">
        <v>81331</v>
      </c>
      <c r="G86" s="32">
        <v>250.98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45229</v>
      </c>
      <c r="B87" s="32" t="s">
        <v>1205</v>
      </c>
      <c r="C87" s="31" t="s">
        <v>1206</v>
      </c>
      <c r="D87" s="31" t="s">
        <v>1169</v>
      </c>
      <c r="E87" s="31" t="s">
        <v>574</v>
      </c>
      <c r="F87" s="86">
        <v>243997</v>
      </c>
      <c r="G87" s="32">
        <v>314.86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45229</v>
      </c>
      <c r="B88" s="32" t="s">
        <v>999</v>
      </c>
      <c r="C88" s="31" t="s">
        <v>1000</v>
      </c>
      <c r="D88" s="31" t="s">
        <v>1001</v>
      </c>
      <c r="E88" s="31" t="s">
        <v>575</v>
      </c>
      <c r="F88" s="86">
        <v>1745107</v>
      </c>
      <c r="G88" s="32">
        <v>82.76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45229</v>
      </c>
      <c r="B89" s="32" t="s">
        <v>1160</v>
      </c>
      <c r="C89" s="31" t="s">
        <v>1161</v>
      </c>
      <c r="D89" s="31" t="s">
        <v>576</v>
      </c>
      <c r="E89" s="31" t="s">
        <v>575</v>
      </c>
      <c r="F89" s="86">
        <v>63351</v>
      </c>
      <c r="G89" s="32">
        <v>2335.02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45229</v>
      </c>
      <c r="B90" s="32" t="s">
        <v>1162</v>
      </c>
      <c r="C90" s="31" t="s">
        <v>1163</v>
      </c>
      <c r="D90" s="31" t="s">
        <v>576</v>
      </c>
      <c r="E90" s="31" t="s">
        <v>575</v>
      </c>
      <c r="F90" s="86">
        <v>118127</v>
      </c>
      <c r="G90" s="32">
        <v>471.1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45229</v>
      </c>
      <c r="B91" s="32" t="s">
        <v>1066</v>
      </c>
      <c r="C91" s="31" t="s">
        <v>1067</v>
      </c>
      <c r="D91" s="31" t="s">
        <v>1091</v>
      </c>
      <c r="E91" s="31" t="s">
        <v>575</v>
      </c>
      <c r="F91" s="86">
        <v>392325</v>
      </c>
      <c r="G91" s="32">
        <v>20.9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45229</v>
      </c>
      <c r="B92" s="32" t="s">
        <v>1164</v>
      </c>
      <c r="C92" s="31" t="s">
        <v>1165</v>
      </c>
      <c r="D92" s="31" t="s">
        <v>1069</v>
      </c>
      <c r="E92" s="31" t="s">
        <v>575</v>
      </c>
      <c r="F92" s="86">
        <v>138000</v>
      </c>
      <c r="G92" s="32">
        <v>92.88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45229</v>
      </c>
      <c r="B93" s="32" t="s">
        <v>1166</v>
      </c>
      <c r="C93" s="31" t="s">
        <v>1167</v>
      </c>
      <c r="D93" s="31" t="s">
        <v>576</v>
      </c>
      <c r="E93" s="31" t="s">
        <v>575</v>
      </c>
      <c r="F93" s="86">
        <v>800873</v>
      </c>
      <c r="G93" s="32">
        <v>574.84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45229</v>
      </c>
      <c r="B94" s="32" t="s">
        <v>1092</v>
      </c>
      <c r="C94" s="31" t="s">
        <v>1093</v>
      </c>
      <c r="D94" s="31" t="s">
        <v>1207</v>
      </c>
      <c r="E94" s="31" t="s">
        <v>575</v>
      </c>
      <c r="F94" s="86">
        <v>25200</v>
      </c>
      <c r="G94" s="32">
        <v>76.5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45229</v>
      </c>
      <c r="B95" s="32" t="s">
        <v>1092</v>
      </c>
      <c r="C95" s="31" t="s">
        <v>1093</v>
      </c>
      <c r="D95" s="31" t="s">
        <v>892</v>
      </c>
      <c r="E95" s="31" t="s">
        <v>575</v>
      </c>
      <c r="F95" s="86">
        <v>20400</v>
      </c>
      <c r="G95" s="32">
        <v>76.540000000000006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45229</v>
      </c>
      <c r="B96" s="32" t="s">
        <v>1092</v>
      </c>
      <c r="C96" s="31" t="s">
        <v>1093</v>
      </c>
      <c r="D96" s="31" t="s">
        <v>1094</v>
      </c>
      <c r="E96" s="31" t="s">
        <v>575</v>
      </c>
      <c r="F96" s="86">
        <v>86400</v>
      </c>
      <c r="G96" s="32">
        <v>76.5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45229</v>
      </c>
      <c r="B97" s="32" t="s">
        <v>1092</v>
      </c>
      <c r="C97" s="31" t="s">
        <v>1093</v>
      </c>
      <c r="D97" s="31" t="s">
        <v>1208</v>
      </c>
      <c r="E97" s="31" t="s">
        <v>575</v>
      </c>
      <c r="F97" s="86">
        <v>21600</v>
      </c>
      <c r="G97" s="32">
        <v>76.59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45229</v>
      </c>
      <c r="B98" s="32" t="s">
        <v>1092</v>
      </c>
      <c r="C98" s="31" t="s">
        <v>1093</v>
      </c>
      <c r="D98" s="31" t="s">
        <v>994</v>
      </c>
      <c r="E98" s="31" t="s">
        <v>575</v>
      </c>
      <c r="F98" s="86">
        <v>54000</v>
      </c>
      <c r="G98" s="32">
        <v>80.06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45229</v>
      </c>
      <c r="B99" s="32" t="s">
        <v>1092</v>
      </c>
      <c r="C99" s="31" t="s">
        <v>1093</v>
      </c>
      <c r="D99" s="31" t="s">
        <v>1209</v>
      </c>
      <c r="E99" s="31" t="s">
        <v>575</v>
      </c>
      <c r="F99" s="86">
        <v>50400</v>
      </c>
      <c r="G99" s="32">
        <v>76.8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45229</v>
      </c>
      <c r="B100" s="32" t="s">
        <v>1095</v>
      </c>
      <c r="C100" s="31" t="s">
        <v>1096</v>
      </c>
      <c r="D100" s="31" t="s">
        <v>1171</v>
      </c>
      <c r="E100" s="31" t="s">
        <v>575</v>
      </c>
      <c r="F100" s="86">
        <v>72158</v>
      </c>
      <c r="G100" s="32">
        <v>609.82000000000005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45229</v>
      </c>
      <c r="B101" s="32" t="s">
        <v>1095</v>
      </c>
      <c r="C101" s="31" t="s">
        <v>1096</v>
      </c>
      <c r="D101" s="31" t="s">
        <v>1210</v>
      </c>
      <c r="E101" s="31" t="s">
        <v>575</v>
      </c>
      <c r="F101" s="86">
        <v>85000</v>
      </c>
      <c r="G101" s="32">
        <v>610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45229</v>
      </c>
      <c r="B102" s="32" t="s">
        <v>1095</v>
      </c>
      <c r="C102" s="31" t="s">
        <v>1096</v>
      </c>
      <c r="D102" s="31" t="s">
        <v>1169</v>
      </c>
      <c r="E102" s="31" t="s">
        <v>575</v>
      </c>
      <c r="F102" s="86">
        <v>126655</v>
      </c>
      <c r="G102" s="32">
        <v>611.01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45229</v>
      </c>
      <c r="B103" s="32" t="s">
        <v>1095</v>
      </c>
      <c r="C103" s="31" t="s">
        <v>1096</v>
      </c>
      <c r="D103" s="31" t="s">
        <v>576</v>
      </c>
      <c r="E103" s="31" t="s">
        <v>575</v>
      </c>
      <c r="F103" s="86">
        <v>130674</v>
      </c>
      <c r="G103" s="32">
        <v>608.6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45229</v>
      </c>
      <c r="B104" s="32" t="s">
        <v>1095</v>
      </c>
      <c r="C104" s="31" t="s">
        <v>1096</v>
      </c>
      <c r="D104" s="31" t="s">
        <v>1211</v>
      </c>
      <c r="E104" s="31" t="s">
        <v>575</v>
      </c>
      <c r="F104" s="86">
        <v>90400</v>
      </c>
      <c r="G104" s="32">
        <v>610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45229</v>
      </c>
      <c r="B105" s="32" t="s">
        <v>1172</v>
      </c>
      <c r="C105" s="31" t="s">
        <v>1173</v>
      </c>
      <c r="D105" s="31" t="s">
        <v>1001</v>
      </c>
      <c r="E105" s="31" t="s">
        <v>575</v>
      </c>
      <c r="F105" s="86">
        <v>237600</v>
      </c>
      <c r="G105" s="32">
        <v>165.74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45229</v>
      </c>
      <c r="B106" s="32" t="s">
        <v>1070</v>
      </c>
      <c r="C106" s="31" t="s">
        <v>1071</v>
      </c>
      <c r="D106" s="31" t="s">
        <v>1212</v>
      </c>
      <c r="E106" s="31" t="s">
        <v>575</v>
      </c>
      <c r="F106" s="86">
        <v>9236072</v>
      </c>
      <c r="G106" s="32">
        <v>0.7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45229</v>
      </c>
      <c r="B107" s="32" t="s">
        <v>1070</v>
      </c>
      <c r="C107" s="31" t="s">
        <v>1071</v>
      </c>
      <c r="D107" s="31" t="s">
        <v>892</v>
      </c>
      <c r="E107" s="31" t="s">
        <v>575</v>
      </c>
      <c r="F107" s="86">
        <v>5000000</v>
      </c>
      <c r="G107" s="32">
        <v>0.7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45229</v>
      </c>
      <c r="B108" s="32" t="s">
        <v>1174</v>
      </c>
      <c r="C108" s="31" t="s">
        <v>1175</v>
      </c>
      <c r="D108" s="31" t="s">
        <v>932</v>
      </c>
      <c r="E108" s="31" t="s">
        <v>575</v>
      </c>
      <c r="F108" s="86">
        <v>58327</v>
      </c>
      <c r="G108" s="32">
        <v>52.05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45229</v>
      </c>
      <c r="B109" s="32" t="s">
        <v>1174</v>
      </c>
      <c r="C109" s="31" t="s">
        <v>1175</v>
      </c>
      <c r="D109" s="31" t="s">
        <v>1044</v>
      </c>
      <c r="E109" s="31" t="s">
        <v>575</v>
      </c>
      <c r="F109" s="86">
        <v>45353</v>
      </c>
      <c r="G109" s="32">
        <v>52.22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45229</v>
      </c>
      <c r="B110" s="32" t="s">
        <v>1176</v>
      </c>
      <c r="C110" s="31" t="s">
        <v>1177</v>
      </c>
      <c r="D110" s="31" t="s">
        <v>1178</v>
      </c>
      <c r="E110" s="31" t="s">
        <v>575</v>
      </c>
      <c r="F110" s="86">
        <v>299384</v>
      </c>
      <c r="G110" s="32">
        <v>12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45229</v>
      </c>
      <c r="B111" s="32" t="s">
        <v>1179</v>
      </c>
      <c r="C111" s="31" t="s">
        <v>1180</v>
      </c>
      <c r="D111" s="31" t="s">
        <v>932</v>
      </c>
      <c r="E111" s="31" t="s">
        <v>575</v>
      </c>
      <c r="F111" s="86">
        <v>14141847</v>
      </c>
      <c r="G111" s="32">
        <v>14.61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45229</v>
      </c>
      <c r="B112" s="32" t="s">
        <v>1179</v>
      </c>
      <c r="C112" s="31" t="s">
        <v>1180</v>
      </c>
      <c r="D112" s="31" t="s">
        <v>576</v>
      </c>
      <c r="E112" s="31" t="s">
        <v>575</v>
      </c>
      <c r="F112" s="86">
        <v>13927855</v>
      </c>
      <c r="G112" s="32">
        <v>14.63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45229</v>
      </c>
      <c r="B113" s="32" t="s">
        <v>1181</v>
      </c>
      <c r="C113" s="31" t="s">
        <v>1182</v>
      </c>
      <c r="D113" s="31" t="s">
        <v>1213</v>
      </c>
      <c r="E113" s="31" t="s">
        <v>575</v>
      </c>
      <c r="F113" s="86">
        <v>2500000</v>
      </c>
      <c r="G113" s="32">
        <v>76.25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45229</v>
      </c>
      <c r="B114" s="32" t="s">
        <v>1097</v>
      </c>
      <c r="C114" s="31" t="s">
        <v>1098</v>
      </c>
      <c r="D114" s="31" t="s">
        <v>1101</v>
      </c>
      <c r="E114" s="31" t="s">
        <v>575</v>
      </c>
      <c r="F114" s="86">
        <v>1000000</v>
      </c>
      <c r="G114" s="32">
        <v>6.88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45229</v>
      </c>
      <c r="B115" s="32" t="s">
        <v>1097</v>
      </c>
      <c r="C115" s="31" t="s">
        <v>1098</v>
      </c>
      <c r="D115" s="31" t="s">
        <v>1099</v>
      </c>
      <c r="E115" s="31" t="s">
        <v>575</v>
      </c>
      <c r="F115" s="86">
        <v>237276</v>
      </c>
      <c r="G115" s="32">
        <v>6.95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45229</v>
      </c>
      <c r="B116" s="32" t="s">
        <v>1024</v>
      </c>
      <c r="C116" s="31" t="s">
        <v>1025</v>
      </c>
      <c r="D116" s="31" t="s">
        <v>1184</v>
      </c>
      <c r="E116" s="31" t="s">
        <v>575</v>
      </c>
      <c r="F116" s="86">
        <v>164613</v>
      </c>
      <c r="G116" s="32">
        <v>13.97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45229</v>
      </c>
      <c r="B117" s="32" t="s">
        <v>1024</v>
      </c>
      <c r="C117" s="31" t="s">
        <v>1025</v>
      </c>
      <c r="D117" s="31" t="s">
        <v>998</v>
      </c>
      <c r="E117" s="31" t="s">
        <v>575</v>
      </c>
      <c r="F117" s="86">
        <v>561119</v>
      </c>
      <c r="G117" s="32">
        <v>13.96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45229</v>
      </c>
      <c r="B118" s="32" t="s">
        <v>1024</v>
      </c>
      <c r="C118" s="31" t="s">
        <v>1025</v>
      </c>
      <c r="D118" s="31" t="s">
        <v>932</v>
      </c>
      <c r="E118" s="31" t="s">
        <v>575</v>
      </c>
      <c r="F118" s="86">
        <v>718408</v>
      </c>
      <c r="G118" s="32">
        <v>13.89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45229</v>
      </c>
      <c r="B119" s="32" t="s">
        <v>1191</v>
      </c>
      <c r="C119" s="31" t="s">
        <v>1192</v>
      </c>
      <c r="D119" s="31" t="s">
        <v>1214</v>
      </c>
      <c r="E119" s="31" t="s">
        <v>575</v>
      </c>
      <c r="F119" s="86">
        <v>62000</v>
      </c>
      <c r="G119" s="32">
        <v>140.85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45229</v>
      </c>
      <c r="B120" s="32" t="s">
        <v>1215</v>
      </c>
      <c r="C120" s="31" t="s">
        <v>1216</v>
      </c>
      <c r="D120" s="31" t="s">
        <v>1217</v>
      </c>
      <c r="E120" s="31" t="s">
        <v>575</v>
      </c>
      <c r="F120" s="86">
        <v>162000</v>
      </c>
      <c r="G120" s="32">
        <v>157.91999999999999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45229</v>
      </c>
      <c r="B121" s="32" t="s">
        <v>1042</v>
      </c>
      <c r="C121" s="31" t="s">
        <v>1043</v>
      </c>
      <c r="D121" s="31" t="s">
        <v>1044</v>
      </c>
      <c r="E121" s="31" t="s">
        <v>575</v>
      </c>
      <c r="F121" s="86">
        <v>83754</v>
      </c>
      <c r="G121" s="32">
        <v>38.15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45229</v>
      </c>
      <c r="B122" s="32" t="s">
        <v>1042</v>
      </c>
      <c r="C122" s="31" t="s">
        <v>1043</v>
      </c>
      <c r="D122" s="31" t="s">
        <v>932</v>
      </c>
      <c r="E122" s="31" t="s">
        <v>575</v>
      </c>
      <c r="F122" s="86">
        <v>78041</v>
      </c>
      <c r="G122" s="32">
        <v>37.76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45229</v>
      </c>
      <c r="B123" s="32" t="s">
        <v>1194</v>
      </c>
      <c r="C123" s="31" t="s">
        <v>1195</v>
      </c>
      <c r="D123" s="31" t="s">
        <v>1169</v>
      </c>
      <c r="E123" s="31" t="s">
        <v>575</v>
      </c>
      <c r="F123" s="86">
        <v>736616</v>
      </c>
      <c r="G123" s="32">
        <v>54.84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45229</v>
      </c>
      <c r="B124" s="32" t="s">
        <v>1196</v>
      </c>
      <c r="C124" s="31" t="s">
        <v>1197</v>
      </c>
      <c r="D124" s="31" t="s">
        <v>576</v>
      </c>
      <c r="E124" s="31" t="s">
        <v>575</v>
      </c>
      <c r="F124" s="86">
        <v>115101</v>
      </c>
      <c r="G124" s="32">
        <v>224.42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45229</v>
      </c>
      <c r="B125" s="32" t="s">
        <v>1198</v>
      </c>
      <c r="C125" s="31" t="s">
        <v>1199</v>
      </c>
      <c r="D125" s="31" t="s">
        <v>1218</v>
      </c>
      <c r="E125" s="31" t="s">
        <v>575</v>
      </c>
      <c r="F125" s="86">
        <v>100000</v>
      </c>
      <c r="G125" s="32">
        <v>105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45229</v>
      </c>
      <c r="B126" s="32" t="s">
        <v>1200</v>
      </c>
      <c r="C126" s="31" t="s">
        <v>1201</v>
      </c>
      <c r="D126" s="31" t="s">
        <v>1219</v>
      </c>
      <c r="E126" s="31" t="s">
        <v>575</v>
      </c>
      <c r="F126" s="86">
        <v>60000</v>
      </c>
      <c r="G126" s="32">
        <v>25.73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45229</v>
      </c>
      <c r="B127" s="32" t="s">
        <v>527</v>
      </c>
      <c r="C127" s="31" t="s">
        <v>1100</v>
      </c>
      <c r="D127" s="31" t="s">
        <v>576</v>
      </c>
      <c r="E127" s="31" t="s">
        <v>575</v>
      </c>
      <c r="F127" s="86">
        <v>1410601</v>
      </c>
      <c r="G127" s="32">
        <v>387.57</v>
      </c>
      <c r="H127" s="32" t="s">
        <v>863</v>
      </c>
    </row>
    <row r="128" spans="1:28" ht="15" customHeight="1">
      <c r="A128" s="85">
        <v>45229</v>
      </c>
      <c r="B128" s="32" t="s">
        <v>1203</v>
      </c>
      <c r="C128" s="31" t="s">
        <v>1204</v>
      </c>
      <c r="D128" s="31" t="s">
        <v>576</v>
      </c>
      <c r="E128" s="31" t="s">
        <v>575</v>
      </c>
      <c r="F128" s="86">
        <v>81331</v>
      </c>
      <c r="G128" s="32">
        <v>250.72</v>
      </c>
      <c r="H128" s="32" t="s">
        <v>863</v>
      </c>
    </row>
    <row r="129" spans="1:8" ht="15" customHeight="1">
      <c r="A129" s="85">
        <v>45229</v>
      </c>
      <c r="B129" s="32" t="s">
        <v>1205</v>
      </c>
      <c r="C129" s="31" t="s">
        <v>1206</v>
      </c>
      <c r="D129" s="31" t="s">
        <v>1169</v>
      </c>
      <c r="E129" s="31" t="s">
        <v>575</v>
      </c>
      <c r="F129" s="86">
        <v>218978</v>
      </c>
      <c r="G129" s="32">
        <v>313.12</v>
      </c>
      <c r="H129" s="32" t="s">
        <v>863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1"/>
  <sheetViews>
    <sheetView zoomScale="80" zoomScaleNormal="80" workbookViewId="0">
      <selection activeCell="P118" sqref="P118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933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45230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6" t="s">
        <v>590</v>
      </c>
      <c r="Q9" s="238" t="s">
        <v>1045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57">
        <v>1</v>
      </c>
      <c r="B10" s="358">
        <v>45174</v>
      </c>
      <c r="C10" s="359"/>
      <c r="D10" s="360" t="s">
        <v>401</v>
      </c>
      <c r="E10" s="361" t="s">
        <v>991</v>
      </c>
      <c r="F10" s="239">
        <v>2963</v>
      </c>
      <c r="G10" s="240">
        <v>2785</v>
      </c>
      <c r="H10" s="239">
        <v>2785</v>
      </c>
      <c r="I10" s="239" t="s">
        <v>877</v>
      </c>
      <c r="J10" s="362" t="s">
        <v>990</v>
      </c>
      <c r="K10" s="362">
        <f t="shared" ref="K10" si="0">H10-F10</f>
        <v>-178</v>
      </c>
      <c r="L10" s="363">
        <f>(F10*-0.3)/100</f>
        <v>-8.8889999999999993</v>
      </c>
      <c r="M10" s="364">
        <f t="shared" ref="M10" si="1">(K10+L10)/F10</f>
        <v>-6.3074249071886607E-2</v>
      </c>
      <c r="N10" s="362" t="s">
        <v>604</v>
      </c>
      <c r="O10" s="365">
        <v>45215</v>
      </c>
      <c r="P10" s="366"/>
      <c r="Q10" s="343">
        <v>45203</v>
      </c>
      <c r="S10" s="37" t="s">
        <v>593</v>
      </c>
    </row>
    <row r="11" spans="1:27" ht="15" customHeight="1">
      <c r="A11" s="230">
        <v>2</v>
      </c>
      <c r="B11" s="226">
        <v>45181</v>
      </c>
      <c r="C11" s="231"/>
      <c r="D11" s="235" t="s">
        <v>1081</v>
      </c>
      <c r="E11" s="232" t="s">
        <v>591</v>
      </c>
      <c r="F11" s="340" t="s">
        <v>879</v>
      </c>
      <c r="G11" s="352">
        <v>608</v>
      </c>
      <c r="H11" s="340"/>
      <c r="I11" s="340" t="s">
        <v>880</v>
      </c>
      <c r="J11" s="352" t="s">
        <v>592</v>
      </c>
      <c r="K11" s="352"/>
      <c r="L11" s="353"/>
      <c r="M11" s="354"/>
      <c r="N11" s="352"/>
      <c r="O11" s="355"/>
      <c r="P11" s="356">
        <f>VLOOKUP(D11,'MidCap Intra'!$B$11:$C$568,2,0)</f>
        <v>631.25</v>
      </c>
      <c r="Q11" s="343">
        <v>45219</v>
      </c>
      <c r="S11" s="37" t="s">
        <v>593</v>
      </c>
    </row>
    <row r="12" spans="1:27" ht="15" customHeight="1">
      <c r="A12" s="328">
        <v>3</v>
      </c>
      <c r="B12" s="329">
        <v>45181</v>
      </c>
      <c r="C12" s="330"/>
      <c r="D12" s="331" t="s">
        <v>226</v>
      </c>
      <c r="E12" s="332" t="s">
        <v>591</v>
      </c>
      <c r="F12" s="228">
        <v>621</v>
      </c>
      <c r="G12" s="221">
        <v>584</v>
      </c>
      <c r="H12" s="228">
        <v>661</v>
      </c>
      <c r="I12" s="228" t="s">
        <v>881</v>
      </c>
      <c r="J12" s="294" t="s">
        <v>635</v>
      </c>
      <c r="K12" s="294">
        <f t="shared" ref="K12" si="2">H12-F12</f>
        <v>40</v>
      </c>
      <c r="L12" s="295">
        <f>(F12*-0.3)/100</f>
        <v>-1.8629999999999998</v>
      </c>
      <c r="M12" s="296">
        <f t="shared" ref="M12" si="3">(K12+L12)/F12</f>
        <v>6.1412238325281802E-2</v>
      </c>
      <c r="N12" s="297" t="s">
        <v>594</v>
      </c>
      <c r="O12" s="298">
        <v>45212</v>
      </c>
      <c r="P12" s="351"/>
      <c r="Q12" s="343" t="s">
        <v>624</v>
      </c>
      <c r="S12" s="37" t="s">
        <v>593</v>
      </c>
    </row>
    <row r="13" spans="1:27" ht="15" customHeight="1">
      <c r="A13" s="328">
        <v>4</v>
      </c>
      <c r="B13" s="329">
        <v>45187</v>
      </c>
      <c r="C13" s="330"/>
      <c r="D13" s="331" t="s">
        <v>452</v>
      </c>
      <c r="E13" s="332" t="s">
        <v>591</v>
      </c>
      <c r="F13" s="228">
        <v>2525</v>
      </c>
      <c r="G13" s="221">
        <v>2380</v>
      </c>
      <c r="H13" s="228">
        <v>2665</v>
      </c>
      <c r="I13" s="228" t="s">
        <v>884</v>
      </c>
      <c r="J13" s="294" t="s">
        <v>742</v>
      </c>
      <c r="K13" s="294">
        <f t="shared" ref="K13" si="4">H13-F13</f>
        <v>140</v>
      </c>
      <c r="L13" s="295">
        <f>(F13*-0.3)/100</f>
        <v>-7.5750000000000002</v>
      </c>
      <c r="M13" s="296">
        <f t="shared" ref="M13" si="5">(K13+L13)/F13</f>
        <v>5.244554455445545E-2</v>
      </c>
      <c r="N13" s="297" t="s">
        <v>594</v>
      </c>
      <c r="O13" s="298">
        <v>45203</v>
      </c>
      <c r="P13" s="299"/>
      <c r="Q13" s="343">
        <v>45194</v>
      </c>
      <c r="S13" s="37" t="s">
        <v>593</v>
      </c>
    </row>
    <row r="14" spans="1:27" ht="15" customHeight="1">
      <c r="A14" s="230">
        <v>5</v>
      </c>
      <c r="B14" s="226">
        <v>45189</v>
      </c>
      <c r="C14" s="231"/>
      <c r="D14" s="235" t="s">
        <v>211</v>
      </c>
      <c r="E14" s="232" t="s">
        <v>591</v>
      </c>
      <c r="F14" s="225" t="s">
        <v>885</v>
      </c>
      <c r="G14" s="227">
        <v>2235</v>
      </c>
      <c r="H14" s="225"/>
      <c r="I14" s="225" t="s">
        <v>886</v>
      </c>
      <c r="J14" s="227" t="s">
        <v>592</v>
      </c>
      <c r="K14" s="227"/>
      <c r="L14" s="229"/>
      <c r="M14" s="233"/>
      <c r="N14" s="227"/>
      <c r="O14" s="234"/>
      <c r="P14" s="229">
        <f>VLOOKUP(D14,'MidCap Intra'!$B$11:$C$568,2,0)</f>
        <v>2312.5</v>
      </c>
      <c r="Q14" s="343">
        <v>45203</v>
      </c>
      <c r="S14" s="37" t="s">
        <v>593</v>
      </c>
    </row>
    <row r="15" spans="1:27" ht="15" customHeight="1">
      <c r="A15" s="357">
        <v>6</v>
      </c>
      <c r="B15" s="358">
        <v>45189</v>
      </c>
      <c r="C15" s="359"/>
      <c r="D15" s="360" t="s">
        <v>201</v>
      </c>
      <c r="E15" s="361" t="s">
        <v>591</v>
      </c>
      <c r="F15" s="239">
        <v>3480</v>
      </c>
      <c r="G15" s="240">
        <v>3370</v>
      </c>
      <c r="H15" s="239">
        <v>3345</v>
      </c>
      <c r="I15" s="239" t="s">
        <v>887</v>
      </c>
      <c r="J15" s="362" t="s">
        <v>1053</v>
      </c>
      <c r="K15" s="362">
        <f t="shared" ref="K15" si="6">H15-F15</f>
        <v>-135</v>
      </c>
      <c r="L15" s="363">
        <f>(F15*-0.3)/100</f>
        <v>-10.44</v>
      </c>
      <c r="M15" s="364">
        <f t="shared" ref="M15" si="7">(K15+L15)/F15</f>
        <v>-4.1793103448275859E-2</v>
      </c>
      <c r="N15" s="362" t="s">
        <v>604</v>
      </c>
      <c r="O15" s="365">
        <v>45224</v>
      </c>
      <c r="P15" s="366"/>
      <c r="Q15" s="343">
        <v>45191</v>
      </c>
      <c r="S15" s="37" t="s">
        <v>593</v>
      </c>
    </row>
    <row r="16" spans="1:27" ht="15" customHeight="1">
      <c r="A16" s="230">
        <v>7</v>
      </c>
      <c r="B16" s="226">
        <v>45190</v>
      </c>
      <c r="C16" s="231"/>
      <c r="D16" s="235" t="s">
        <v>547</v>
      </c>
      <c r="E16" s="232" t="s">
        <v>591</v>
      </c>
      <c r="F16" s="225" t="s">
        <v>888</v>
      </c>
      <c r="G16" s="227">
        <v>276</v>
      </c>
      <c r="H16" s="225"/>
      <c r="I16" s="225" t="s">
        <v>889</v>
      </c>
      <c r="J16" s="227" t="s">
        <v>592</v>
      </c>
      <c r="K16" s="227"/>
      <c r="L16" s="229"/>
      <c r="M16" s="233"/>
      <c r="N16" s="227"/>
      <c r="O16" s="234"/>
      <c r="P16" s="229">
        <f>VLOOKUP(D16,'MidCap Intra'!$B$11:$C$568,2,0)</f>
        <v>303.05</v>
      </c>
      <c r="Q16" s="343">
        <v>45208</v>
      </c>
      <c r="S16" s="37" t="s">
        <v>786</v>
      </c>
    </row>
    <row r="17" spans="1:39" ht="15" customHeight="1">
      <c r="A17" s="357">
        <v>8</v>
      </c>
      <c r="B17" s="358">
        <v>45191</v>
      </c>
      <c r="C17" s="359"/>
      <c r="D17" s="360" t="s">
        <v>371</v>
      </c>
      <c r="E17" s="361" t="s">
        <v>591</v>
      </c>
      <c r="F17" s="239">
        <v>516</v>
      </c>
      <c r="G17" s="240">
        <v>485</v>
      </c>
      <c r="H17" s="239">
        <v>472.5</v>
      </c>
      <c r="I17" s="239" t="s">
        <v>891</v>
      </c>
      <c r="J17" s="362" t="s">
        <v>1036</v>
      </c>
      <c r="K17" s="362">
        <f t="shared" ref="K17" si="8">H17-F17</f>
        <v>-43.5</v>
      </c>
      <c r="L17" s="363">
        <f>(F17*-0.3)/100</f>
        <v>-1.5479999999999998</v>
      </c>
      <c r="M17" s="364">
        <f t="shared" ref="M17" si="9">(K17+L17)/F17</f>
        <v>-8.7302325581395349E-2</v>
      </c>
      <c r="N17" s="362" t="s">
        <v>604</v>
      </c>
      <c r="O17" s="365">
        <v>45222</v>
      </c>
      <c r="P17" s="366"/>
      <c r="Q17" s="343"/>
      <c r="S17" s="37" t="s">
        <v>593</v>
      </c>
    </row>
    <row r="18" spans="1:39" ht="15" customHeight="1">
      <c r="A18" s="357">
        <v>9</v>
      </c>
      <c r="B18" s="358">
        <v>45194</v>
      </c>
      <c r="C18" s="359"/>
      <c r="D18" s="360" t="s">
        <v>429</v>
      </c>
      <c r="E18" s="361" t="s">
        <v>591</v>
      </c>
      <c r="F18" s="239">
        <v>114</v>
      </c>
      <c r="G18" s="240">
        <v>108</v>
      </c>
      <c r="H18" s="239">
        <v>107.5</v>
      </c>
      <c r="I18" s="239" t="s">
        <v>871</v>
      </c>
      <c r="J18" s="362" t="s">
        <v>1052</v>
      </c>
      <c r="K18" s="362">
        <f t="shared" ref="K18" si="10">H18-F18</f>
        <v>-6.5</v>
      </c>
      <c r="L18" s="363">
        <f>(F18*-0.3)/100</f>
        <v>-0.34199999999999997</v>
      </c>
      <c r="M18" s="364">
        <f t="shared" ref="M18" si="11">(K18+L18)/F18</f>
        <v>-6.0017543859649122E-2</v>
      </c>
      <c r="N18" s="362" t="s">
        <v>604</v>
      </c>
      <c r="O18" s="365">
        <v>45224</v>
      </c>
      <c r="P18" s="366"/>
      <c r="Q18" s="343">
        <v>45222</v>
      </c>
      <c r="S18" s="37" t="s">
        <v>593</v>
      </c>
    </row>
    <row r="19" spans="1:39" ht="15" customHeight="1">
      <c r="A19" s="289">
        <v>10</v>
      </c>
      <c r="B19" s="290">
        <v>45198</v>
      </c>
      <c r="C19" s="291"/>
      <c r="D19" s="292" t="s">
        <v>372</v>
      </c>
      <c r="E19" s="293" t="s">
        <v>591</v>
      </c>
      <c r="F19" s="287">
        <v>222</v>
      </c>
      <c r="G19" s="288">
        <v>204</v>
      </c>
      <c r="H19" s="287">
        <v>234.5</v>
      </c>
      <c r="I19" s="287" t="s">
        <v>900</v>
      </c>
      <c r="J19" s="294" t="s">
        <v>901</v>
      </c>
      <c r="K19" s="294">
        <f t="shared" ref="K19:K20" si="12">H19-F19</f>
        <v>12.5</v>
      </c>
      <c r="L19" s="295">
        <f>(F19*-0.3)/100</f>
        <v>-0.66599999999999993</v>
      </c>
      <c r="M19" s="296">
        <f t="shared" ref="M19:M20" si="13">(K19+L19)/F19</f>
        <v>5.3306306306306304E-2</v>
      </c>
      <c r="N19" s="297" t="s">
        <v>594</v>
      </c>
      <c r="O19" s="298">
        <v>45202</v>
      </c>
      <c r="P19" s="339"/>
      <c r="Q19" s="343" t="s">
        <v>624</v>
      </c>
      <c r="S19" s="37" t="s">
        <v>593</v>
      </c>
    </row>
    <row r="20" spans="1:39" ht="15" customHeight="1">
      <c r="A20" s="357">
        <v>11</v>
      </c>
      <c r="B20" s="358">
        <v>45203</v>
      </c>
      <c r="C20" s="359"/>
      <c r="D20" s="360" t="s">
        <v>917</v>
      </c>
      <c r="E20" s="361" t="s">
        <v>591</v>
      </c>
      <c r="F20" s="239">
        <v>909</v>
      </c>
      <c r="G20" s="240">
        <v>845</v>
      </c>
      <c r="H20" s="240">
        <v>845</v>
      </c>
      <c r="I20" s="239" t="s">
        <v>918</v>
      </c>
      <c r="J20" s="362" t="s">
        <v>1102</v>
      </c>
      <c r="K20" s="362">
        <f t="shared" si="12"/>
        <v>-64</v>
      </c>
      <c r="L20" s="363">
        <f>(F20*-0.3)/100</f>
        <v>-2.7269999999999999</v>
      </c>
      <c r="M20" s="364">
        <f t="shared" si="13"/>
        <v>-7.3407040704070406E-2</v>
      </c>
      <c r="N20" s="362" t="s">
        <v>604</v>
      </c>
      <c r="O20" s="365">
        <v>45229</v>
      </c>
      <c r="P20" s="366"/>
      <c r="Q20" s="343">
        <v>45216</v>
      </c>
      <c r="S20" s="37" t="s">
        <v>593</v>
      </c>
    </row>
    <row r="21" spans="1:39" ht="15" customHeight="1">
      <c r="A21" s="230">
        <v>12</v>
      </c>
      <c r="B21" s="343">
        <v>45208</v>
      </c>
      <c r="C21" s="231"/>
      <c r="D21" s="235" t="s">
        <v>228</v>
      </c>
      <c r="E21" s="232" t="s">
        <v>591</v>
      </c>
      <c r="F21" s="225" t="s">
        <v>949</v>
      </c>
      <c r="G21" s="227">
        <v>117</v>
      </c>
      <c r="H21" s="225"/>
      <c r="I21" s="225" t="s">
        <v>950</v>
      </c>
      <c r="J21" s="227" t="s">
        <v>592</v>
      </c>
      <c r="K21" s="227"/>
      <c r="L21" s="229"/>
      <c r="M21" s="233"/>
      <c r="N21" s="227"/>
      <c r="O21" s="234"/>
      <c r="P21" s="229">
        <f>VLOOKUP(D21,'MidCap Intra'!$B$11:$C$568,2,0)</f>
        <v>119.15</v>
      </c>
      <c r="Q21" s="343">
        <v>45222</v>
      </c>
      <c r="S21" s="37" t="s">
        <v>593</v>
      </c>
    </row>
    <row r="22" spans="1:39" ht="15" customHeight="1">
      <c r="A22" s="328">
        <v>13</v>
      </c>
      <c r="B22" s="245">
        <v>45208</v>
      </c>
      <c r="C22" s="330"/>
      <c r="D22" s="331" t="s">
        <v>353</v>
      </c>
      <c r="E22" s="332" t="s">
        <v>591</v>
      </c>
      <c r="F22" s="228">
        <v>1120</v>
      </c>
      <c r="G22" s="221">
        <v>1070</v>
      </c>
      <c r="H22" s="228">
        <v>1147.5</v>
      </c>
      <c r="I22" s="228" t="s">
        <v>951</v>
      </c>
      <c r="J22" s="294" t="s">
        <v>1076</v>
      </c>
      <c r="K22" s="294">
        <f t="shared" ref="K22" si="14">H22-F22</f>
        <v>27.5</v>
      </c>
      <c r="L22" s="295">
        <f>(F22*-0.3)/100</f>
        <v>-3.36</v>
      </c>
      <c r="M22" s="296">
        <f t="shared" ref="M22" si="15">(K22+L22)/F22</f>
        <v>2.1553571428571429E-2</v>
      </c>
      <c r="N22" s="297" t="s">
        <v>594</v>
      </c>
      <c r="O22" s="298">
        <v>45226</v>
      </c>
      <c r="P22" s="339"/>
      <c r="Q22" s="343">
        <v>45222</v>
      </c>
      <c r="S22" s="37" t="s">
        <v>593</v>
      </c>
    </row>
    <row r="23" spans="1:39" ht="15" customHeight="1">
      <c r="A23" s="230">
        <v>14</v>
      </c>
      <c r="B23" s="226">
        <v>45212</v>
      </c>
      <c r="C23" s="231"/>
      <c r="D23" s="235" t="s">
        <v>229</v>
      </c>
      <c r="E23" s="232" t="s">
        <v>591</v>
      </c>
      <c r="F23" s="225" t="s">
        <v>981</v>
      </c>
      <c r="G23" s="227">
        <v>3330</v>
      </c>
      <c r="H23" s="225"/>
      <c r="I23" s="225" t="s">
        <v>982</v>
      </c>
      <c r="J23" s="227" t="s">
        <v>592</v>
      </c>
      <c r="K23" s="227"/>
      <c r="L23" s="229"/>
      <c r="M23" s="233"/>
      <c r="N23" s="227"/>
      <c r="O23" s="234"/>
      <c r="P23" s="229">
        <f>VLOOKUP(D23,'MidCap Intra'!$B$11:$C$568,2,0)</f>
        <v>3378.55</v>
      </c>
      <c r="Q23" s="343">
        <v>45218</v>
      </c>
      <c r="S23" s="37" t="s">
        <v>593</v>
      </c>
    </row>
    <row r="24" spans="1:39" ht="15" customHeight="1">
      <c r="A24" s="222">
        <v>15</v>
      </c>
      <c r="B24" s="245">
        <v>45218</v>
      </c>
      <c r="C24" s="246"/>
      <c r="D24" s="246" t="s">
        <v>372</v>
      </c>
      <c r="E24" s="222" t="s">
        <v>603</v>
      </c>
      <c r="F24" s="222">
        <v>218</v>
      </c>
      <c r="G24" s="222">
        <v>204</v>
      </c>
      <c r="H24" s="228">
        <v>229.75</v>
      </c>
      <c r="I24" s="228" t="s">
        <v>1014</v>
      </c>
      <c r="J24" s="294" t="s">
        <v>1112</v>
      </c>
      <c r="K24" s="294">
        <f t="shared" ref="K24" si="16">H24-F24</f>
        <v>11.75</v>
      </c>
      <c r="L24" s="295">
        <f>(F24*-0.3)/100</f>
        <v>-0.65399999999999991</v>
      </c>
      <c r="M24" s="296">
        <f t="shared" ref="M24" si="17">(K24+L24)/F24</f>
        <v>5.089908256880734E-2</v>
      </c>
      <c r="N24" s="297" t="s">
        <v>594</v>
      </c>
      <c r="O24" s="298">
        <v>45229</v>
      </c>
      <c r="P24" s="339"/>
      <c r="Q24" s="343">
        <v>45224</v>
      </c>
      <c r="S24" s="37" t="s">
        <v>593</v>
      </c>
    </row>
    <row r="25" spans="1:39" ht="15" customHeight="1">
      <c r="A25" s="99">
        <v>16</v>
      </c>
      <c r="B25" s="226">
        <v>45218</v>
      </c>
      <c r="C25" s="231"/>
      <c r="D25" s="235" t="s">
        <v>534</v>
      </c>
      <c r="E25" s="232" t="s">
        <v>603</v>
      </c>
      <c r="F25" s="225" t="s">
        <v>1015</v>
      </c>
      <c r="G25" s="227">
        <v>408</v>
      </c>
      <c r="H25" s="225"/>
      <c r="I25" s="225" t="s">
        <v>1016</v>
      </c>
      <c r="J25" s="227" t="s">
        <v>592</v>
      </c>
      <c r="K25" s="227"/>
      <c r="L25" s="229"/>
      <c r="M25" s="233"/>
      <c r="N25" s="227"/>
      <c r="O25" s="234"/>
      <c r="P25" s="229">
        <f>VLOOKUP(D25,'MidCap Intra'!$B$11:$C$568,2,0)</f>
        <v>419.15</v>
      </c>
      <c r="Q25" s="343">
        <v>45224</v>
      </c>
      <c r="S25" s="37" t="s">
        <v>593</v>
      </c>
    </row>
    <row r="26" spans="1:39" ht="15" customHeight="1">
      <c r="A26" s="230">
        <v>17</v>
      </c>
      <c r="B26" s="226">
        <v>45219</v>
      </c>
      <c r="C26" s="231"/>
      <c r="D26" s="235" t="s">
        <v>227</v>
      </c>
      <c r="E26" s="232" t="s">
        <v>603</v>
      </c>
      <c r="F26" s="225" t="s">
        <v>1032</v>
      </c>
      <c r="G26" s="227">
        <v>227</v>
      </c>
      <c r="H26" s="225"/>
      <c r="I26" s="225" t="s">
        <v>1033</v>
      </c>
      <c r="J26" s="227" t="s">
        <v>592</v>
      </c>
      <c r="K26" s="227"/>
      <c r="L26" s="229"/>
      <c r="M26" s="233"/>
      <c r="N26" s="227"/>
      <c r="O26" s="234"/>
      <c r="P26" s="229">
        <f>VLOOKUP(D26,'MidCap Intra'!$B$11:$C$568,2,0)</f>
        <v>239.1</v>
      </c>
      <c r="Q26" s="343">
        <v>45224</v>
      </c>
      <c r="S26" s="37" t="s">
        <v>593</v>
      </c>
    </row>
    <row r="27" spans="1:39" ht="15" customHeight="1">
      <c r="A27" s="230">
        <v>18</v>
      </c>
      <c r="B27" s="226">
        <v>45224</v>
      </c>
      <c r="C27" s="231"/>
      <c r="D27" s="235" t="s">
        <v>138</v>
      </c>
      <c r="E27" s="232" t="s">
        <v>603</v>
      </c>
      <c r="F27" s="225" t="s">
        <v>1046</v>
      </c>
      <c r="G27" s="227">
        <v>870</v>
      </c>
      <c r="H27" s="225"/>
      <c r="I27" s="225" t="s">
        <v>1047</v>
      </c>
      <c r="J27" s="227" t="s">
        <v>592</v>
      </c>
      <c r="K27" s="227"/>
      <c r="L27" s="229"/>
      <c r="M27" s="233"/>
      <c r="N27" s="227"/>
      <c r="O27" s="234"/>
      <c r="P27" s="229">
        <f>VLOOKUP(D27,'MidCap Intra'!$B$11:$C$568,2,0)</f>
        <v>924.9</v>
      </c>
      <c r="Q27" s="343">
        <v>45225</v>
      </c>
      <c r="S27" s="37"/>
    </row>
    <row r="28" spans="1:39" ht="15" customHeight="1">
      <c r="A28" s="230"/>
      <c r="B28" s="226"/>
      <c r="C28" s="231"/>
      <c r="D28" s="235"/>
      <c r="E28" s="232"/>
      <c r="F28" s="225"/>
      <c r="G28" s="227"/>
      <c r="H28" s="225"/>
      <c r="I28" s="225"/>
      <c r="J28" s="227"/>
      <c r="K28" s="227"/>
      <c r="L28" s="229"/>
      <c r="M28" s="233"/>
      <c r="N28" s="227"/>
      <c r="O28" s="234"/>
      <c r="P28" s="300"/>
      <c r="Q28" s="343"/>
      <c r="S28" s="37"/>
    </row>
    <row r="29" spans="1:39" ht="15" customHeight="1">
      <c r="A29" s="230"/>
      <c r="B29" s="226"/>
      <c r="C29" s="231"/>
      <c r="D29" s="235"/>
      <c r="E29" s="232"/>
      <c r="F29" s="225"/>
      <c r="G29" s="227"/>
      <c r="H29" s="225"/>
      <c r="I29" s="225"/>
      <c r="J29" s="227"/>
      <c r="K29" s="227"/>
      <c r="L29" s="229"/>
      <c r="M29" s="233"/>
      <c r="N29" s="227"/>
      <c r="O29" s="234"/>
      <c r="P29" s="229"/>
      <c r="Q29" s="343"/>
      <c r="S29" s="37"/>
    </row>
    <row r="31" spans="1:39" ht="14.25" customHeight="1">
      <c r="A31" s="105"/>
      <c r="B31" s="106"/>
      <c r="C31" s="107"/>
      <c r="D31" s="108"/>
      <c r="E31" s="109"/>
      <c r="F31" s="109"/>
      <c r="G31" s="105"/>
      <c r="H31" s="109"/>
      <c r="I31" s="110"/>
      <c r="J31" s="111"/>
      <c r="K31" s="111"/>
      <c r="L31" s="112"/>
      <c r="M31" s="113"/>
      <c r="N31" s="114"/>
      <c r="O31" s="115"/>
      <c r="P31" s="116"/>
      <c r="Q31" s="116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7" t="s">
        <v>595</v>
      </c>
      <c r="B32" s="118"/>
      <c r="C32" s="119"/>
      <c r="E32" s="120"/>
      <c r="F32" s="120"/>
      <c r="G32" s="120"/>
      <c r="H32" s="120"/>
      <c r="I32" s="120"/>
      <c r="J32" s="121"/>
      <c r="K32" s="120"/>
      <c r="L32" s="122"/>
      <c r="M32" s="55"/>
      <c r="N32" s="121"/>
      <c r="O32" s="11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23" t="s">
        <v>596</v>
      </c>
      <c r="B33" s="117"/>
      <c r="C33" s="117"/>
      <c r="D33" s="117"/>
      <c r="E33" s="37"/>
      <c r="F33" s="124" t="s">
        <v>597</v>
      </c>
      <c r="G33" s="6"/>
      <c r="H33" s="6"/>
      <c r="I33" s="6"/>
      <c r="J33" s="125"/>
      <c r="K33" s="126"/>
      <c r="L33" s="126"/>
      <c r="M33" s="127"/>
      <c r="N33" s="1"/>
      <c r="O33" s="1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7" t="s">
        <v>598</v>
      </c>
      <c r="B34" s="117"/>
      <c r="C34" s="117"/>
      <c r="D34" s="117" t="s">
        <v>599</v>
      </c>
      <c r="E34" s="6"/>
      <c r="F34" s="124" t="s">
        <v>600</v>
      </c>
      <c r="G34" s="6"/>
      <c r="H34" s="6"/>
      <c r="I34" s="6"/>
      <c r="J34" s="125"/>
      <c r="K34" s="126"/>
      <c r="L34" s="126"/>
      <c r="M34" s="127"/>
      <c r="N34" s="1"/>
      <c r="O34" s="12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7"/>
      <c r="B35" s="117"/>
      <c r="C35" s="117"/>
      <c r="D35" s="117"/>
      <c r="E35" s="6"/>
      <c r="F35" s="6"/>
      <c r="G35" s="6"/>
      <c r="H35" s="6"/>
      <c r="I35" s="6"/>
      <c r="J35" s="129"/>
      <c r="K35" s="126"/>
      <c r="L35" s="126"/>
      <c r="M35" s="6"/>
      <c r="N35" s="130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47"/>
      <c r="B36" s="247"/>
      <c r="C36" s="247"/>
      <c r="D36" s="247"/>
      <c r="E36" s="248"/>
      <c r="F36" s="248"/>
      <c r="G36" s="248"/>
      <c r="H36" s="248"/>
      <c r="I36" s="248"/>
      <c r="J36" s="249"/>
      <c r="K36" s="250"/>
      <c r="L36" s="250"/>
      <c r="M36" s="248"/>
      <c r="N36" s="251"/>
      <c r="O36" s="252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7"/>
      <c r="B37" s="117"/>
      <c r="C37" s="117"/>
      <c r="D37" s="117"/>
      <c r="E37" s="6"/>
      <c r="F37" s="6"/>
      <c r="G37" s="6"/>
      <c r="H37" s="6"/>
      <c r="I37" s="6"/>
      <c r="J37" s="129"/>
      <c r="K37" s="126"/>
      <c r="L37" s="127"/>
      <c r="M37" s="6"/>
      <c r="N37" s="130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40" t="s">
        <v>606</v>
      </c>
      <c r="B38" s="140"/>
      <c r="C38" s="140"/>
      <c r="D38" s="140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6" t="s">
        <v>16</v>
      </c>
      <c r="B39" s="96" t="s">
        <v>566</v>
      </c>
      <c r="C39" s="96"/>
      <c r="D39" s="97" t="s">
        <v>578</v>
      </c>
      <c r="E39" s="96" t="s">
        <v>579</v>
      </c>
      <c r="F39" s="96" t="s">
        <v>580</v>
      </c>
      <c r="G39" s="96" t="s">
        <v>601</v>
      </c>
      <c r="H39" s="96" t="s">
        <v>582</v>
      </c>
      <c r="I39" s="236" t="s">
        <v>583</v>
      </c>
      <c r="J39" s="238" t="s">
        <v>584</v>
      </c>
      <c r="K39" s="237" t="s">
        <v>607</v>
      </c>
      <c r="L39" s="98" t="s">
        <v>586</v>
      </c>
      <c r="M39" s="141" t="s">
        <v>608</v>
      </c>
      <c r="N39" s="96" t="s">
        <v>609</v>
      </c>
      <c r="O39" s="95" t="s">
        <v>588</v>
      </c>
      <c r="P39" s="97" t="s">
        <v>589</v>
      </c>
      <c r="Q39" s="389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22">
        <v>1</v>
      </c>
      <c r="B40" s="245">
        <v>45202</v>
      </c>
      <c r="C40" s="246"/>
      <c r="D40" s="246" t="s">
        <v>902</v>
      </c>
      <c r="E40" s="222" t="s">
        <v>603</v>
      </c>
      <c r="F40" s="222">
        <v>1232</v>
      </c>
      <c r="G40" s="222">
        <v>1218</v>
      </c>
      <c r="H40" s="223">
        <v>1245.5</v>
      </c>
      <c r="I40" s="223" t="s">
        <v>903</v>
      </c>
      <c r="J40" s="242" t="s">
        <v>904</v>
      </c>
      <c r="K40" s="243">
        <f t="shared" ref="K40" si="18">H40-F40</f>
        <v>13.5</v>
      </c>
      <c r="L40" s="104">
        <f t="shared" ref="L40" si="19">(H40*N40)*0.03%</f>
        <v>261.55499999999995</v>
      </c>
      <c r="M40" s="244">
        <f t="shared" ref="M40" si="20">(K40*N40)-L40</f>
        <v>9188.4449999999997</v>
      </c>
      <c r="N40" s="243">
        <v>700</v>
      </c>
      <c r="O40" s="103" t="s">
        <v>594</v>
      </c>
      <c r="P40" s="245">
        <v>45202</v>
      </c>
      <c r="Q40" s="302"/>
      <c r="R40" s="142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3"/>
      <c r="AH40" s="144"/>
      <c r="AI40" s="142"/>
      <c r="AJ40" s="142"/>
      <c r="AK40" s="143"/>
      <c r="AL40" s="143"/>
      <c r="AM40" s="143"/>
    </row>
    <row r="41" spans="1:39" ht="12.75" customHeight="1">
      <c r="A41" s="222">
        <v>2</v>
      </c>
      <c r="B41" s="245">
        <v>45202</v>
      </c>
      <c r="C41" s="246"/>
      <c r="D41" s="246" t="s">
        <v>905</v>
      </c>
      <c r="E41" s="222" t="s">
        <v>603</v>
      </c>
      <c r="F41" s="222">
        <v>2516</v>
      </c>
      <c r="G41" s="222">
        <v>2483</v>
      </c>
      <c r="H41" s="223">
        <v>2542.5</v>
      </c>
      <c r="I41" s="223" t="s">
        <v>906</v>
      </c>
      <c r="J41" s="242" t="s">
        <v>910</v>
      </c>
      <c r="K41" s="243">
        <f t="shared" ref="K41" si="21">H41-F41</f>
        <v>26.5</v>
      </c>
      <c r="L41" s="104">
        <f t="shared" ref="L41" si="22">(H41*N41)*0.03%</f>
        <v>228.82499999999999</v>
      </c>
      <c r="M41" s="244">
        <f t="shared" ref="M41" si="23">(K41*N41)-L41</f>
        <v>7721.1750000000002</v>
      </c>
      <c r="N41" s="243">
        <v>300</v>
      </c>
      <c r="O41" s="103" t="s">
        <v>594</v>
      </c>
      <c r="P41" s="245">
        <v>45203</v>
      </c>
      <c r="Q41" s="302"/>
      <c r="R41" s="142"/>
      <c r="S41" s="55" t="s">
        <v>593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3"/>
      <c r="AH41" s="144"/>
      <c r="AI41" s="142"/>
      <c r="AJ41" s="142"/>
      <c r="AK41" s="143"/>
      <c r="AL41" s="143"/>
      <c r="AM41" s="143"/>
    </row>
    <row r="42" spans="1:39" ht="12.75" customHeight="1">
      <c r="A42" s="319">
        <v>3</v>
      </c>
      <c r="B42" s="320">
        <v>45202</v>
      </c>
      <c r="C42" s="321"/>
      <c r="D42" s="321" t="s">
        <v>907</v>
      </c>
      <c r="E42" s="319" t="s">
        <v>603</v>
      </c>
      <c r="F42" s="319">
        <v>5300</v>
      </c>
      <c r="G42" s="319">
        <v>5250</v>
      </c>
      <c r="H42" s="322">
        <v>5250</v>
      </c>
      <c r="I42" s="322" t="s">
        <v>908</v>
      </c>
      <c r="J42" s="323" t="s">
        <v>913</v>
      </c>
      <c r="K42" s="324">
        <f t="shared" ref="K42:K43" si="24">H42-F42</f>
        <v>-50</v>
      </c>
      <c r="L42" s="325">
        <f t="shared" ref="L42:L43" si="25">(H42*N42)*0.03%</f>
        <v>315</v>
      </c>
      <c r="M42" s="326">
        <f t="shared" ref="M42:M43" si="26">(K42*N42)-L42</f>
        <v>-10315</v>
      </c>
      <c r="N42" s="324">
        <v>200</v>
      </c>
      <c r="O42" s="327" t="s">
        <v>604</v>
      </c>
      <c r="P42" s="320">
        <v>45203</v>
      </c>
      <c r="Q42" s="302"/>
      <c r="R42" s="142"/>
      <c r="S42" s="55" t="s">
        <v>605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3"/>
      <c r="AH42" s="144"/>
      <c r="AI42" s="142"/>
      <c r="AJ42" s="142"/>
      <c r="AK42" s="143"/>
      <c r="AL42" s="143"/>
      <c r="AM42" s="143"/>
    </row>
    <row r="43" spans="1:39" ht="12.75" customHeight="1">
      <c r="A43" s="222">
        <v>4</v>
      </c>
      <c r="B43" s="245">
        <v>45203</v>
      </c>
      <c r="C43" s="246"/>
      <c r="D43" s="246" t="s">
        <v>911</v>
      </c>
      <c r="E43" s="222" t="s">
        <v>603</v>
      </c>
      <c r="F43" s="222">
        <v>2430</v>
      </c>
      <c r="G43" s="222">
        <v>2390</v>
      </c>
      <c r="H43" s="223">
        <v>2460</v>
      </c>
      <c r="I43" s="223" t="s">
        <v>912</v>
      </c>
      <c r="J43" s="242" t="s">
        <v>815</v>
      </c>
      <c r="K43" s="243">
        <f t="shared" si="24"/>
        <v>30</v>
      </c>
      <c r="L43" s="104">
        <f t="shared" si="25"/>
        <v>184.49999999999997</v>
      </c>
      <c r="M43" s="244">
        <f t="shared" si="26"/>
        <v>7315.5</v>
      </c>
      <c r="N43" s="243">
        <v>250</v>
      </c>
      <c r="O43" s="103" t="s">
        <v>594</v>
      </c>
      <c r="P43" s="245">
        <v>45205</v>
      </c>
      <c r="Q43" s="302"/>
      <c r="R43" s="142"/>
      <c r="S43" s="55" t="s">
        <v>605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3"/>
      <c r="AH43" s="144"/>
      <c r="AI43" s="142"/>
      <c r="AJ43" s="142"/>
      <c r="AK43" s="143"/>
      <c r="AL43" s="143"/>
      <c r="AM43" s="143"/>
    </row>
    <row r="44" spans="1:39" ht="12.75" customHeight="1">
      <c r="A44" s="319">
        <v>5</v>
      </c>
      <c r="B44" s="320">
        <v>45203</v>
      </c>
      <c r="C44" s="321"/>
      <c r="D44" s="321" t="s">
        <v>905</v>
      </c>
      <c r="E44" s="319" t="s">
        <v>603</v>
      </c>
      <c r="F44" s="319">
        <v>2506</v>
      </c>
      <c r="G44" s="319">
        <v>2473</v>
      </c>
      <c r="H44" s="322">
        <v>2473</v>
      </c>
      <c r="I44" s="322" t="s">
        <v>914</v>
      </c>
      <c r="J44" s="323" t="s">
        <v>919</v>
      </c>
      <c r="K44" s="324">
        <f t="shared" ref="K44:K46" si="27">H44-F44</f>
        <v>-33</v>
      </c>
      <c r="L44" s="325">
        <f t="shared" ref="L44:L46" si="28">(H44*N44)*0.03%</f>
        <v>222.57</v>
      </c>
      <c r="M44" s="326">
        <f t="shared" ref="M44:M46" si="29">(K44*N44)-L44</f>
        <v>-10122.57</v>
      </c>
      <c r="N44" s="324">
        <v>300</v>
      </c>
      <c r="O44" s="327" t="s">
        <v>604</v>
      </c>
      <c r="P44" s="320">
        <v>45203</v>
      </c>
      <c r="Q44" s="302"/>
      <c r="R44" s="142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3"/>
      <c r="AH44" s="144"/>
      <c r="AI44" s="142"/>
      <c r="AJ44" s="142"/>
      <c r="AK44" s="143"/>
      <c r="AL44" s="143"/>
      <c r="AM44" s="143"/>
    </row>
    <row r="45" spans="1:39" ht="12.75" customHeight="1">
      <c r="A45" s="310">
        <v>6</v>
      </c>
      <c r="B45" s="311">
        <v>45203</v>
      </c>
      <c r="C45" s="312"/>
      <c r="D45" s="312" t="s">
        <v>902</v>
      </c>
      <c r="E45" s="310" t="s">
        <v>603</v>
      </c>
      <c r="F45" s="310">
        <v>1226</v>
      </c>
      <c r="G45" s="310">
        <v>1212</v>
      </c>
      <c r="H45" s="313">
        <v>1226.5</v>
      </c>
      <c r="I45" s="313" t="s">
        <v>915</v>
      </c>
      <c r="J45" s="314" t="s">
        <v>920</v>
      </c>
      <c r="K45" s="315">
        <f t="shared" si="27"/>
        <v>0.5</v>
      </c>
      <c r="L45" s="316">
        <f t="shared" si="28"/>
        <v>257.565</v>
      </c>
      <c r="M45" s="317">
        <f t="shared" si="29"/>
        <v>92.435000000000002</v>
      </c>
      <c r="N45" s="315">
        <v>700</v>
      </c>
      <c r="O45" s="318" t="s">
        <v>612</v>
      </c>
      <c r="P45" s="311">
        <v>45203</v>
      </c>
      <c r="Q45" s="302"/>
      <c r="R45" s="142"/>
      <c r="S45" s="55" t="s">
        <v>593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3"/>
      <c r="AH45" s="144"/>
      <c r="AI45" s="142"/>
      <c r="AJ45" s="142"/>
      <c r="AK45" s="143"/>
      <c r="AL45" s="143"/>
      <c r="AM45" s="143"/>
    </row>
    <row r="46" spans="1:39" ht="12.75" customHeight="1">
      <c r="A46" s="222">
        <v>7</v>
      </c>
      <c r="B46" s="245">
        <v>45203</v>
      </c>
      <c r="C46" s="246"/>
      <c r="D46" s="246" t="s">
        <v>921</v>
      </c>
      <c r="E46" s="222" t="s">
        <v>603</v>
      </c>
      <c r="F46" s="222">
        <v>22875</v>
      </c>
      <c r="G46" s="222">
        <v>22600</v>
      </c>
      <c r="H46" s="223">
        <v>23085</v>
      </c>
      <c r="I46" s="223" t="s">
        <v>922</v>
      </c>
      <c r="J46" s="242" t="s">
        <v>934</v>
      </c>
      <c r="K46" s="243">
        <f t="shared" si="27"/>
        <v>210</v>
      </c>
      <c r="L46" s="104">
        <f t="shared" si="28"/>
        <v>277.02</v>
      </c>
      <c r="M46" s="244">
        <f t="shared" si="29"/>
        <v>8122.98</v>
      </c>
      <c r="N46" s="243">
        <v>40</v>
      </c>
      <c r="O46" s="103" t="s">
        <v>594</v>
      </c>
      <c r="P46" s="245">
        <v>45205</v>
      </c>
      <c r="Q46" s="302"/>
      <c r="R46" s="142"/>
      <c r="S46" s="55" t="s">
        <v>605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3"/>
      <c r="AH46" s="144"/>
      <c r="AI46" s="142"/>
      <c r="AJ46" s="142"/>
      <c r="AK46" s="143"/>
      <c r="AL46" s="143"/>
      <c r="AM46" s="143"/>
    </row>
    <row r="47" spans="1:39" ht="12.75" customHeight="1">
      <c r="A47" s="222">
        <v>8</v>
      </c>
      <c r="B47" s="245">
        <v>45204</v>
      </c>
      <c r="C47" s="246"/>
      <c r="D47" s="246" t="s">
        <v>925</v>
      </c>
      <c r="E47" s="222" t="s">
        <v>603</v>
      </c>
      <c r="F47" s="222">
        <v>2503</v>
      </c>
      <c r="G47" s="222">
        <v>2470</v>
      </c>
      <c r="H47" s="223">
        <v>2525</v>
      </c>
      <c r="I47" s="223" t="s">
        <v>926</v>
      </c>
      <c r="J47" s="242" t="s">
        <v>955</v>
      </c>
      <c r="K47" s="243">
        <f t="shared" ref="K47" si="30">H47-F47</f>
        <v>22</v>
      </c>
      <c r="L47" s="104">
        <f t="shared" ref="L47" si="31">(H47*N47)*0.03%</f>
        <v>227.24999999999997</v>
      </c>
      <c r="M47" s="244">
        <f t="shared" ref="M47" si="32">(K47*N47)-L47</f>
        <v>6372.75</v>
      </c>
      <c r="N47" s="243">
        <v>300</v>
      </c>
      <c r="O47" s="103" t="s">
        <v>594</v>
      </c>
      <c r="P47" s="245">
        <v>45209</v>
      </c>
      <c r="Q47" s="302"/>
      <c r="R47" s="142"/>
      <c r="S47" s="55" t="s">
        <v>593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3"/>
      <c r="AH47" s="144"/>
      <c r="AI47" s="142"/>
      <c r="AJ47" s="142"/>
      <c r="AK47" s="143"/>
      <c r="AL47" s="143"/>
      <c r="AM47" s="143"/>
    </row>
    <row r="48" spans="1:39" ht="12.75" customHeight="1">
      <c r="A48" s="310">
        <v>9</v>
      </c>
      <c r="B48" s="311">
        <v>45204</v>
      </c>
      <c r="C48" s="312"/>
      <c r="D48" s="312" t="s">
        <v>927</v>
      </c>
      <c r="E48" s="310" t="s">
        <v>890</v>
      </c>
      <c r="F48" s="310">
        <v>1006</v>
      </c>
      <c r="G48" s="310">
        <v>1022</v>
      </c>
      <c r="H48" s="313">
        <v>1005</v>
      </c>
      <c r="I48" s="313" t="s">
        <v>928</v>
      </c>
      <c r="J48" s="314" t="s">
        <v>808</v>
      </c>
      <c r="K48" s="315">
        <f>F48-H48</f>
        <v>1</v>
      </c>
      <c r="L48" s="316">
        <f t="shared" ref="L48" si="33">(H48*N48)*0.03%</f>
        <v>188.43749999999997</v>
      </c>
      <c r="M48" s="317">
        <f t="shared" ref="M48" si="34">(K48*N48)-L48</f>
        <v>436.5625</v>
      </c>
      <c r="N48" s="315">
        <v>625</v>
      </c>
      <c r="O48" s="318" t="s">
        <v>612</v>
      </c>
      <c r="P48" s="311">
        <v>45205</v>
      </c>
      <c r="Q48" s="302"/>
      <c r="R48" s="142"/>
      <c r="S48" s="55" t="s">
        <v>593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3"/>
      <c r="AH48" s="144"/>
      <c r="AI48" s="142"/>
      <c r="AJ48" s="142"/>
      <c r="AK48" s="143"/>
      <c r="AL48" s="143"/>
      <c r="AM48" s="143"/>
    </row>
    <row r="49" spans="1:39" ht="12.75" customHeight="1">
      <c r="A49" s="319">
        <v>10</v>
      </c>
      <c r="B49" s="320">
        <v>45204</v>
      </c>
      <c r="C49" s="321"/>
      <c r="D49" s="321" t="s">
        <v>929</v>
      </c>
      <c r="E49" s="319" t="s">
        <v>603</v>
      </c>
      <c r="F49" s="319">
        <v>1099</v>
      </c>
      <c r="G49" s="319">
        <v>1085</v>
      </c>
      <c r="H49" s="322">
        <v>1087</v>
      </c>
      <c r="I49" s="322" t="s">
        <v>930</v>
      </c>
      <c r="J49" s="323" t="s">
        <v>931</v>
      </c>
      <c r="K49" s="324">
        <f t="shared" ref="K49:K50" si="35">H49-F49</f>
        <v>-12</v>
      </c>
      <c r="L49" s="325">
        <f t="shared" ref="L49:L50" si="36">(H49*N49)*0.03%</f>
        <v>228.26999999999998</v>
      </c>
      <c r="M49" s="326">
        <f t="shared" ref="M49:M50" si="37">(K49*N49)-L49</f>
        <v>-8628.27</v>
      </c>
      <c r="N49" s="324">
        <v>700</v>
      </c>
      <c r="O49" s="327" t="s">
        <v>604</v>
      </c>
      <c r="P49" s="320">
        <v>45204</v>
      </c>
      <c r="Q49" s="302"/>
      <c r="R49" s="142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3"/>
      <c r="AH49" s="144"/>
      <c r="AI49" s="142"/>
      <c r="AJ49" s="142"/>
      <c r="AK49" s="143"/>
      <c r="AL49" s="143"/>
      <c r="AM49" s="143"/>
    </row>
    <row r="50" spans="1:39" ht="12.75" customHeight="1">
      <c r="A50" s="310">
        <v>11</v>
      </c>
      <c r="B50" s="311">
        <v>45205</v>
      </c>
      <c r="C50" s="312"/>
      <c r="D50" s="312" t="s">
        <v>937</v>
      </c>
      <c r="E50" s="310" t="s">
        <v>603</v>
      </c>
      <c r="F50" s="310">
        <v>1161</v>
      </c>
      <c r="G50" s="310">
        <v>1148</v>
      </c>
      <c r="H50" s="313">
        <v>1161</v>
      </c>
      <c r="I50" s="313" t="s">
        <v>938</v>
      </c>
      <c r="J50" s="314" t="s">
        <v>962</v>
      </c>
      <c r="K50" s="315">
        <f t="shared" si="35"/>
        <v>0</v>
      </c>
      <c r="L50" s="316">
        <f t="shared" si="36"/>
        <v>296.05499999999995</v>
      </c>
      <c r="M50" s="317">
        <f t="shared" si="37"/>
        <v>-296.05499999999995</v>
      </c>
      <c r="N50" s="315">
        <v>850</v>
      </c>
      <c r="O50" s="318" t="s">
        <v>612</v>
      </c>
      <c r="P50" s="311">
        <v>45208</v>
      </c>
      <c r="Q50" s="302"/>
      <c r="R50" s="142"/>
      <c r="S50" s="55" t="s">
        <v>605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3"/>
      <c r="AH50" s="144"/>
      <c r="AI50" s="142"/>
      <c r="AJ50" s="142"/>
      <c r="AK50" s="143"/>
      <c r="AL50" s="143"/>
      <c r="AM50" s="143"/>
    </row>
    <row r="51" spans="1:39" ht="12.75" customHeight="1">
      <c r="A51" s="222">
        <v>12</v>
      </c>
      <c r="B51" s="245">
        <v>45205</v>
      </c>
      <c r="C51" s="246"/>
      <c r="D51" s="246" t="s">
        <v>902</v>
      </c>
      <c r="E51" s="222" t="s">
        <v>603</v>
      </c>
      <c r="F51" s="222">
        <v>1230</v>
      </c>
      <c r="G51" s="222">
        <v>1215</v>
      </c>
      <c r="H51" s="223">
        <v>1245</v>
      </c>
      <c r="I51" s="223" t="s">
        <v>939</v>
      </c>
      <c r="J51" s="242" t="s">
        <v>941</v>
      </c>
      <c r="K51" s="243">
        <f t="shared" ref="K51" si="38">H51-F51</f>
        <v>15</v>
      </c>
      <c r="L51" s="104">
        <f t="shared" ref="L51" si="39">(H51*N51)*0.03%</f>
        <v>261.45</v>
      </c>
      <c r="M51" s="244">
        <f t="shared" ref="M51" si="40">(K51*N51)-L51</f>
        <v>10238.549999999999</v>
      </c>
      <c r="N51" s="243">
        <v>700</v>
      </c>
      <c r="O51" s="103" t="s">
        <v>594</v>
      </c>
      <c r="P51" s="245">
        <v>45208</v>
      </c>
      <c r="Q51" s="302"/>
      <c r="R51" s="142"/>
      <c r="S51" s="55" t="s">
        <v>593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3"/>
      <c r="AH51" s="144"/>
      <c r="AI51" s="142"/>
      <c r="AJ51" s="142"/>
      <c r="AK51" s="143"/>
      <c r="AL51" s="143"/>
      <c r="AM51" s="143"/>
    </row>
    <row r="52" spans="1:39" ht="12.75" customHeight="1">
      <c r="A52" s="222">
        <v>13</v>
      </c>
      <c r="B52" s="245">
        <v>45208</v>
      </c>
      <c r="C52" s="246"/>
      <c r="D52" s="246" t="s">
        <v>947</v>
      </c>
      <c r="E52" s="222" t="s">
        <v>603</v>
      </c>
      <c r="F52" s="222">
        <v>419</v>
      </c>
      <c r="G52" s="222">
        <v>410</v>
      </c>
      <c r="H52" s="223">
        <v>427.5</v>
      </c>
      <c r="I52" s="223" t="s">
        <v>948</v>
      </c>
      <c r="J52" s="242" t="s">
        <v>961</v>
      </c>
      <c r="K52" s="243">
        <f t="shared" ref="K52" si="41">H52-F52</f>
        <v>8.5</v>
      </c>
      <c r="L52" s="104">
        <f t="shared" ref="L52:L53" si="42">(H52*N52)*0.03%</f>
        <v>160.3125</v>
      </c>
      <c r="M52" s="244">
        <f t="shared" ref="M52:M53" si="43">(K52*N52)-L52</f>
        <v>10464.6875</v>
      </c>
      <c r="N52" s="243">
        <v>1250</v>
      </c>
      <c r="O52" s="103" t="s">
        <v>594</v>
      </c>
      <c r="P52" s="245">
        <v>45209</v>
      </c>
      <c r="Q52" s="302"/>
      <c r="R52" s="142"/>
      <c r="S52" s="55" t="s">
        <v>605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3"/>
      <c r="AH52" s="144"/>
      <c r="AI52" s="142"/>
      <c r="AJ52" s="142"/>
      <c r="AK52" s="143"/>
      <c r="AL52" s="143"/>
      <c r="AM52" s="143"/>
    </row>
    <row r="53" spans="1:39" ht="12.75" customHeight="1">
      <c r="A53" s="310">
        <v>14</v>
      </c>
      <c r="B53" s="311">
        <v>45209</v>
      </c>
      <c r="C53" s="312"/>
      <c r="D53" s="312" t="s">
        <v>953</v>
      </c>
      <c r="E53" s="310" t="s">
        <v>890</v>
      </c>
      <c r="F53" s="310">
        <v>2250</v>
      </c>
      <c r="G53" s="310">
        <v>2272</v>
      </c>
      <c r="H53" s="313">
        <v>2252</v>
      </c>
      <c r="I53" s="313" t="s">
        <v>954</v>
      </c>
      <c r="J53" s="314" t="s">
        <v>960</v>
      </c>
      <c r="K53" s="315">
        <f>F53-H53</f>
        <v>-2</v>
      </c>
      <c r="L53" s="316">
        <f t="shared" si="42"/>
        <v>337.79999999999995</v>
      </c>
      <c r="M53" s="317">
        <f t="shared" si="43"/>
        <v>-1337.8</v>
      </c>
      <c r="N53" s="315">
        <v>500</v>
      </c>
      <c r="O53" s="318" t="s">
        <v>612</v>
      </c>
      <c r="P53" s="311">
        <v>45209</v>
      </c>
      <c r="Q53" s="302"/>
      <c r="R53" s="142"/>
      <c r="S53" s="55" t="s">
        <v>605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3"/>
      <c r="AH53" s="144"/>
      <c r="AI53" s="142"/>
      <c r="AJ53" s="142"/>
      <c r="AK53" s="143"/>
      <c r="AL53" s="143"/>
      <c r="AM53" s="143"/>
    </row>
    <row r="54" spans="1:39" ht="12.75" customHeight="1">
      <c r="A54" s="222">
        <v>15</v>
      </c>
      <c r="B54" s="245">
        <v>45209</v>
      </c>
      <c r="C54" s="246"/>
      <c r="D54" s="246" t="s">
        <v>921</v>
      </c>
      <c r="E54" s="222" t="s">
        <v>603</v>
      </c>
      <c r="F54" s="222">
        <v>22820</v>
      </c>
      <c r="G54" s="222">
        <v>22550</v>
      </c>
      <c r="H54" s="223">
        <v>23050</v>
      </c>
      <c r="I54" s="223" t="s">
        <v>957</v>
      </c>
      <c r="J54" s="242" t="s">
        <v>965</v>
      </c>
      <c r="K54" s="243">
        <f t="shared" ref="K54" si="44">H54-F54</f>
        <v>230</v>
      </c>
      <c r="L54" s="104">
        <f t="shared" ref="L54" si="45">(H54*N54)*0.03%</f>
        <v>276.59999999999997</v>
      </c>
      <c r="M54" s="244">
        <f t="shared" ref="M54" si="46">(K54*N54)-L54</f>
        <v>8923.4</v>
      </c>
      <c r="N54" s="243">
        <v>40</v>
      </c>
      <c r="O54" s="103" t="s">
        <v>594</v>
      </c>
      <c r="P54" s="245">
        <v>45210</v>
      </c>
      <c r="Q54" s="302"/>
      <c r="R54" s="142"/>
      <c r="S54" s="55" t="s">
        <v>605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3"/>
      <c r="AH54" s="144"/>
      <c r="AI54" s="142"/>
      <c r="AJ54" s="142"/>
      <c r="AK54" s="143"/>
      <c r="AL54" s="143"/>
      <c r="AM54" s="143"/>
    </row>
    <row r="55" spans="1:39" ht="12.75" customHeight="1">
      <c r="A55" s="222">
        <v>16</v>
      </c>
      <c r="B55" s="245">
        <v>45210</v>
      </c>
      <c r="C55" s="246"/>
      <c r="D55" s="246" t="s">
        <v>966</v>
      </c>
      <c r="E55" s="222" t="s">
        <v>603</v>
      </c>
      <c r="F55" s="222">
        <v>230.5</v>
      </c>
      <c r="G55" s="222">
        <v>226.5</v>
      </c>
      <c r="H55" s="223">
        <v>234.75</v>
      </c>
      <c r="I55" s="223" t="s">
        <v>967</v>
      </c>
      <c r="J55" s="242" t="s">
        <v>968</v>
      </c>
      <c r="K55" s="243">
        <f t="shared" ref="K55" si="47">H55-F55</f>
        <v>4.25</v>
      </c>
      <c r="L55" s="104">
        <f t="shared" ref="L55" si="48">(H55*N55)*0.03%</f>
        <v>204.23249999999999</v>
      </c>
      <c r="M55" s="244">
        <f t="shared" ref="M55" si="49">(K55*N55)-L55</f>
        <v>12120.7675</v>
      </c>
      <c r="N55" s="243">
        <v>2900</v>
      </c>
      <c r="O55" s="103" t="s">
        <v>594</v>
      </c>
      <c r="P55" s="245">
        <v>45210</v>
      </c>
      <c r="Q55" s="302"/>
      <c r="R55" s="142"/>
      <c r="S55" s="55" t="s">
        <v>605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3"/>
      <c r="AH55" s="144"/>
      <c r="AI55" s="142"/>
      <c r="AJ55" s="142"/>
      <c r="AK55" s="143"/>
      <c r="AL55" s="143"/>
      <c r="AM55" s="143"/>
    </row>
    <row r="56" spans="1:39" ht="12.75" customHeight="1">
      <c r="A56" s="222">
        <v>17</v>
      </c>
      <c r="B56" s="245">
        <v>45210</v>
      </c>
      <c r="C56" s="246"/>
      <c r="D56" s="246" t="s">
        <v>973</v>
      </c>
      <c r="E56" s="222" t="s">
        <v>603</v>
      </c>
      <c r="F56" s="222">
        <v>485</v>
      </c>
      <c r="G56" s="222">
        <v>475</v>
      </c>
      <c r="H56" s="223">
        <v>495.5</v>
      </c>
      <c r="I56" s="223" t="s">
        <v>974</v>
      </c>
      <c r="J56" s="242" t="s">
        <v>989</v>
      </c>
      <c r="K56" s="243">
        <f t="shared" ref="K56" si="50">H56-F56</f>
        <v>10.5</v>
      </c>
      <c r="L56" s="104">
        <f t="shared" ref="L56" si="51">(H56*N56)*0.03%</f>
        <v>148.64999999999998</v>
      </c>
      <c r="M56" s="244">
        <f t="shared" ref="M56" si="52">(K56*N56)-L56</f>
        <v>10351.35</v>
      </c>
      <c r="N56" s="243">
        <v>1000</v>
      </c>
      <c r="O56" s="103" t="s">
        <v>594</v>
      </c>
      <c r="P56" s="245">
        <v>45215</v>
      </c>
      <c r="Q56" s="302"/>
      <c r="R56" s="142"/>
      <c r="S56" s="55" t="s">
        <v>605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3"/>
      <c r="AH56" s="144"/>
      <c r="AI56" s="142"/>
      <c r="AJ56" s="142"/>
      <c r="AK56" s="143"/>
      <c r="AL56" s="143"/>
      <c r="AM56" s="143"/>
    </row>
    <row r="57" spans="1:39" ht="12.75" customHeight="1">
      <c r="A57" s="319">
        <v>18</v>
      </c>
      <c r="B57" s="320">
        <v>45211</v>
      </c>
      <c r="C57" s="321"/>
      <c r="D57" s="321" t="s">
        <v>975</v>
      </c>
      <c r="E57" s="319" t="s">
        <v>603</v>
      </c>
      <c r="F57" s="319">
        <v>8092.5</v>
      </c>
      <c r="G57" s="319">
        <v>8010</v>
      </c>
      <c r="H57" s="322">
        <v>8010</v>
      </c>
      <c r="I57" s="322" t="s">
        <v>976</v>
      </c>
      <c r="J57" s="323" t="s">
        <v>980</v>
      </c>
      <c r="K57" s="324">
        <f t="shared" ref="K57" si="53">H57-F57</f>
        <v>-82.5</v>
      </c>
      <c r="L57" s="325">
        <f t="shared" ref="L57" si="54">(H57*N57)*0.03%</f>
        <v>300.375</v>
      </c>
      <c r="M57" s="326">
        <f t="shared" ref="M57" si="55">(K57*N57)-L57</f>
        <v>-10612.875</v>
      </c>
      <c r="N57" s="324">
        <v>125</v>
      </c>
      <c r="O57" s="327" t="s">
        <v>604</v>
      </c>
      <c r="P57" s="320">
        <v>45212</v>
      </c>
      <c r="Q57" s="302"/>
      <c r="R57" s="142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3"/>
      <c r="AH57" s="144"/>
      <c r="AI57" s="142"/>
      <c r="AJ57" s="142"/>
      <c r="AK57" s="143"/>
      <c r="AL57" s="143"/>
      <c r="AM57" s="143"/>
    </row>
    <row r="58" spans="1:39" ht="12.75" customHeight="1">
      <c r="A58" s="319">
        <v>19</v>
      </c>
      <c r="B58" s="320">
        <v>45211</v>
      </c>
      <c r="C58" s="321"/>
      <c r="D58" s="321" t="s">
        <v>977</v>
      </c>
      <c r="E58" s="319" t="s">
        <v>603</v>
      </c>
      <c r="F58" s="319">
        <v>1591</v>
      </c>
      <c r="G58" s="319">
        <v>1565</v>
      </c>
      <c r="H58" s="322">
        <v>1569</v>
      </c>
      <c r="I58" s="322" t="s">
        <v>978</v>
      </c>
      <c r="J58" s="323" t="s">
        <v>987</v>
      </c>
      <c r="K58" s="324">
        <f t="shared" ref="K58" si="56">H58-F58</f>
        <v>-22</v>
      </c>
      <c r="L58" s="325">
        <f t="shared" ref="L58" si="57">(H58*N58)*0.03%</f>
        <v>188.27999999999997</v>
      </c>
      <c r="M58" s="326">
        <f t="shared" ref="M58" si="58">(K58*N58)-L58</f>
        <v>-8988.2800000000007</v>
      </c>
      <c r="N58" s="324">
        <v>400</v>
      </c>
      <c r="O58" s="327" t="s">
        <v>604</v>
      </c>
      <c r="P58" s="320">
        <v>45215</v>
      </c>
      <c r="Q58" s="302"/>
      <c r="R58" s="142"/>
      <c r="S58" s="55" t="s">
        <v>605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3"/>
      <c r="AH58" s="144"/>
      <c r="AI58" s="142"/>
      <c r="AJ58" s="142"/>
      <c r="AK58" s="143"/>
      <c r="AL58" s="143"/>
      <c r="AM58" s="143"/>
    </row>
    <row r="59" spans="1:39" ht="12.75" customHeight="1">
      <c r="A59" s="222">
        <v>20</v>
      </c>
      <c r="B59" s="245">
        <v>45212</v>
      </c>
      <c r="C59" s="246"/>
      <c r="D59" s="246" t="s">
        <v>983</v>
      </c>
      <c r="E59" s="222" t="s">
        <v>603</v>
      </c>
      <c r="F59" s="222">
        <v>400</v>
      </c>
      <c r="G59" s="222">
        <v>394</v>
      </c>
      <c r="H59" s="223">
        <v>408.5</v>
      </c>
      <c r="I59" s="223" t="s">
        <v>984</v>
      </c>
      <c r="J59" s="242" t="s">
        <v>961</v>
      </c>
      <c r="K59" s="243">
        <f t="shared" ref="K59:K60" si="59">H59-F59</f>
        <v>8.5</v>
      </c>
      <c r="L59" s="104">
        <f t="shared" ref="L59:L60" si="60">(H59*N59)*0.03%</f>
        <v>208.33499999999998</v>
      </c>
      <c r="M59" s="244">
        <f t="shared" ref="M59:M60" si="61">(K59*N59)-L59</f>
        <v>14241.665000000001</v>
      </c>
      <c r="N59" s="243">
        <v>1700</v>
      </c>
      <c r="O59" s="103" t="s">
        <v>594</v>
      </c>
      <c r="P59" s="245">
        <v>45215</v>
      </c>
      <c r="Q59" s="302"/>
      <c r="R59" s="142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3"/>
      <c r="AH59" s="144"/>
      <c r="AI59" s="142"/>
      <c r="AJ59" s="142"/>
      <c r="AK59" s="143"/>
      <c r="AL59" s="143"/>
      <c r="AM59" s="143"/>
    </row>
    <row r="60" spans="1:39" ht="12.75" customHeight="1">
      <c r="A60" s="319">
        <v>21</v>
      </c>
      <c r="B60" s="320">
        <v>45215</v>
      </c>
      <c r="C60" s="321"/>
      <c r="D60" s="321" t="s">
        <v>983</v>
      </c>
      <c r="E60" s="319" t="s">
        <v>603</v>
      </c>
      <c r="F60" s="319">
        <v>397.5</v>
      </c>
      <c r="G60" s="319">
        <v>390</v>
      </c>
      <c r="H60" s="322">
        <v>391</v>
      </c>
      <c r="I60" s="322" t="s">
        <v>984</v>
      </c>
      <c r="J60" s="323" t="s">
        <v>1027</v>
      </c>
      <c r="K60" s="324">
        <f t="shared" si="59"/>
        <v>-6.5</v>
      </c>
      <c r="L60" s="325">
        <f t="shared" si="60"/>
        <v>199.41</v>
      </c>
      <c r="M60" s="326">
        <f t="shared" si="61"/>
        <v>-11249.41</v>
      </c>
      <c r="N60" s="324">
        <v>1700</v>
      </c>
      <c r="O60" s="327" t="s">
        <v>604</v>
      </c>
      <c r="P60" s="320">
        <v>45219</v>
      </c>
      <c r="Q60" s="302"/>
      <c r="R60" s="142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3"/>
      <c r="AH60" s="144"/>
      <c r="AI60" s="142"/>
      <c r="AJ60" s="142"/>
      <c r="AK60" s="143"/>
      <c r="AL60" s="143"/>
      <c r="AM60" s="143"/>
    </row>
    <row r="61" spans="1:39" ht="12.75" customHeight="1">
      <c r="A61" s="222">
        <v>22</v>
      </c>
      <c r="B61" s="245">
        <v>45215</v>
      </c>
      <c r="C61" s="246"/>
      <c r="D61" s="246" t="s">
        <v>992</v>
      </c>
      <c r="E61" s="222" t="s">
        <v>603</v>
      </c>
      <c r="F61" s="222">
        <v>958</v>
      </c>
      <c r="G61" s="222">
        <v>942</v>
      </c>
      <c r="H61" s="223">
        <v>971</v>
      </c>
      <c r="I61" s="223" t="s">
        <v>993</v>
      </c>
      <c r="J61" s="242" t="s">
        <v>970</v>
      </c>
      <c r="K61" s="243">
        <f t="shared" ref="K61:K62" si="62">H61-F61</f>
        <v>13</v>
      </c>
      <c r="L61" s="104">
        <f t="shared" ref="L61:L62" si="63">(H61*N61)*0.03%</f>
        <v>189.34499999999997</v>
      </c>
      <c r="M61" s="244">
        <f t="shared" ref="M61:M62" si="64">(K61*N61)-L61</f>
        <v>8260.6550000000007</v>
      </c>
      <c r="N61" s="243">
        <v>650</v>
      </c>
      <c r="O61" s="103" t="s">
        <v>594</v>
      </c>
      <c r="P61" s="245">
        <v>45216</v>
      </c>
      <c r="Q61" s="302"/>
      <c r="R61" s="142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3"/>
      <c r="AH61" s="144"/>
      <c r="AI61" s="142"/>
      <c r="AJ61" s="142"/>
      <c r="AK61" s="143"/>
      <c r="AL61" s="143"/>
      <c r="AM61" s="143"/>
    </row>
    <row r="62" spans="1:39" ht="12.75" customHeight="1">
      <c r="A62" s="319">
        <v>23</v>
      </c>
      <c r="B62" s="320">
        <v>45217</v>
      </c>
      <c r="C62" s="321"/>
      <c r="D62" s="321" t="s">
        <v>1005</v>
      </c>
      <c r="E62" s="319" t="s">
        <v>603</v>
      </c>
      <c r="F62" s="319">
        <v>708</v>
      </c>
      <c r="G62" s="319">
        <v>696</v>
      </c>
      <c r="H62" s="322">
        <v>696</v>
      </c>
      <c r="I62" s="322" t="s">
        <v>1006</v>
      </c>
      <c r="J62" s="323" t="s">
        <v>931</v>
      </c>
      <c r="K62" s="324">
        <f t="shared" si="62"/>
        <v>-12</v>
      </c>
      <c r="L62" s="325">
        <f t="shared" si="63"/>
        <v>182.7</v>
      </c>
      <c r="M62" s="326">
        <f t="shared" si="64"/>
        <v>-10682.7</v>
      </c>
      <c r="N62" s="324">
        <v>875</v>
      </c>
      <c r="O62" s="327" t="s">
        <v>604</v>
      </c>
      <c r="P62" s="320">
        <v>45218</v>
      </c>
      <c r="Q62" s="302"/>
      <c r="R62" s="142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3"/>
      <c r="AH62" s="144"/>
      <c r="AI62" s="142"/>
      <c r="AJ62" s="142"/>
      <c r="AK62" s="143"/>
      <c r="AL62" s="143"/>
      <c r="AM62" s="143"/>
    </row>
    <row r="63" spans="1:39" ht="12.75" customHeight="1">
      <c r="A63" s="319">
        <v>24</v>
      </c>
      <c r="B63" s="320">
        <v>45217</v>
      </c>
      <c r="C63" s="321"/>
      <c r="D63" s="321" t="s">
        <v>1007</v>
      </c>
      <c r="E63" s="319" t="s">
        <v>603</v>
      </c>
      <c r="F63" s="319">
        <v>254.25</v>
      </c>
      <c r="G63" s="319">
        <v>250.75</v>
      </c>
      <c r="H63" s="369">
        <v>251.25</v>
      </c>
      <c r="I63" s="369" t="s">
        <v>1008</v>
      </c>
      <c r="J63" s="323" t="s">
        <v>1012</v>
      </c>
      <c r="K63" s="324">
        <f t="shared" ref="K63:K64" si="65">H63-F63</f>
        <v>-3</v>
      </c>
      <c r="L63" s="325">
        <f t="shared" ref="L63:L64" si="66">(H63*N63)*0.03%</f>
        <v>254.39062499999997</v>
      </c>
      <c r="M63" s="326">
        <f t="shared" ref="M63:M64" si="67">(K63*N63)-L63</f>
        <v>-10379.390625</v>
      </c>
      <c r="N63" s="324">
        <v>3375</v>
      </c>
      <c r="O63" s="327" t="s">
        <v>604</v>
      </c>
      <c r="P63" s="320">
        <v>45218</v>
      </c>
      <c r="Q63" s="302"/>
      <c r="R63" s="142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3"/>
      <c r="AH63" s="144"/>
      <c r="AI63" s="142"/>
      <c r="AJ63" s="142"/>
      <c r="AK63" s="143"/>
      <c r="AL63" s="143"/>
      <c r="AM63" s="143"/>
    </row>
    <row r="64" spans="1:39" ht="12.75" customHeight="1">
      <c r="A64" s="222">
        <v>25</v>
      </c>
      <c r="B64" s="245">
        <v>45218</v>
      </c>
      <c r="C64" s="246"/>
      <c r="D64" s="246" t="s">
        <v>921</v>
      </c>
      <c r="E64" s="222" t="s">
        <v>603</v>
      </c>
      <c r="F64" s="222">
        <v>22325</v>
      </c>
      <c r="G64" s="370">
        <v>22050</v>
      </c>
      <c r="H64" s="370">
        <v>22560</v>
      </c>
      <c r="I64" s="221" t="s">
        <v>1013</v>
      </c>
      <c r="J64" s="378" t="s">
        <v>813</v>
      </c>
      <c r="K64" s="243">
        <f t="shared" si="65"/>
        <v>235</v>
      </c>
      <c r="L64" s="104">
        <f t="shared" si="66"/>
        <v>270.71999999999997</v>
      </c>
      <c r="M64" s="244">
        <f t="shared" si="67"/>
        <v>9129.2800000000007</v>
      </c>
      <c r="N64" s="243">
        <v>40</v>
      </c>
      <c r="O64" s="103" t="s">
        <v>594</v>
      </c>
      <c r="P64" s="245">
        <v>45218</v>
      </c>
      <c r="Q64" s="302"/>
      <c r="R64" s="142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3"/>
      <c r="AH64" s="144"/>
      <c r="AI64" s="142"/>
      <c r="AJ64" s="142"/>
      <c r="AK64" s="143"/>
      <c r="AL64" s="143"/>
      <c r="AM64" s="143"/>
    </row>
    <row r="65" spans="1:39" ht="12.75" customHeight="1">
      <c r="A65" s="222">
        <v>26</v>
      </c>
      <c r="B65" s="245">
        <v>45218</v>
      </c>
      <c r="C65" s="246"/>
      <c r="D65" s="246" t="s">
        <v>1021</v>
      </c>
      <c r="E65" s="222" t="s">
        <v>603</v>
      </c>
      <c r="F65" s="222">
        <v>4085</v>
      </c>
      <c r="G65" s="370">
        <v>4045</v>
      </c>
      <c r="H65" s="370">
        <v>4132</v>
      </c>
      <c r="I65" s="221" t="s">
        <v>1022</v>
      </c>
      <c r="J65" s="378" t="s">
        <v>1023</v>
      </c>
      <c r="K65" s="243">
        <f t="shared" ref="K65:K66" si="68">H65-F65</f>
        <v>47</v>
      </c>
      <c r="L65" s="104">
        <f t="shared" ref="L65:L66" si="69">(H65*N65)*0.03%</f>
        <v>309.89999999999998</v>
      </c>
      <c r="M65" s="244">
        <f t="shared" ref="M65:M66" si="70">(K65*N65)-L65</f>
        <v>11440.1</v>
      </c>
      <c r="N65" s="243">
        <v>250</v>
      </c>
      <c r="O65" s="103" t="s">
        <v>594</v>
      </c>
      <c r="P65" s="245">
        <v>45218</v>
      </c>
      <c r="Q65" s="302"/>
      <c r="R65" s="142"/>
      <c r="S65" s="55" t="s">
        <v>605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3"/>
      <c r="AH65" s="144"/>
      <c r="AI65" s="142"/>
      <c r="AJ65" s="142"/>
      <c r="AK65" s="143"/>
      <c r="AL65" s="143"/>
      <c r="AM65" s="143"/>
    </row>
    <row r="66" spans="1:39" ht="12.75" customHeight="1">
      <c r="A66" s="319">
        <v>27</v>
      </c>
      <c r="B66" s="320">
        <v>45219</v>
      </c>
      <c r="C66" s="321"/>
      <c r="D66" s="321" t="s">
        <v>1026</v>
      </c>
      <c r="E66" s="319" t="s">
        <v>603</v>
      </c>
      <c r="F66" s="319">
        <v>419</v>
      </c>
      <c r="G66" s="377">
        <v>411.5</v>
      </c>
      <c r="H66" s="377">
        <v>411.5</v>
      </c>
      <c r="I66" s="240" t="s">
        <v>948</v>
      </c>
      <c r="J66" s="380" t="s">
        <v>1037</v>
      </c>
      <c r="K66" s="324">
        <f t="shared" si="68"/>
        <v>-7.5</v>
      </c>
      <c r="L66" s="325">
        <f t="shared" si="69"/>
        <v>154.3125</v>
      </c>
      <c r="M66" s="326">
        <f t="shared" si="70"/>
        <v>-9529.3125</v>
      </c>
      <c r="N66" s="324">
        <v>1250</v>
      </c>
      <c r="O66" s="327" t="s">
        <v>604</v>
      </c>
      <c r="P66" s="320">
        <v>45222</v>
      </c>
      <c r="Q66" s="302"/>
      <c r="R66" s="142"/>
      <c r="S66" s="55" t="s">
        <v>605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3"/>
      <c r="AH66" s="144"/>
      <c r="AI66" s="142"/>
      <c r="AJ66" s="142"/>
      <c r="AK66" s="143"/>
      <c r="AL66" s="143"/>
      <c r="AM66" s="143"/>
    </row>
    <row r="67" spans="1:39" ht="12.75" customHeight="1">
      <c r="A67" s="319">
        <v>28</v>
      </c>
      <c r="B67" s="320">
        <v>45219</v>
      </c>
      <c r="C67" s="321"/>
      <c r="D67" s="321" t="s">
        <v>1028</v>
      </c>
      <c r="E67" s="319" t="s">
        <v>603</v>
      </c>
      <c r="F67" s="319">
        <v>4085</v>
      </c>
      <c r="G67" s="377">
        <v>4045</v>
      </c>
      <c r="H67" s="377">
        <v>4045</v>
      </c>
      <c r="I67" s="240" t="s">
        <v>1022</v>
      </c>
      <c r="J67" s="380" t="s">
        <v>1031</v>
      </c>
      <c r="K67" s="324">
        <f t="shared" ref="K67:K68" si="71">H67-F67</f>
        <v>-40</v>
      </c>
      <c r="L67" s="325">
        <f t="shared" ref="L67:L68" si="72">(H67*N67)*0.03%</f>
        <v>303.375</v>
      </c>
      <c r="M67" s="326">
        <f t="shared" ref="M67:M68" si="73">(K67*N67)-L67</f>
        <v>-10303.375</v>
      </c>
      <c r="N67" s="324">
        <v>250</v>
      </c>
      <c r="O67" s="327" t="s">
        <v>604</v>
      </c>
      <c r="P67" s="320">
        <v>45219</v>
      </c>
      <c r="Q67" s="302"/>
      <c r="R67" s="142"/>
      <c r="S67" s="55" t="s">
        <v>605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3"/>
      <c r="AH67" s="144"/>
      <c r="AI67" s="142"/>
      <c r="AJ67" s="142"/>
      <c r="AK67" s="143"/>
      <c r="AL67" s="143"/>
      <c r="AM67" s="143"/>
    </row>
    <row r="68" spans="1:39" ht="12.75" customHeight="1">
      <c r="A68" s="319">
        <v>29</v>
      </c>
      <c r="B68" s="320">
        <v>45222</v>
      </c>
      <c r="C68" s="321"/>
      <c r="D68" s="321" t="s">
        <v>1038</v>
      </c>
      <c r="E68" s="319" t="s">
        <v>603</v>
      </c>
      <c r="F68" s="319">
        <v>666</v>
      </c>
      <c r="G68" s="377">
        <v>659</v>
      </c>
      <c r="H68" s="388">
        <v>659</v>
      </c>
      <c r="I68" s="309" t="s">
        <v>1039</v>
      </c>
      <c r="J68" s="380" t="s">
        <v>1040</v>
      </c>
      <c r="K68" s="324">
        <f t="shared" si="71"/>
        <v>-7</v>
      </c>
      <c r="L68" s="325">
        <f t="shared" si="72"/>
        <v>281.72249999999997</v>
      </c>
      <c r="M68" s="326">
        <f t="shared" si="73"/>
        <v>-10256.7225</v>
      </c>
      <c r="N68" s="324">
        <v>1425</v>
      </c>
      <c r="O68" s="327" t="s">
        <v>604</v>
      </c>
      <c r="P68" s="320">
        <v>45222</v>
      </c>
      <c r="Q68" s="302"/>
      <c r="R68" s="142"/>
      <c r="S68" s="55" t="s">
        <v>593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3"/>
      <c r="AH68" s="144"/>
      <c r="AI68" s="142"/>
      <c r="AJ68" s="142"/>
      <c r="AK68" s="143"/>
      <c r="AL68" s="143"/>
      <c r="AM68" s="143"/>
    </row>
    <row r="69" spans="1:39" ht="12.75" customHeight="1">
      <c r="A69" s="222">
        <v>30</v>
      </c>
      <c r="B69" s="245">
        <v>45225</v>
      </c>
      <c r="C69" s="246"/>
      <c r="D69" s="246" t="s">
        <v>1059</v>
      </c>
      <c r="E69" s="222" t="s">
        <v>603</v>
      </c>
      <c r="F69" s="222">
        <v>22325</v>
      </c>
      <c r="G69" s="370">
        <v>22050</v>
      </c>
      <c r="H69" s="228">
        <v>22500</v>
      </c>
      <c r="I69" s="221" t="s">
        <v>1013</v>
      </c>
      <c r="J69" s="378" t="s">
        <v>1060</v>
      </c>
      <c r="K69" s="243">
        <f t="shared" ref="K69:K70" si="74">H69-F69</f>
        <v>175</v>
      </c>
      <c r="L69" s="104">
        <f t="shared" ref="L69:L70" si="75">(H69*N69)*0.03%</f>
        <v>270</v>
      </c>
      <c r="M69" s="244">
        <f t="shared" ref="M69:M70" si="76">(K69*N69)-L69</f>
        <v>6730</v>
      </c>
      <c r="N69" s="243">
        <v>40</v>
      </c>
      <c r="O69" s="103" t="s">
        <v>594</v>
      </c>
      <c r="P69" s="245">
        <v>45225</v>
      </c>
      <c r="Q69" s="302"/>
      <c r="R69" s="142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3"/>
      <c r="AH69" s="144"/>
      <c r="AI69" s="142"/>
      <c r="AJ69" s="142"/>
      <c r="AK69" s="143"/>
      <c r="AL69" s="143"/>
      <c r="AM69" s="143"/>
    </row>
    <row r="70" spans="1:39" ht="12.75" customHeight="1">
      <c r="A70" s="319">
        <v>31</v>
      </c>
      <c r="B70" s="320">
        <v>45226</v>
      </c>
      <c r="C70" s="321"/>
      <c r="D70" s="321" t="s">
        <v>1073</v>
      </c>
      <c r="E70" s="319" t="s">
        <v>603</v>
      </c>
      <c r="F70" s="319">
        <v>5455</v>
      </c>
      <c r="G70" s="377">
        <v>5355</v>
      </c>
      <c r="H70" s="239">
        <v>5355</v>
      </c>
      <c r="I70" s="240" t="s">
        <v>1074</v>
      </c>
      <c r="J70" s="380" t="s">
        <v>1075</v>
      </c>
      <c r="K70" s="324">
        <f t="shared" si="74"/>
        <v>-100</v>
      </c>
      <c r="L70" s="325">
        <f t="shared" si="75"/>
        <v>160.64999999999998</v>
      </c>
      <c r="M70" s="326">
        <f t="shared" si="76"/>
        <v>-10160.65</v>
      </c>
      <c r="N70" s="324">
        <v>100</v>
      </c>
      <c r="O70" s="327" t="s">
        <v>604</v>
      </c>
      <c r="P70" s="320">
        <v>45226</v>
      </c>
      <c r="Q70" s="302"/>
      <c r="R70" s="142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3"/>
      <c r="AH70" s="144"/>
      <c r="AI70" s="142"/>
      <c r="AJ70" s="142"/>
      <c r="AK70" s="143"/>
      <c r="AL70" s="143"/>
      <c r="AM70" s="143"/>
    </row>
    <row r="71" spans="1:39" ht="12.75" customHeight="1">
      <c r="A71" s="99">
        <v>32</v>
      </c>
      <c r="B71" s="343">
        <v>45229</v>
      </c>
      <c r="C71" s="145"/>
      <c r="D71" s="145" t="s">
        <v>1059</v>
      </c>
      <c r="E71" s="99" t="s">
        <v>603</v>
      </c>
      <c r="F71" s="99" t="s">
        <v>1113</v>
      </c>
      <c r="G71" s="368">
        <v>22350</v>
      </c>
      <c r="H71" s="225"/>
      <c r="I71" s="227" t="s">
        <v>1114</v>
      </c>
      <c r="J71" s="379" t="s">
        <v>592</v>
      </c>
      <c r="K71" s="99"/>
      <c r="L71" s="102"/>
      <c r="M71" s="344"/>
      <c r="N71" s="99"/>
      <c r="O71" s="101"/>
      <c r="P71" s="343"/>
      <c r="Q71" s="302"/>
      <c r="R71" s="142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3"/>
      <c r="AH71" s="144"/>
      <c r="AI71" s="142"/>
      <c r="AJ71" s="142"/>
      <c r="AK71" s="143"/>
      <c r="AL71" s="143"/>
      <c r="AM71" s="143"/>
    </row>
    <row r="72" spans="1:39" ht="12.75" customHeight="1">
      <c r="A72" s="99"/>
      <c r="B72" s="343"/>
      <c r="C72" s="145"/>
      <c r="D72" s="145"/>
      <c r="E72" s="99"/>
      <c r="F72" s="99"/>
      <c r="G72" s="368"/>
      <c r="H72" s="225"/>
      <c r="I72" s="227"/>
      <c r="J72" s="379"/>
      <c r="K72" s="99"/>
      <c r="L72" s="102"/>
      <c r="M72" s="344"/>
      <c r="N72" s="99"/>
      <c r="O72" s="101"/>
      <c r="P72" s="343"/>
      <c r="Q72" s="302"/>
      <c r="R72" s="142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3"/>
      <c r="AH72" s="144"/>
      <c r="AI72" s="142"/>
      <c r="AJ72" s="142"/>
      <c r="AK72" s="143"/>
      <c r="AL72" s="143"/>
      <c r="AM72" s="143"/>
    </row>
    <row r="73" spans="1:39" ht="12.75" customHeight="1">
      <c r="A73" s="99"/>
      <c r="B73" s="343"/>
      <c r="C73" s="145"/>
      <c r="D73" s="145"/>
      <c r="E73" s="99"/>
      <c r="F73" s="99"/>
      <c r="G73" s="368"/>
      <c r="H73" s="225"/>
      <c r="I73" s="227"/>
      <c r="J73" s="379"/>
      <c r="K73" s="99"/>
      <c r="L73" s="102"/>
      <c r="M73" s="344"/>
      <c r="N73" s="99"/>
      <c r="O73" s="101"/>
      <c r="P73" s="343"/>
      <c r="Q73" s="302"/>
      <c r="R73" s="142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3"/>
      <c r="AH73" s="144"/>
      <c r="AI73" s="142"/>
      <c r="AJ73" s="142"/>
      <c r="AK73" s="143"/>
      <c r="AL73" s="143"/>
      <c r="AM73" s="143"/>
    </row>
    <row r="74" spans="1:39" ht="12.75" customHeight="1">
      <c r="A74" s="99"/>
      <c r="B74" s="343"/>
      <c r="C74" s="145"/>
      <c r="D74" s="145"/>
      <c r="E74" s="99"/>
      <c r="F74" s="99"/>
      <c r="G74" s="368"/>
      <c r="H74" s="300"/>
      <c r="I74" s="227"/>
      <c r="J74" s="379"/>
      <c r="K74" s="99"/>
      <c r="L74" s="102"/>
      <c r="M74" s="344"/>
      <c r="N74" s="99"/>
      <c r="O74" s="101"/>
      <c r="P74" s="100"/>
      <c r="Q74" s="307"/>
      <c r="R74" s="142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3"/>
      <c r="AH74" s="144"/>
      <c r="AI74" s="142"/>
      <c r="AJ74" s="142"/>
      <c r="AK74" s="143"/>
      <c r="AL74" s="143"/>
      <c r="AM74" s="143"/>
    </row>
    <row r="76" spans="1:39" ht="12.75" customHeight="1">
      <c r="A76" s="143"/>
      <c r="B76" s="146"/>
      <c r="C76" s="142"/>
      <c r="D76" s="142"/>
      <c r="E76" s="143"/>
      <c r="F76" s="143"/>
      <c r="G76" s="143"/>
      <c r="H76" s="147"/>
      <c r="I76" s="147"/>
      <c r="J76" s="147"/>
      <c r="K76" s="142"/>
      <c r="L76" s="143"/>
      <c r="M76" s="143"/>
      <c r="N76" s="143"/>
      <c r="O76" s="147"/>
      <c r="P76" s="147"/>
      <c r="Q76" s="147"/>
      <c r="R76" s="142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3"/>
      <c r="AH76" s="144"/>
      <c r="AI76" s="142"/>
      <c r="AJ76" s="142"/>
      <c r="AK76" s="143"/>
      <c r="AL76" s="143"/>
      <c r="AM76" s="143"/>
    </row>
    <row r="77" spans="1:39">
      <c r="A77" s="148" t="s">
        <v>610</v>
      </c>
      <c r="B77" s="148"/>
      <c r="C77" s="148"/>
      <c r="D77" s="148"/>
      <c r="E77" s="149"/>
      <c r="F77" s="110"/>
      <c r="G77" s="110"/>
      <c r="H77" s="110"/>
      <c r="I77" s="110"/>
      <c r="J77" s="1"/>
      <c r="K77" s="6"/>
      <c r="L77" s="6"/>
      <c r="M77" s="6"/>
      <c r="N77" s="1"/>
      <c r="O77" s="1"/>
      <c r="P77" s="37"/>
      <c r="Q77" s="37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38.25">
      <c r="A78" s="96" t="s">
        <v>16</v>
      </c>
      <c r="B78" s="96" t="s">
        <v>566</v>
      </c>
      <c r="C78" s="96"/>
      <c r="D78" s="97" t="s">
        <v>578</v>
      </c>
      <c r="E78" s="96" t="s">
        <v>579</v>
      </c>
      <c r="F78" s="96" t="s">
        <v>580</v>
      </c>
      <c r="G78" s="96" t="s">
        <v>601</v>
      </c>
      <c r="H78" s="96" t="s">
        <v>582</v>
      </c>
      <c r="I78" s="96" t="s">
        <v>583</v>
      </c>
      <c r="J78" s="95" t="s">
        <v>584</v>
      </c>
      <c r="K78" s="95" t="s">
        <v>611</v>
      </c>
      <c r="L78" s="98" t="s">
        <v>586</v>
      </c>
      <c r="M78" s="141" t="s">
        <v>608</v>
      </c>
      <c r="N78" s="96" t="s">
        <v>609</v>
      </c>
      <c r="O78" s="96" t="s">
        <v>588</v>
      </c>
      <c r="P78" s="97" t="s">
        <v>589</v>
      </c>
      <c r="Q78" s="382"/>
      <c r="R78" s="37"/>
      <c r="S78" s="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7"/>
      <c r="AH78" s="37"/>
      <c r="AI78" s="37"/>
      <c r="AJ78" s="37"/>
      <c r="AK78" s="37"/>
      <c r="AL78" s="37"/>
      <c r="AM78" s="37"/>
    </row>
    <row r="79" spans="1:39" ht="15" customHeight="1">
      <c r="A79" s="432">
        <v>1</v>
      </c>
      <c r="B79" s="434">
        <v>45198</v>
      </c>
      <c r="C79" s="262"/>
      <c r="D79" s="262" t="s">
        <v>895</v>
      </c>
      <c r="E79" s="228" t="s">
        <v>890</v>
      </c>
      <c r="F79" s="228">
        <v>51</v>
      </c>
      <c r="G79" s="228"/>
      <c r="H79" s="221">
        <v>46</v>
      </c>
      <c r="I79" s="221"/>
      <c r="J79" s="444" t="s">
        <v>878</v>
      </c>
      <c r="K79" s="228">
        <f>F79-H79</f>
        <v>5</v>
      </c>
      <c r="L79" s="253">
        <v>50</v>
      </c>
      <c r="M79" s="466">
        <v>900</v>
      </c>
      <c r="N79" s="228">
        <v>50</v>
      </c>
      <c r="O79" s="471" t="s">
        <v>594</v>
      </c>
      <c r="P79" s="434">
        <v>45202</v>
      </c>
      <c r="Q79" s="383"/>
      <c r="R79" s="143"/>
      <c r="S79" s="55" t="s">
        <v>593</v>
      </c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</row>
    <row r="80" spans="1:39" ht="15" customHeight="1">
      <c r="A80" s="433"/>
      <c r="B80" s="435"/>
      <c r="C80" s="262"/>
      <c r="D80" s="262" t="s">
        <v>896</v>
      </c>
      <c r="E80" s="228" t="s">
        <v>890</v>
      </c>
      <c r="F80" s="228">
        <v>47</v>
      </c>
      <c r="G80" s="228"/>
      <c r="H80" s="221">
        <v>32</v>
      </c>
      <c r="I80" s="221"/>
      <c r="J80" s="445"/>
      <c r="K80" s="228">
        <f>F80-H80</f>
        <v>15</v>
      </c>
      <c r="L80" s="253">
        <v>50</v>
      </c>
      <c r="M80" s="467"/>
      <c r="N80" s="228">
        <v>50</v>
      </c>
      <c r="O80" s="472"/>
      <c r="P80" s="435"/>
      <c r="Q80" s="383"/>
      <c r="R80" s="143"/>
      <c r="S80" s="55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</row>
    <row r="81" spans="1:39" ht="15" customHeight="1">
      <c r="A81" s="432">
        <v>2</v>
      </c>
      <c r="B81" s="434">
        <v>45198</v>
      </c>
      <c r="C81" s="262"/>
      <c r="D81" s="262" t="s">
        <v>894</v>
      </c>
      <c r="E81" s="228" t="s">
        <v>603</v>
      </c>
      <c r="F81" s="228">
        <v>175</v>
      </c>
      <c r="G81" s="228"/>
      <c r="H81" s="221">
        <v>325</v>
      </c>
      <c r="I81" s="221"/>
      <c r="J81" s="444" t="s">
        <v>809</v>
      </c>
      <c r="K81" s="228">
        <f t="shared" ref="K81:K86" si="77">H81-F81</f>
        <v>150</v>
      </c>
      <c r="L81" s="253">
        <v>50</v>
      </c>
      <c r="M81" s="466">
        <v>800</v>
      </c>
      <c r="N81" s="228">
        <v>15</v>
      </c>
      <c r="O81" s="471" t="s">
        <v>594</v>
      </c>
      <c r="P81" s="434">
        <v>45202</v>
      </c>
      <c r="Q81" s="383"/>
      <c r="R81" s="143"/>
      <c r="S81" s="55" t="s">
        <v>605</v>
      </c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</row>
    <row r="82" spans="1:39" ht="15" customHeight="1">
      <c r="A82" s="433"/>
      <c r="B82" s="435"/>
      <c r="C82" s="262"/>
      <c r="D82" s="262" t="s">
        <v>897</v>
      </c>
      <c r="E82" s="228" t="s">
        <v>890</v>
      </c>
      <c r="F82" s="228">
        <v>115</v>
      </c>
      <c r="G82" s="228"/>
      <c r="H82" s="221">
        <v>205</v>
      </c>
      <c r="I82" s="221"/>
      <c r="J82" s="445"/>
      <c r="K82" s="228">
        <f>F82-H82</f>
        <v>-90</v>
      </c>
      <c r="L82" s="253">
        <v>50</v>
      </c>
      <c r="M82" s="467"/>
      <c r="N82" s="228">
        <v>15</v>
      </c>
      <c r="O82" s="472" t="s">
        <v>594</v>
      </c>
      <c r="P82" s="435"/>
      <c r="Q82" s="383"/>
      <c r="R82" s="143"/>
      <c r="S82" s="55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</row>
    <row r="83" spans="1:39" ht="15" customHeight="1">
      <c r="A83" s="428">
        <v>3</v>
      </c>
      <c r="B83" s="430">
        <v>45198</v>
      </c>
      <c r="C83" s="263"/>
      <c r="D83" s="263" t="s">
        <v>898</v>
      </c>
      <c r="E83" s="239" t="s">
        <v>890</v>
      </c>
      <c r="F83" s="239">
        <v>64</v>
      </c>
      <c r="G83" s="239"/>
      <c r="H83" s="240">
        <v>10</v>
      </c>
      <c r="I83" s="240"/>
      <c r="J83" s="452" t="s">
        <v>940</v>
      </c>
      <c r="K83" s="239">
        <f>F83-H83</f>
        <v>54</v>
      </c>
      <c r="L83" s="241">
        <v>50</v>
      </c>
      <c r="M83" s="468">
        <v>-120</v>
      </c>
      <c r="N83" s="239">
        <v>40</v>
      </c>
      <c r="O83" s="473" t="s">
        <v>604</v>
      </c>
      <c r="P83" s="430">
        <v>45202</v>
      </c>
      <c r="Q83" s="384"/>
      <c r="R83" s="143"/>
      <c r="S83" s="55" t="s">
        <v>593</v>
      </c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</row>
    <row r="84" spans="1:39" ht="15" customHeight="1">
      <c r="A84" s="429"/>
      <c r="B84" s="431"/>
      <c r="C84" s="263"/>
      <c r="D84" s="263" t="s">
        <v>899</v>
      </c>
      <c r="E84" s="239" t="s">
        <v>890</v>
      </c>
      <c r="F84" s="239">
        <v>45.5</v>
      </c>
      <c r="G84" s="239"/>
      <c r="H84" s="240">
        <v>100</v>
      </c>
      <c r="I84" s="240"/>
      <c r="J84" s="453"/>
      <c r="K84" s="239">
        <f>F84-H84</f>
        <v>-54.5</v>
      </c>
      <c r="L84" s="241">
        <v>50</v>
      </c>
      <c r="M84" s="469"/>
      <c r="N84" s="239">
        <v>40</v>
      </c>
      <c r="O84" s="474"/>
      <c r="P84" s="431"/>
      <c r="Q84" s="384"/>
      <c r="R84" s="143"/>
      <c r="S84" s="55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</row>
    <row r="85" spans="1:39" ht="15" customHeight="1">
      <c r="A85" s="428">
        <v>4</v>
      </c>
      <c r="B85" s="430">
        <v>45202</v>
      </c>
      <c r="C85" s="263"/>
      <c r="D85" s="263" t="s">
        <v>893</v>
      </c>
      <c r="E85" s="239" t="s">
        <v>603</v>
      </c>
      <c r="F85" s="239">
        <v>24</v>
      </c>
      <c r="G85" s="239"/>
      <c r="H85" s="240">
        <v>35</v>
      </c>
      <c r="I85" s="240"/>
      <c r="J85" s="452" t="s">
        <v>909</v>
      </c>
      <c r="K85" s="239">
        <f t="shared" si="77"/>
        <v>11</v>
      </c>
      <c r="L85" s="241">
        <v>50</v>
      </c>
      <c r="M85" s="468">
        <v>-380</v>
      </c>
      <c r="N85" s="239">
        <v>40</v>
      </c>
      <c r="O85" s="473" t="s">
        <v>604</v>
      </c>
      <c r="P85" s="430">
        <v>45202</v>
      </c>
      <c r="Q85" s="384"/>
      <c r="R85" s="143"/>
      <c r="S85" s="55" t="s">
        <v>605</v>
      </c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</row>
    <row r="86" spans="1:39" ht="15" customHeight="1">
      <c r="A86" s="454"/>
      <c r="B86" s="465"/>
      <c r="C86" s="333"/>
      <c r="D86" s="333" t="s">
        <v>899</v>
      </c>
      <c r="E86" s="308" t="s">
        <v>603</v>
      </c>
      <c r="F86" s="308">
        <v>33</v>
      </c>
      <c r="G86" s="308"/>
      <c r="H86" s="309">
        <v>15</v>
      </c>
      <c r="I86" s="309"/>
      <c r="J86" s="476"/>
      <c r="K86" s="308">
        <f t="shared" si="77"/>
        <v>-18</v>
      </c>
      <c r="L86" s="334">
        <v>50</v>
      </c>
      <c r="M86" s="470"/>
      <c r="N86" s="308">
        <v>40</v>
      </c>
      <c r="O86" s="475" t="s">
        <v>604</v>
      </c>
      <c r="P86" s="465"/>
      <c r="Q86" s="384"/>
      <c r="R86" s="143"/>
      <c r="S86" s="55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</row>
    <row r="87" spans="1:39" ht="15" customHeight="1">
      <c r="A87" s="432">
        <v>5</v>
      </c>
      <c r="B87" s="434">
        <v>45204</v>
      </c>
      <c r="C87" s="262"/>
      <c r="D87" s="262" t="s">
        <v>923</v>
      </c>
      <c r="E87" s="228" t="s">
        <v>603</v>
      </c>
      <c r="F87" s="228">
        <v>292.5</v>
      </c>
      <c r="G87" s="228"/>
      <c r="H87" s="221">
        <v>435</v>
      </c>
      <c r="I87" s="221"/>
      <c r="J87" s="444" t="s">
        <v>809</v>
      </c>
      <c r="K87" s="228">
        <f t="shared" ref="K87" si="78">H87-F87</f>
        <v>142.5</v>
      </c>
      <c r="L87" s="253">
        <v>50</v>
      </c>
      <c r="M87" s="466">
        <v>800</v>
      </c>
      <c r="N87" s="228">
        <v>15</v>
      </c>
      <c r="O87" s="471" t="s">
        <v>594</v>
      </c>
      <c r="P87" s="434">
        <v>45208</v>
      </c>
      <c r="Q87" s="383"/>
      <c r="R87" s="143"/>
      <c r="S87" s="55" t="s">
        <v>605</v>
      </c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</row>
    <row r="88" spans="1:39" ht="15" customHeight="1">
      <c r="A88" s="433"/>
      <c r="B88" s="435"/>
      <c r="C88" s="262"/>
      <c r="D88" s="262" t="s">
        <v>924</v>
      </c>
      <c r="E88" s="228" t="s">
        <v>890</v>
      </c>
      <c r="F88" s="228">
        <v>107.5</v>
      </c>
      <c r="G88" s="228"/>
      <c r="H88" s="221">
        <v>190</v>
      </c>
      <c r="I88" s="221"/>
      <c r="J88" s="445"/>
      <c r="K88" s="228">
        <f t="shared" ref="K88" si="79">F88-H88</f>
        <v>-82.5</v>
      </c>
      <c r="L88" s="253">
        <v>50</v>
      </c>
      <c r="M88" s="467"/>
      <c r="N88" s="228">
        <v>15</v>
      </c>
      <c r="O88" s="472" t="s">
        <v>594</v>
      </c>
      <c r="P88" s="435"/>
      <c r="Q88" s="383"/>
      <c r="R88" s="143"/>
      <c r="S88" s="55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</row>
    <row r="89" spans="1:39" ht="15" customHeight="1">
      <c r="A89" s="432">
        <v>6</v>
      </c>
      <c r="B89" s="434">
        <v>45205</v>
      </c>
      <c r="C89" s="262"/>
      <c r="D89" s="262" t="s">
        <v>935</v>
      </c>
      <c r="E89" s="228" t="s">
        <v>603</v>
      </c>
      <c r="F89" s="228">
        <v>80</v>
      </c>
      <c r="G89" s="228"/>
      <c r="H89" s="221">
        <v>105</v>
      </c>
      <c r="I89" s="221"/>
      <c r="J89" s="444" t="s">
        <v>942</v>
      </c>
      <c r="K89" s="228">
        <f t="shared" ref="K89" si="80">H89-F89</f>
        <v>25</v>
      </c>
      <c r="L89" s="253">
        <v>50</v>
      </c>
      <c r="M89" s="466">
        <v>600</v>
      </c>
      <c r="N89" s="228">
        <v>40</v>
      </c>
      <c r="O89" s="471" t="s">
        <v>594</v>
      </c>
      <c r="P89" s="434">
        <v>45208</v>
      </c>
      <c r="Q89" s="383"/>
      <c r="R89" s="143"/>
      <c r="S89" s="55" t="s">
        <v>593</v>
      </c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</row>
    <row r="90" spans="1:39" ht="15" customHeight="1">
      <c r="A90" s="433"/>
      <c r="B90" s="435"/>
      <c r="C90" s="262"/>
      <c r="D90" s="262" t="s">
        <v>936</v>
      </c>
      <c r="E90" s="228" t="s">
        <v>890</v>
      </c>
      <c r="F90" s="228">
        <v>45</v>
      </c>
      <c r="G90" s="228"/>
      <c r="H90" s="221">
        <v>52.5</v>
      </c>
      <c r="I90" s="221"/>
      <c r="J90" s="445"/>
      <c r="K90" s="228">
        <f t="shared" ref="K90" si="81">F90-H90</f>
        <v>-7.5</v>
      </c>
      <c r="L90" s="253">
        <v>50</v>
      </c>
      <c r="M90" s="467"/>
      <c r="N90" s="228">
        <v>40</v>
      </c>
      <c r="O90" s="472" t="s">
        <v>594</v>
      </c>
      <c r="P90" s="435"/>
      <c r="Q90" s="383"/>
      <c r="R90" s="143"/>
      <c r="S90" s="55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</row>
    <row r="91" spans="1:39" ht="15" customHeight="1">
      <c r="A91" s="432">
        <v>7</v>
      </c>
      <c r="B91" s="434">
        <v>45208</v>
      </c>
      <c r="C91" s="262"/>
      <c r="D91" s="262" t="s">
        <v>943</v>
      </c>
      <c r="E91" s="228" t="s">
        <v>603</v>
      </c>
      <c r="F91" s="228">
        <v>94</v>
      </c>
      <c r="G91" s="228"/>
      <c r="H91" s="221">
        <v>151</v>
      </c>
      <c r="I91" s="221"/>
      <c r="J91" s="444" t="s">
        <v>910</v>
      </c>
      <c r="K91" s="228">
        <f t="shared" ref="K91" si="82">H91-F91</f>
        <v>57</v>
      </c>
      <c r="L91" s="253">
        <v>50</v>
      </c>
      <c r="M91" s="466">
        <v>1225</v>
      </c>
      <c r="N91" s="228">
        <v>50</v>
      </c>
      <c r="O91" s="471" t="s">
        <v>594</v>
      </c>
      <c r="P91" s="434">
        <v>45209</v>
      </c>
      <c r="Q91" s="383"/>
      <c r="R91" s="143"/>
      <c r="S91" s="55" t="s">
        <v>593</v>
      </c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</row>
    <row r="92" spans="1:39" ht="15" customHeight="1">
      <c r="A92" s="433"/>
      <c r="B92" s="435"/>
      <c r="C92" s="262"/>
      <c r="D92" s="262" t="s">
        <v>944</v>
      </c>
      <c r="E92" s="228" t="s">
        <v>890</v>
      </c>
      <c r="F92" s="228">
        <v>52</v>
      </c>
      <c r="G92" s="228"/>
      <c r="H92" s="221">
        <v>82.5</v>
      </c>
      <c r="I92" s="221"/>
      <c r="J92" s="445"/>
      <c r="K92" s="228">
        <f t="shared" ref="K92" si="83">F92-H92</f>
        <v>-30.5</v>
      </c>
      <c r="L92" s="253">
        <v>50</v>
      </c>
      <c r="M92" s="467"/>
      <c r="N92" s="228">
        <v>50</v>
      </c>
      <c r="O92" s="472" t="s">
        <v>594</v>
      </c>
      <c r="P92" s="435"/>
      <c r="Q92" s="383"/>
      <c r="R92" s="143"/>
      <c r="S92" s="55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</row>
    <row r="93" spans="1:39" ht="15" customHeight="1">
      <c r="A93" s="342">
        <v>8</v>
      </c>
      <c r="B93" s="341">
        <v>45208</v>
      </c>
      <c r="C93" s="262"/>
      <c r="D93" s="262" t="s">
        <v>945</v>
      </c>
      <c r="E93" s="228" t="s">
        <v>603</v>
      </c>
      <c r="F93" s="228">
        <v>22</v>
      </c>
      <c r="G93" s="228">
        <v>0</v>
      </c>
      <c r="H93" s="221">
        <v>47.5</v>
      </c>
      <c r="I93" s="221" t="s">
        <v>946</v>
      </c>
      <c r="J93" s="242" t="s">
        <v>952</v>
      </c>
      <c r="K93" s="243">
        <f t="shared" ref="K93" si="84">H93-F93</f>
        <v>25.5</v>
      </c>
      <c r="L93" s="253">
        <v>50</v>
      </c>
      <c r="M93" s="244">
        <f t="shared" ref="M93" si="85">(K93*N93)-L93</f>
        <v>970</v>
      </c>
      <c r="N93" s="243">
        <v>40</v>
      </c>
      <c r="O93" s="103" t="s">
        <v>594</v>
      </c>
      <c r="P93" s="245">
        <v>45209</v>
      </c>
      <c r="Q93" s="383"/>
      <c r="R93" s="143"/>
      <c r="S93" s="55" t="s">
        <v>605</v>
      </c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</row>
    <row r="94" spans="1:39" ht="15" customHeight="1">
      <c r="A94" s="428">
        <v>9</v>
      </c>
      <c r="B94" s="430">
        <v>45209</v>
      </c>
      <c r="C94" s="263"/>
      <c r="D94" s="263" t="s">
        <v>935</v>
      </c>
      <c r="E94" s="239" t="s">
        <v>603</v>
      </c>
      <c r="F94" s="239">
        <v>18</v>
      </c>
      <c r="G94" s="239"/>
      <c r="H94" s="240">
        <v>0</v>
      </c>
      <c r="I94" s="240"/>
      <c r="J94" s="460" t="s">
        <v>964</v>
      </c>
      <c r="K94" s="324">
        <f t="shared" ref="K94" si="86">H94-F94</f>
        <v>-18</v>
      </c>
      <c r="L94" s="241">
        <v>25</v>
      </c>
      <c r="M94" s="462">
        <v>-370</v>
      </c>
      <c r="N94" s="324">
        <v>40</v>
      </c>
      <c r="O94" s="418" t="s">
        <v>604</v>
      </c>
      <c r="P94" s="420">
        <v>45209</v>
      </c>
      <c r="Q94" s="384"/>
      <c r="R94" s="143"/>
      <c r="S94" s="55" t="s">
        <v>605</v>
      </c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</row>
    <row r="95" spans="1:39" ht="15" customHeight="1">
      <c r="A95" s="429"/>
      <c r="B95" s="431"/>
      <c r="C95" s="263"/>
      <c r="D95" s="263" t="s">
        <v>956</v>
      </c>
      <c r="E95" s="239" t="s">
        <v>890</v>
      </c>
      <c r="F95" s="345" t="s">
        <v>963</v>
      </c>
      <c r="G95" s="239"/>
      <c r="H95" s="240">
        <v>0</v>
      </c>
      <c r="I95" s="240"/>
      <c r="J95" s="427"/>
      <c r="K95" s="346">
        <f>F95-H95</f>
        <v>10</v>
      </c>
      <c r="L95" s="241">
        <v>25</v>
      </c>
      <c r="M95" s="463"/>
      <c r="N95" s="324">
        <v>40</v>
      </c>
      <c r="O95" s="464"/>
      <c r="P95" s="477"/>
      <c r="Q95" s="384"/>
      <c r="R95" s="143"/>
      <c r="S95" s="55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</row>
    <row r="96" spans="1:39" ht="15" customHeight="1">
      <c r="A96" s="432">
        <v>10</v>
      </c>
      <c r="B96" s="434">
        <v>45209</v>
      </c>
      <c r="C96" s="262"/>
      <c r="D96" s="262" t="s">
        <v>958</v>
      </c>
      <c r="E96" s="228" t="s">
        <v>890</v>
      </c>
      <c r="F96" s="347" t="s">
        <v>969</v>
      </c>
      <c r="G96" s="228"/>
      <c r="H96" s="221">
        <v>118</v>
      </c>
      <c r="I96" s="221"/>
      <c r="J96" s="436" t="s">
        <v>970</v>
      </c>
      <c r="K96" s="348">
        <f>F96-H96</f>
        <v>-40</v>
      </c>
      <c r="L96" s="253">
        <v>50</v>
      </c>
      <c r="M96" s="414">
        <v>550</v>
      </c>
      <c r="N96" s="243">
        <v>50</v>
      </c>
      <c r="O96" s="440" t="s">
        <v>594</v>
      </c>
      <c r="P96" s="438">
        <v>45210</v>
      </c>
      <c r="Q96" s="383"/>
      <c r="R96" s="143"/>
      <c r="S96" s="55" t="s">
        <v>593</v>
      </c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</row>
    <row r="97" spans="1:39" ht="15" customHeight="1">
      <c r="A97" s="433"/>
      <c r="B97" s="435"/>
      <c r="C97" s="262"/>
      <c r="D97" s="262" t="s">
        <v>959</v>
      </c>
      <c r="E97" s="228" t="s">
        <v>890</v>
      </c>
      <c r="F97" s="228">
        <v>73</v>
      </c>
      <c r="G97" s="228"/>
      <c r="H97" s="221">
        <v>20</v>
      </c>
      <c r="I97" s="221"/>
      <c r="J97" s="437"/>
      <c r="K97" s="243">
        <f>F97-H97</f>
        <v>53</v>
      </c>
      <c r="L97" s="253">
        <v>50</v>
      </c>
      <c r="M97" s="458"/>
      <c r="N97" s="243">
        <v>50</v>
      </c>
      <c r="O97" s="459"/>
      <c r="P97" s="456"/>
      <c r="Q97" s="383"/>
      <c r="R97" s="143"/>
      <c r="S97" s="55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</row>
    <row r="98" spans="1:39" ht="15" customHeight="1">
      <c r="A98" s="349">
        <v>11</v>
      </c>
      <c r="B98" s="350">
        <v>45210</v>
      </c>
      <c r="C98" s="263"/>
      <c r="D98" s="263" t="s">
        <v>971</v>
      </c>
      <c r="E98" s="239" t="s">
        <v>603</v>
      </c>
      <c r="F98" s="239">
        <v>89</v>
      </c>
      <c r="G98" s="239">
        <v>65</v>
      </c>
      <c r="H98" s="240">
        <v>71</v>
      </c>
      <c r="I98" s="240" t="s">
        <v>972</v>
      </c>
      <c r="J98" s="323" t="s">
        <v>979</v>
      </c>
      <c r="K98" s="324">
        <f t="shared" ref="K98" si="87">H98-F98</f>
        <v>-18</v>
      </c>
      <c r="L98" s="241">
        <v>50</v>
      </c>
      <c r="M98" s="326">
        <f t="shared" ref="M98" si="88">(K98*N98)-L98</f>
        <v>-770</v>
      </c>
      <c r="N98" s="324">
        <v>40</v>
      </c>
      <c r="O98" s="327" t="s">
        <v>604</v>
      </c>
      <c r="P98" s="320">
        <v>45210</v>
      </c>
      <c r="Q98" s="384"/>
      <c r="R98" s="143"/>
      <c r="S98" s="55" t="s">
        <v>605</v>
      </c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</row>
    <row r="99" spans="1:39" ht="15" customHeight="1">
      <c r="A99" s="432">
        <v>12</v>
      </c>
      <c r="B99" s="434">
        <v>45212</v>
      </c>
      <c r="C99" s="262"/>
      <c r="D99" s="262" t="s">
        <v>985</v>
      </c>
      <c r="E99" s="228" t="s">
        <v>603</v>
      </c>
      <c r="F99" s="228">
        <v>11.75</v>
      </c>
      <c r="G99" s="228"/>
      <c r="H99" s="221">
        <v>17</v>
      </c>
      <c r="I99" s="221"/>
      <c r="J99" s="424" t="s">
        <v>988</v>
      </c>
      <c r="K99" s="422">
        <v>1.25</v>
      </c>
      <c r="L99" s="253">
        <v>50</v>
      </c>
      <c r="M99" s="414">
        <v>1681.25</v>
      </c>
      <c r="N99" s="243">
        <v>1425</v>
      </c>
      <c r="O99" s="417" t="s">
        <v>594</v>
      </c>
      <c r="P99" s="416">
        <v>45215</v>
      </c>
      <c r="Q99" s="383"/>
      <c r="R99" s="143"/>
      <c r="S99" s="55" t="s">
        <v>593</v>
      </c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</row>
    <row r="100" spans="1:39" ht="15" customHeight="1">
      <c r="A100" s="433"/>
      <c r="B100" s="435"/>
      <c r="C100" s="262"/>
      <c r="D100" s="262" t="s">
        <v>986</v>
      </c>
      <c r="E100" s="228" t="s">
        <v>890</v>
      </c>
      <c r="F100" s="228">
        <v>8</v>
      </c>
      <c r="G100" s="228"/>
      <c r="H100" s="221">
        <v>12</v>
      </c>
      <c r="I100" s="221"/>
      <c r="J100" s="437"/>
      <c r="K100" s="455"/>
      <c r="L100" s="253">
        <v>50</v>
      </c>
      <c r="M100" s="458"/>
      <c r="N100" s="243">
        <v>1425</v>
      </c>
      <c r="O100" s="459"/>
      <c r="P100" s="456"/>
      <c r="Q100" s="383"/>
      <c r="R100" s="143"/>
      <c r="S100" s="55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</row>
    <row r="101" spans="1:39" ht="15" customHeight="1">
      <c r="A101" s="342">
        <v>13</v>
      </c>
      <c r="B101" s="367">
        <v>45217</v>
      </c>
      <c r="C101" s="262"/>
      <c r="D101" s="262" t="s">
        <v>1002</v>
      </c>
      <c r="E101" s="228" t="s">
        <v>603</v>
      </c>
      <c r="F101" s="228">
        <v>62.5</v>
      </c>
      <c r="G101" s="228">
        <v>0</v>
      </c>
      <c r="H101" s="221">
        <v>120</v>
      </c>
      <c r="I101" s="221" t="s">
        <v>1003</v>
      </c>
      <c r="J101" s="242" t="s">
        <v>1004</v>
      </c>
      <c r="K101" s="243">
        <f t="shared" ref="K101:K102" si="89">H101-F101</f>
        <v>57.5</v>
      </c>
      <c r="L101" s="253">
        <v>50</v>
      </c>
      <c r="M101" s="244">
        <f t="shared" ref="M101:M102" si="90">(K101*N101)-L101</f>
        <v>812.5</v>
      </c>
      <c r="N101" s="243">
        <v>15</v>
      </c>
      <c r="O101" s="103" t="s">
        <v>594</v>
      </c>
      <c r="P101" s="245">
        <v>45217</v>
      </c>
      <c r="Q101" s="383"/>
      <c r="R101" s="143"/>
      <c r="S101" s="55" t="s">
        <v>605</v>
      </c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</row>
    <row r="102" spans="1:39" ht="15" customHeight="1">
      <c r="A102" s="349">
        <v>14</v>
      </c>
      <c r="B102" s="350">
        <v>45217</v>
      </c>
      <c r="C102" s="263"/>
      <c r="D102" s="263" t="s">
        <v>1009</v>
      </c>
      <c r="E102" s="239" t="s">
        <v>603</v>
      </c>
      <c r="F102" s="239">
        <v>60</v>
      </c>
      <c r="G102" s="239">
        <v>0</v>
      </c>
      <c r="H102" s="240">
        <v>25</v>
      </c>
      <c r="I102" s="240" t="s">
        <v>1010</v>
      </c>
      <c r="J102" s="323" t="s">
        <v>1011</v>
      </c>
      <c r="K102" s="324">
        <f t="shared" si="89"/>
        <v>-35</v>
      </c>
      <c r="L102" s="241">
        <v>50</v>
      </c>
      <c r="M102" s="326">
        <f t="shared" si="90"/>
        <v>-575</v>
      </c>
      <c r="N102" s="324">
        <v>15</v>
      </c>
      <c r="O102" s="327" t="s">
        <v>604</v>
      </c>
      <c r="P102" s="320">
        <v>45217</v>
      </c>
      <c r="Q102" s="384"/>
      <c r="R102" s="143"/>
      <c r="S102" s="55" t="s">
        <v>593</v>
      </c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</row>
    <row r="103" spans="1:39" ht="15" customHeight="1">
      <c r="A103" s="371">
        <v>15</v>
      </c>
      <c r="B103" s="372">
        <v>45218</v>
      </c>
      <c r="C103" s="373"/>
      <c r="D103" s="373" t="s">
        <v>1017</v>
      </c>
      <c r="E103" s="374" t="s">
        <v>603</v>
      </c>
      <c r="F103" s="374">
        <v>19</v>
      </c>
      <c r="G103" s="374">
        <v>0</v>
      </c>
      <c r="H103" s="375">
        <v>20</v>
      </c>
      <c r="I103" s="375" t="s">
        <v>1018</v>
      </c>
      <c r="J103" s="314" t="s">
        <v>808</v>
      </c>
      <c r="K103" s="315">
        <f t="shared" ref="K103:K104" si="91">H103-F103</f>
        <v>1</v>
      </c>
      <c r="L103" s="376">
        <v>50</v>
      </c>
      <c r="M103" s="317">
        <f t="shared" ref="M103" si="92">(K103*N103)-L103</f>
        <v>0</v>
      </c>
      <c r="N103" s="315">
        <v>50</v>
      </c>
      <c r="O103" s="318" t="s">
        <v>612</v>
      </c>
      <c r="P103" s="311">
        <v>45218</v>
      </c>
      <c r="Q103" s="385"/>
      <c r="R103" s="143"/>
      <c r="S103" s="55" t="s">
        <v>605</v>
      </c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</row>
    <row r="104" spans="1:39" ht="15" customHeight="1">
      <c r="A104" s="428">
        <v>16</v>
      </c>
      <c r="B104" s="430">
        <v>45218</v>
      </c>
      <c r="C104" s="263"/>
      <c r="D104" s="263" t="s">
        <v>1019</v>
      </c>
      <c r="E104" s="239" t="s">
        <v>603</v>
      </c>
      <c r="F104" s="239">
        <v>285</v>
      </c>
      <c r="G104" s="239"/>
      <c r="H104" s="240">
        <v>0</v>
      </c>
      <c r="I104" s="240"/>
      <c r="J104" s="460" t="s">
        <v>1072</v>
      </c>
      <c r="K104" s="324">
        <f t="shared" si="91"/>
        <v>-285</v>
      </c>
      <c r="L104" s="241">
        <v>25</v>
      </c>
      <c r="M104" s="462">
        <v>-2750</v>
      </c>
      <c r="N104" s="324">
        <v>15</v>
      </c>
      <c r="O104" s="418" t="s">
        <v>604</v>
      </c>
      <c r="P104" s="420">
        <v>45225</v>
      </c>
      <c r="Q104" s="302"/>
      <c r="R104" s="143"/>
      <c r="S104" s="55" t="s">
        <v>593</v>
      </c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</row>
    <row r="105" spans="1:39" ht="15" customHeight="1">
      <c r="A105" s="429"/>
      <c r="B105" s="431"/>
      <c r="C105" s="263"/>
      <c r="D105" s="263" t="s">
        <v>1020</v>
      </c>
      <c r="E105" s="239" t="s">
        <v>890</v>
      </c>
      <c r="F105" s="239">
        <v>105</v>
      </c>
      <c r="G105" s="239"/>
      <c r="H105" s="240">
        <v>0</v>
      </c>
      <c r="I105" s="240"/>
      <c r="J105" s="461"/>
      <c r="K105" s="324">
        <f>F105-H105</f>
        <v>105</v>
      </c>
      <c r="L105" s="241">
        <v>25</v>
      </c>
      <c r="M105" s="463"/>
      <c r="N105" s="324">
        <v>15</v>
      </c>
      <c r="O105" s="419"/>
      <c r="P105" s="421"/>
      <c r="Q105" s="302"/>
      <c r="R105" s="143"/>
      <c r="S105" s="55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</row>
    <row r="106" spans="1:39" ht="15" customHeight="1">
      <c r="A106" s="371">
        <v>17</v>
      </c>
      <c r="B106" s="372">
        <v>45219</v>
      </c>
      <c r="C106" s="373"/>
      <c r="D106" s="373" t="s">
        <v>1029</v>
      </c>
      <c r="E106" s="374" t="s">
        <v>603</v>
      </c>
      <c r="F106" s="374">
        <v>52.5</v>
      </c>
      <c r="G106" s="374">
        <v>10</v>
      </c>
      <c r="H106" s="375">
        <v>52.5</v>
      </c>
      <c r="I106" s="375" t="s">
        <v>1030</v>
      </c>
      <c r="J106" s="314" t="s">
        <v>962</v>
      </c>
      <c r="K106" s="315">
        <f t="shared" ref="K106" si="93">H106-F106</f>
        <v>0</v>
      </c>
      <c r="L106" s="376">
        <v>50</v>
      </c>
      <c r="M106" s="317">
        <f t="shared" ref="M106" si="94">(K106*N106)-L106</f>
        <v>-50</v>
      </c>
      <c r="N106" s="315">
        <v>40</v>
      </c>
      <c r="O106" s="318" t="s">
        <v>612</v>
      </c>
      <c r="P106" s="311">
        <v>45219</v>
      </c>
      <c r="Q106" s="385"/>
      <c r="R106" s="143"/>
      <c r="S106" s="55" t="s">
        <v>605</v>
      </c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</row>
    <row r="107" spans="1:39" ht="15" customHeight="1">
      <c r="A107" s="432">
        <v>18</v>
      </c>
      <c r="B107" s="434">
        <v>45219</v>
      </c>
      <c r="C107" s="262"/>
      <c r="D107" s="262" t="s">
        <v>1034</v>
      </c>
      <c r="E107" s="228" t="s">
        <v>890</v>
      </c>
      <c r="F107" s="228">
        <v>29</v>
      </c>
      <c r="G107" s="228"/>
      <c r="H107" s="221">
        <v>16</v>
      </c>
      <c r="I107" s="221"/>
      <c r="J107" s="457" t="s">
        <v>1041</v>
      </c>
      <c r="K107" s="228">
        <f>F107-H107</f>
        <v>13</v>
      </c>
      <c r="L107" s="381">
        <v>50</v>
      </c>
      <c r="M107" s="414">
        <f>(43*40)-100</f>
        <v>1620</v>
      </c>
      <c r="N107" s="228">
        <v>40</v>
      </c>
      <c r="O107" s="417" t="s">
        <v>594</v>
      </c>
      <c r="P107" s="416">
        <v>45222</v>
      </c>
      <c r="Q107" s="383"/>
      <c r="R107" s="143"/>
      <c r="S107" s="55" t="s">
        <v>605</v>
      </c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</row>
    <row r="108" spans="1:39" ht="15" customHeight="1">
      <c r="A108" s="433"/>
      <c r="B108" s="435"/>
      <c r="C108" s="262"/>
      <c r="D108" s="262" t="s">
        <v>1035</v>
      </c>
      <c r="E108" s="228" t="s">
        <v>890</v>
      </c>
      <c r="F108" s="228">
        <v>34</v>
      </c>
      <c r="G108" s="228"/>
      <c r="H108" s="221">
        <v>4</v>
      </c>
      <c r="I108" s="221"/>
      <c r="J108" s="445"/>
      <c r="K108" s="228">
        <f>F108-H108</f>
        <v>30</v>
      </c>
      <c r="L108" s="381">
        <v>50</v>
      </c>
      <c r="M108" s="458"/>
      <c r="N108" s="228">
        <v>40</v>
      </c>
      <c r="O108" s="459"/>
      <c r="P108" s="456"/>
      <c r="Q108" s="383"/>
      <c r="R108" s="143"/>
      <c r="S108" s="55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</row>
    <row r="109" spans="1:39" ht="15" customHeight="1">
      <c r="A109" s="448">
        <v>19</v>
      </c>
      <c r="B109" s="450">
        <v>45224</v>
      </c>
      <c r="C109" s="336"/>
      <c r="D109" s="336" t="s">
        <v>1048</v>
      </c>
      <c r="E109" s="225" t="s">
        <v>603</v>
      </c>
      <c r="F109" s="225" t="s">
        <v>1050</v>
      </c>
      <c r="G109" s="225"/>
      <c r="H109" s="227"/>
      <c r="I109" s="227"/>
      <c r="J109" s="446" t="s">
        <v>592</v>
      </c>
      <c r="K109" s="225"/>
      <c r="L109" s="337"/>
      <c r="M109" s="338"/>
      <c r="N109" s="225"/>
      <c r="O109" s="227"/>
      <c r="P109" s="335"/>
      <c r="Q109" s="302"/>
      <c r="R109" s="143"/>
      <c r="S109" s="55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</row>
    <row r="110" spans="1:39" ht="15" customHeight="1">
      <c r="A110" s="449"/>
      <c r="B110" s="451"/>
      <c r="C110" s="336"/>
      <c r="D110" s="336" t="s">
        <v>1049</v>
      </c>
      <c r="E110" s="225" t="s">
        <v>890</v>
      </c>
      <c r="F110" s="225" t="s">
        <v>1051</v>
      </c>
      <c r="G110" s="225"/>
      <c r="H110" s="227"/>
      <c r="I110" s="227"/>
      <c r="J110" s="447"/>
      <c r="K110" s="225"/>
      <c r="L110" s="337"/>
      <c r="M110" s="338"/>
      <c r="N110" s="225"/>
      <c r="O110" s="227"/>
      <c r="P110" s="335"/>
      <c r="Q110" s="302"/>
      <c r="R110" s="143"/>
      <c r="S110" s="55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</row>
    <row r="111" spans="1:39" ht="15" customHeight="1">
      <c r="A111" s="432">
        <v>20</v>
      </c>
      <c r="B111" s="434">
        <v>45225</v>
      </c>
      <c r="C111" s="262"/>
      <c r="D111" s="262" t="s">
        <v>1055</v>
      </c>
      <c r="E111" s="228" t="s">
        <v>603</v>
      </c>
      <c r="F111" s="228">
        <v>122</v>
      </c>
      <c r="G111" s="228"/>
      <c r="H111" s="221">
        <v>148</v>
      </c>
      <c r="I111" s="221"/>
      <c r="J111" s="436" t="s">
        <v>762</v>
      </c>
      <c r="K111" s="243">
        <f t="shared" ref="K111" si="95">H111-F111</f>
        <v>26</v>
      </c>
      <c r="L111" s="253">
        <v>50</v>
      </c>
      <c r="M111" s="442">
        <v>1150</v>
      </c>
      <c r="N111" s="243">
        <v>50</v>
      </c>
      <c r="O111" s="440" t="s">
        <v>594</v>
      </c>
      <c r="P111" s="438">
        <v>45226</v>
      </c>
      <c r="Q111" s="302"/>
      <c r="R111" s="143"/>
      <c r="S111" s="55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</row>
    <row r="112" spans="1:39" ht="15" customHeight="1">
      <c r="A112" s="433"/>
      <c r="B112" s="435"/>
      <c r="C112" s="262"/>
      <c r="D112" s="262" t="s">
        <v>1056</v>
      </c>
      <c r="E112" s="228" t="s">
        <v>890</v>
      </c>
      <c r="F112" s="228">
        <v>50</v>
      </c>
      <c r="G112" s="228"/>
      <c r="H112" s="221">
        <v>51</v>
      </c>
      <c r="I112" s="221"/>
      <c r="J112" s="437"/>
      <c r="K112" s="243">
        <f>F112-H112</f>
        <v>-1</v>
      </c>
      <c r="L112" s="253">
        <v>50</v>
      </c>
      <c r="M112" s="443"/>
      <c r="N112" s="243">
        <v>50</v>
      </c>
      <c r="O112" s="441"/>
      <c r="P112" s="439"/>
      <c r="Q112" s="302"/>
      <c r="R112" s="143"/>
      <c r="S112" s="55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</row>
    <row r="113" spans="1:39" ht="15" customHeight="1">
      <c r="A113" s="428">
        <v>21</v>
      </c>
      <c r="B113" s="430">
        <v>45225</v>
      </c>
      <c r="C113" s="263"/>
      <c r="D113" s="263" t="s">
        <v>1061</v>
      </c>
      <c r="E113" s="239" t="s">
        <v>603</v>
      </c>
      <c r="F113" s="239">
        <v>17</v>
      </c>
      <c r="G113" s="239"/>
      <c r="H113" s="240">
        <v>8.5</v>
      </c>
      <c r="I113" s="240"/>
      <c r="J113" s="426" t="s">
        <v>1062</v>
      </c>
      <c r="K113" s="324">
        <f t="shared" ref="K113:K114" si="96">H113-F113</f>
        <v>-8.5</v>
      </c>
      <c r="L113" s="241">
        <v>50</v>
      </c>
      <c r="M113" s="326">
        <f t="shared" ref="M113:M114" si="97">(K113*N113)-L113</f>
        <v>-475</v>
      </c>
      <c r="N113" s="324">
        <v>50</v>
      </c>
      <c r="O113" s="418" t="s">
        <v>604</v>
      </c>
      <c r="P113" s="420">
        <v>45225</v>
      </c>
      <c r="Q113" s="302"/>
      <c r="R113" s="143"/>
      <c r="S113" s="55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</row>
    <row r="114" spans="1:39" ht="15" customHeight="1">
      <c r="A114" s="429"/>
      <c r="B114" s="431"/>
      <c r="C114" s="263"/>
      <c r="D114" s="263" t="s">
        <v>895</v>
      </c>
      <c r="E114" s="239" t="s">
        <v>603</v>
      </c>
      <c r="F114" s="239">
        <v>47</v>
      </c>
      <c r="G114" s="239"/>
      <c r="H114" s="240">
        <v>42.5</v>
      </c>
      <c r="I114" s="240"/>
      <c r="J114" s="427"/>
      <c r="K114" s="324">
        <f t="shared" si="96"/>
        <v>-4.5</v>
      </c>
      <c r="L114" s="241">
        <v>50</v>
      </c>
      <c r="M114" s="326">
        <f t="shared" si="97"/>
        <v>-275</v>
      </c>
      <c r="N114" s="324">
        <v>50</v>
      </c>
      <c r="O114" s="419"/>
      <c r="P114" s="421"/>
      <c r="Q114" s="302"/>
      <c r="R114" s="143"/>
      <c r="S114" s="55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</row>
    <row r="115" spans="1:39" ht="12.75" customHeight="1">
      <c r="A115" s="423">
        <v>22</v>
      </c>
      <c r="B115" s="416">
        <v>45225</v>
      </c>
      <c r="C115" s="246"/>
      <c r="D115" s="246" t="s">
        <v>1057</v>
      </c>
      <c r="E115" s="222" t="s">
        <v>603</v>
      </c>
      <c r="F115" s="222">
        <v>18</v>
      </c>
      <c r="G115" s="370"/>
      <c r="H115" s="228">
        <v>23.25</v>
      </c>
      <c r="I115" s="221"/>
      <c r="J115" s="424" t="s">
        <v>1077</v>
      </c>
      <c r="K115" s="422">
        <v>3</v>
      </c>
      <c r="L115" s="104">
        <v>50</v>
      </c>
      <c r="M115" s="414">
        <v>4531.25</v>
      </c>
      <c r="N115" s="243">
        <v>1425</v>
      </c>
      <c r="O115" s="417" t="s">
        <v>594</v>
      </c>
      <c r="P115" s="416">
        <v>45226</v>
      </c>
      <c r="Q115" s="302"/>
      <c r="R115" s="142"/>
      <c r="S115" s="5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3"/>
      <c r="AH115" s="144"/>
      <c r="AI115" s="142"/>
      <c r="AJ115" s="142"/>
      <c r="AK115" s="143"/>
      <c r="AL115" s="143"/>
      <c r="AM115" s="143"/>
    </row>
    <row r="116" spans="1:39" ht="12.75" customHeight="1">
      <c r="A116" s="415"/>
      <c r="B116" s="415"/>
      <c r="C116" s="246"/>
      <c r="D116" s="246" t="s">
        <v>1058</v>
      </c>
      <c r="E116" s="222" t="s">
        <v>890</v>
      </c>
      <c r="F116" s="222">
        <v>9</v>
      </c>
      <c r="G116" s="370"/>
      <c r="H116" s="228">
        <v>11.25</v>
      </c>
      <c r="I116" s="221"/>
      <c r="J116" s="425"/>
      <c r="K116" s="415"/>
      <c r="L116" s="104">
        <v>50</v>
      </c>
      <c r="M116" s="415"/>
      <c r="N116" s="243">
        <v>1425</v>
      </c>
      <c r="O116" s="415"/>
      <c r="P116" s="415"/>
      <c r="Q116" s="302"/>
      <c r="R116" s="142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3"/>
      <c r="AH116" s="144"/>
      <c r="AI116" s="142"/>
      <c r="AJ116" s="142"/>
      <c r="AK116" s="143"/>
      <c r="AL116" s="143"/>
      <c r="AM116" s="143"/>
    </row>
    <row r="117" spans="1:39" ht="15" customHeight="1">
      <c r="A117" s="394">
        <v>23</v>
      </c>
      <c r="B117" s="393">
        <v>45226</v>
      </c>
      <c r="C117" s="396"/>
      <c r="D117" s="396" t="s">
        <v>1078</v>
      </c>
      <c r="E117" s="391" t="s">
        <v>603</v>
      </c>
      <c r="F117" s="391" t="s">
        <v>1079</v>
      </c>
      <c r="G117" s="391"/>
      <c r="H117" s="390"/>
      <c r="I117" s="390"/>
      <c r="J117" s="392" t="s">
        <v>592</v>
      </c>
      <c r="K117" s="391"/>
      <c r="L117" s="397"/>
      <c r="M117" s="398"/>
      <c r="N117" s="391"/>
      <c r="O117" s="390"/>
      <c r="P117" s="395"/>
      <c r="Q117" s="302"/>
      <c r="R117" s="143"/>
      <c r="S117" s="55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</row>
    <row r="118" spans="1:39" ht="15" customHeight="1">
      <c r="A118" s="228">
        <v>24</v>
      </c>
      <c r="B118" s="367">
        <v>45226</v>
      </c>
      <c r="C118" s="262"/>
      <c r="D118" s="262" t="s">
        <v>1080</v>
      </c>
      <c r="E118" s="228" t="s">
        <v>890</v>
      </c>
      <c r="F118" s="228">
        <v>37</v>
      </c>
      <c r="G118" s="228"/>
      <c r="H118" s="221">
        <v>24</v>
      </c>
      <c r="I118" s="221"/>
      <c r="J118" s="399"/>
      <c r="K118" s="400"/>
      <c r="L118" s="381"/>
      <c r="M118" s="401"/>
      <c r="N118" s="400"/>
      <c r="O118" s="399"/>
      <c r="P118" s="367">
        <v>45229</v>
      </c>
      <c r="Q118" s="302"/>
      <c r="R118" s="143"/>
      <c r="S118" s="55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</row>
    <row r="119" spans="1:39" ht="15" customHeight="1">
      <c r="A119" s="448">
        <v>25</v>
      </c>
      <c r="B119" s="450">
        <v>45229</v>
      </c>
      <c r="C119" s="336"/>
      <c r="D119" s="336" t="s">
        <v>1057</v>
      </c>
      <c r="E119" s="225" t="s">
        <v>603</v>
      </c>
      <c r="F119" s="225" t="s">
        <v>1103</v>
      </c>
      <c r="G119" s="225"/>
      <c r="H119" s="227"/>
      <c r="I119" s="227"/>
      <c r="J119" s="446" t="s">
        <v>592</v>
      </c>
      <c r="K119" s="225"/>
      <c r="L119" s="337"/>
      <c r="M119" s="338"/>
      <c r="N119" s="225"/>
      <c r="O119" s="227"/>
      <c r="P119" s="450"/>
      <c r="Q119" s="302"/>
      <c r="R119" s="143"/>
      <c r="S119" s="55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</row>
    <row r="120" spans="1:39" ht="15" customHeight="1">
      <c r="A120" s="449"/>
      <c r="B120" s="451"/>
      <c r="C120" s="336"/>
      <c r="D120" s="336" t="s">
        <v>1058</v>
      </c>
      <c r="E120" s="225" t="s">
        <v>890</v>
      </c>
      <c r="F120" s="225" t="s">
        <v>1104</v>
      </c>
      <c r="G120" s="225"/>
      <c r="H120" s="227"/>
      <c r="I120" s="227"/>
      <c r="J120" s="447"/>
      <c r="K120" s="225"/>
      <c r="L120" s="337"/>
      <c r="M120" s="338"/>
      <c r="N120" s="225"/>
      <c r="O120" s="227"/>
      <c r="P120" s="451"/>
      <c r="Q120" s="302"/>
      <c r="R120" s="143"/>
      <c r="S120" s="55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</row>
    <row r="121" spans="1:39" ht="15" customHeight="1">
      <c r="A121" s="448">
        <v>26</v>
      </c>
      <c r="B121" s="450">
        <v>45229</v>
      </c>
      <c r="C121" s="336"/>
      <c r="D121" s="336" t="s">
        <v>1105</v>
      </c>
      <c r="E121" s="225" t="s">
        <v>603</v>
      </c>
      <c r="F121" s="225" t="s">
        <v>1107</v>
      </c>
      <c r="G121" s="225"/>
      <c r="H121" s="227"/>
      <c r="I121" s="227"/>
      <c r="J121" s="446" t="s">
        <v>592</v>
      </c>
      <c r="K121" s="225"/>
      <c r="L121" s="337"/>
      <c r="M121" s="338"/>
      <c r="N121" s="225"/>
      <c r="O121" s="227"/>
      <c r="P121" s="450"/>
      <c r="Q121" s="302"/>
      <c r="R121" s="143"/>
      <c r="S121" s="55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</row>
    <row r="122" spans="1:39" ht="15" customHeight="1">
      <c r="A122" s="449"/>
      <c r="B122" s="451"/>
      <c r="C122" s="336"/>
      <c r="D122" s="336" t="s">
        <v>1106</v>
      </c>
      <c r="E122" s="225" t="s">
        <v>890</v>
      </c>
      <c r="F122" s="225" t="s">
        <v>1108</v>
      </c>
      <c r="G122" s="225"/>
      <c r="H122" s="227"/>
      <c r="I122" s="227"/>
      <c r="J122" s="447"/>
      <c r="K122" s="225"/>
      <c r="L122" s="337"/>
      <c r="M122" s="338"/>
      <c r="N122" s="225"/>
      <c r="O122" s="227"/>
      <c r="P122" s="451"/>
      <c r="Q122" s="302"/>
      <c r="R122" s="143"/>
      <c r="S122" s="55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</row>
    <row r="123" spans="1:39" ht="15" customHeight="1">
      <c r="A123" s="448">
        <v>27</v>
      </c>
      <c r="B123" s="450">
        <v>45229</v>
      </c>
      <c r="C123" s="336"/>
      <c r="D123" s="336" t="s">
        <v>1109</v>
      </c>
      <c r="E123" s="225" t="s">
        <v>890</v>
      </c>
      <c r="F123" s="225" t="s">
        <v>1108</v>
      </c>
      <c r="G123" s="225"/>
      <c r="H123" s="227"/>
      <c r="I123" s="227"/>
      <c r="J123" s="446" t="s">
        <v>592</v>
      </c>
      <c r="K123" s="225"/>
      <c r="L123" s="337"/>
      <c r="M123" s="338"/>
      <c r="N123" s="225"/>
      <c r="O123" s="227"/>
      <c r="P123" s="450"/>
      <c r="Q123" s="302"/>
      <c r="R123" s="143"/>
      <c r="S123" s="55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  <c r="AE123" s="143"/>
      <c r="AF123" s="143"/>
      <c r="AG123" s="143"/>
      <c r="AH123" s="143"/>
      <c r="AI123" s="143"/>
      <c r="AJ123" s="143"/>
      <c r="AK123" s="143"/>
      <c r="AL123" s="143"/>
      <c r="AM123" s="143"/>
    </row>
    <row r="124" spans="1:39" ht="15" customHeight="1">
      <c r="A124" s="449"/>
      <c r="B124" s="451"/>
      <c r="C124" s="336"/>
      <c r="D124" s="336" t="s">
        <v>1110</v>
      </c>
      <c r="E124" s="225" t="s">
        <v>890</v>
      </c>
      <c r="F124" s="225" t="s">
        <v>1111</v>
      </c>
      <c r="G124" s="225"/>
      <c r="H124" s="227"/>
      <c r="I124" s="227"/>
      <c r="J124" s="447"/>
      <c r="K124" s="225"/>
      <c r="L124" s="337"/>
      <c r="M124" s="338"/>
      <c r="N124" s="225"/>
      <c r="O124" s="227"/>
      <c r="P124" s="451"/>
      <c r="Q124" s="302"/>
      <c r="R124" s="143"/>
      <c r="S124" s="55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3"/>
      <c r="AH124" s="143"/>
      <c r="AI124" s="143"/>
      <c r="AJ124" s="143"/>
      <c r="AK124" s="143"/>
      <c r="AL124" s="143"/>
      <c r="AM124" s="143"/>
    </row>
    <row r="125" spans="1:39" ht="15" customHeight="1">
      <c r="A125" s="340"/>
      <c r="B125" s="335"/>
      <c r="C125" s="336"/>
      <c r="D125" s="336"/>
      <c r="E125" s="225"/>
      <c r="F125" s="225"/>
      <c r="G125" s="225"/>
      <c r="H125" s="227"/>
      <c r="I125" s="227"/>
      <c r="J125" s="227"/>
      <c r="K125" s="225"/>
      <c r="L125" s="337"/>
      <c r="M125" s="338"/>
      <c r="N125" s="225"/>
      <c r="O125" s="227"/>
      <c r="P125" s="335"/>
      <c r="Q125" s="302"/>
      <c r="R125" s="143"/>
      <c r="S125" s="55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</row>
    <row r="126" spans="1:39" ht="15" customHeight="1">
      <c r="A126" s="225"/>
      <c r="B126" s="335"/>
      <c r="C126" s="336"/>
      <c r="D126" s="336"/>
      <c r="E126" s="225"/>
      <c r="F126" s="225"/>
      <c r="G126" s="225"/>
      <c r="H126" s="227"/>
      <c r="I126" s="227"/>
      <c r="J126" s="227"/>
      <c r="K126" s="225"/>
      <c r="L126" s="337"/>
      <c r="M126" s="338"/>
      <c r="N126" s="225"/>
      <c r="O126" s="227"/>
      <c r="P126" s="335"/>
      <c r="Q126" s="302"/>
      <c r="R126" s="143"/>
      <c r="S126" s="55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</row>
    <row r="127" spans="1:39" ht="15" customHeight="1">
      <c r="A127" s="301"/>
      <c r="B127" s="302"/>
      <c r="C127" s="303"/>
      <c r="D127" s="303"/>
      <c r="E127" s="301"/>
      <c r="F127" s="301"/>
      <c r="G127" s="301"/>
      <c r="H127" s="304"/>
      <c r="I127" s="304"/>
      <c r="J127" s="304"/>
      <c r="K127" s="301"/>
      <c r="L127" s="305"/>
      <c r="M127" s="306"/>
      <c r="N127" s="301"/>
      <c r="O127" s="304"/>
      <c r="P127" s="307"/>
      <c r="Q127" s="307"/>
      <c r="R127" s="143"/>
      <c r="S127" s="55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</row>
    <row r="128" spans="1:39" ht="38.25" customHeight="1">
      <c r="A128" s="94" t="s">
        <v>616</v>
      </c>
      <c r="B128" s="150"/>
      <c r="C128" s="150"/>
      <c r="D128" s="151"/>
      <c r="E128" s="131"/>
      <c r="F128" s="6"/>
      <c r="G128" s="6"/>
      <c r="H128" s="132"/>
      <c r="I128" s="152"/>
      <c r="J128" s="1"/>
      <c r="K128" s="6"/>
      <c r="L128" s="6"/>
      <c r="M128" s="6"/>
      <c r="N128" s="1"/>
      <c r="O128" s="1"/>
      <c r="R128" s="1"/>
      <c r="S128" s="6"/>
      <c r="T128" s="1"/>
      <c r="U128" s="1"/>
      <c r="V128" s="1"/>
      <c r="W128" s="1"/>
      <c r="X128" s="1"/>
      <c r="Y128" s="6"/>
      <c r="Z128" s="1"/>
      <c r="AA128" s="1"/>
      <c r="AB128" s="1"/>
      <c r="AC128" s="1"/>
      <c r="AD128" s="1"/>
      <c r="AE128" s="6"/>
      <c r="AF128" s="1"/>
      <c r="AG128" s="1"/>
      <c r="AH128" s="1"/>
      <c r="AI128" s="1"/>
      <c r="AJ128" s="1"/>
      <c r="AK128" s="6"/>
      <c r="AL128" s="1"/>
    </row>
    <row r="129" spans="1:39" ht="38.25">
      <c r="A129" s="95" t="s">
        <v>16</v>
      </c>
      <c r="B129" s="96" t="s">
        <v>566</v>
      </c>
      <c r="C129" s="96"/>
      <c r="D129" s="97" t="s">
        <v>578</v>
      </c>
      <c r="E129" s="96" t="s">
        <v>579</v>
      </c>
      <c r="F129" s="96" t="s">
        <v>580</v>
      </c>
      <c r="G129" s="96" t="s">
        <v>581</v>
      </c>
      <c r="H129" s="96" t="s">
        <v>582</v>
      </c>
      <c r="I129" s="96" t="s">
        <v>583</v>
      </c>
      <c r="J129" s="95" t="s">
        <v>584</v>
      </c>
      <c r="K129" s="135" t="s">
        <v>602</v>
      </c>
      <c r="L129" s="136" t="s">
        <v>586</v>
      </c>
      <c r="M129" s="98" t="s">
        <v>587</v>
      </c>
      <c r="N129" s="96" t="s">
        <v>588</v>
      </c>
      <c r="O129" s="97" t="s">
        <v>589</v>
      </c>
      <c r="P129" s="236" t="s">
        <v>590</v>
      </c>
      <c r="Q129" s="238" t="s">
        <v>1045</v>
      </c>
      <c r="R129" s="37"/>
      <c r="S129" s="6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</row>
    <row r="130" spans="1:39" ht="14.25" customHeight="1">
      <c r="A130" s="99">
        <v>1</v>
      </c>
      <c r="B130" s="100">
        <v>45169</v>
      </c>
      <c r="C130" s="145"/>
      <c r="D130" s="145" t="s">
        <v>872</v>
      </c>
      <c r="E130" s="99" t="s">
        <v>603</v>
      </c>
      <c r="F130" s="99" t="s">
        <v>874</v>
      </c>
      <c r="G130" s="99">
        <v>350</v>
      </c>
      <c r="H130" s="99"/>
      <c r="I130" s="99" t="s">
        <v>873</v>
      </c>
      <c r="J130" s="101" t="s">
        <v>592</v>
      </c>
      <c r="K130" s="101"/>
      <c r="L130" s="102"/>
      <c r="M130" s="264"/>
      <c r="N130" s="227"/>
      <c r="O130" s="234"/>
      <c r="P130" s="386"/>
      <c r="Q130" s="226"/>
      <c r="R130" s="37"/>
      <c r="S130" s="37" t="s">
        <v>593</v>
      </c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</row>
    <row r="131" spans="1:39" ht="14.25" customHeight="1">
      <c r="A131" s="99">
        <v>2</v>
      </c>
      <c r="B131" s="100">
        <v>45173</v>
      </c>
      <c r="C131" s="145"/>
      <c r="D131" s="145" t="s">
        <v>168</v>
      </c>
      <c r="E131" s="99" t="s">
        <v>603</v>
      </c>
      <c r="F131" s="99" t="s">
        <v>875</v>
      </c>
      <c r="G131" s="99">
        <v>4790</v>
      </c>
      <c r="H131" s="99"/>
      <c r="I131" s="99" t="s">
        <v>876</v>
      </c>
      <c r="J131" s="101" t="s">
        <v>592</v>
      </c>
      <c r="K131" s="101"/>
      <c r="L131" s="102"/>
      <c r="M131" s="264"/>
      <c r="N131" s="227"/>
      <c r="O131" s="234"/>
      <c r="P131" s="386"/>
      <c r="Q131" s="226">
        <v>45217</v>
      </c>
      <c r="R131" s="37"/>
      <c r="S131" s="37" t="s">
        <v>593</v>
      </c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</row>
    <row r="132" spans="1:39" ht="14.25" customHeight="1">
      <c r="A132" s="99"/>
      <c r="B132" s="100"/>
      <c r="C132" s="145"/>
      <c r="D132" s="145"/>
      <c r="E132" s="99"/>
      <c r="F132" s="99"/>
      <c r="G132" s="99"/>
      <c r="H132" s="99"/>
      <c r="I132" s="99"/>
      <c r="J132" s="101"/>
      <c r="K132" s="101"/>
      <c r="L132" s="102"/>
      <c r="M132" s="264"/>
      <c r="N132" s="227"/>
      <c r="O132" s="234"/>
      <c r="P132" s="386"/>
      <c r="Q132" s="226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</row>
    <row r="133" spans="1:39" ht="12.75" customHeight="1">
      <c r="A133" s="99"/>
      <c r="B133" s="100"/>
      <c r="C133" s="145"/>
      <c r="D133" s="145"/>
      <c r="E133" s="99"/>
      <c r="F133" s="99"/>
      <c r="G133" s="99"/>
      <c r="H133" s="99"/>
      <c r="I133" s="99"/>
      <c r="J133" s="101"/>
      <c r="K133" s="101"/>
      <c r="L133" s="102"/>
      <c r="M133" s="153"/>
      <c r="N133" s="224"/>
      <c r="O133" s="224"/>
      <c r="P133" s="387"/>
      <c r="Q133" s="226"/>
      <c r="S133" s="6"/>
      <c r="T133" s="1"/>
      <c r="U133" s="1"/>
      <c r="V133" s="1"/>
      <c r="W133" s="1"/>
      <c r="X133" s="1"/>
      <c r="Y133" s="1"/>
      <c r="Z133" s="1"/>
    </row>
    <row r="134" spans="1:39" ht="12.75" customHeight="1">
      <c r="A134" s="117" t="s">
        <v>595</v>
      </c>
      <c r="B134" s="117"/>
      <c r="C134" s="117"/>
      <c r="D134" s="117"/>
      <c r="E134" s="37"/>
      <c r="F134" s="124" t="s">
        <v>597</v>
      </c>
      <c r="G134" s="55"/>
      <c r="H134" s="55"/>
      <c r="I134" s="55"/>
      <c r="J134" s="6"/>
      <c r="K134" s="137"/>
      <c r="L134" s="138"/>
      <c r="M134" s="6"/>
      <c r="N134" s="107"/>
      <c r="O134" s="154"/>
      <c r="P134" s="1"/>
      <c r="Q134" s="25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39" ht="12.75" customHeight="1">
      <c r="A135" s="123" t="s">
        <v>596</v>
      </c>
      <c r="B135" s="117"/>
      <c r="C135" s="117"/>
      <c r="D135" s="117"/>
      <c r="E135" s="6"/>
      <c r="F135" s="124" t="s">
        <v>600</v>
      </c>
      <c r="G135" s="6"/>
      <c r="H135" s="6" t="s">
        <v>618</v>
      </c>
      <c r="I135" s="6"/>
      <c r="J135" s="1"/>
      <c r="K135" s="6"/>
      <c r="L135" s="6"/>
      <c r="M135" s="6"/>
      <c r="N135" s="1"/>
      <c r="O135" s="1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39" ht="12.75" customHeight="1">
      <c r="A136" s="123"/>
      <c r="B136" s="117"/>
      <c r="C136" s="117"/>
      <c r="D136" s="117"/>
      <c r="E136" s="6"/>
      <c r="F136" s="124"/>
      <c r="G136" s="6"/>
      <c r="H136" s="6"/>
      <c r="I136" s="6"/>
      <c r="J136" s="1"/>
      <c r="K136" s="6"/>
      <c r="L136" s="6"/>
      <c r="M136" s="6"/>
      <c r="N136" s="1"/>
      <c r="O136" s="1"/>
      <c r="R136" s="1"/>
      <c r="S136" s="55"/>
      <c r="T136" s="1"/>
      <c r="U136" s="1"/>
      <c r="V136" s="1"/>
      <c r="W136" s="1"/>
      <c r="X136" s="1"/>
      <c r="Y136" s="1"/>
      <c r="Z136" s="1"/>
      <c r="AA136" s="1"/>
    </row>
    <row r="137" spans="1:39" ht="12.75" customHeight="1">
      <c r="A137" s="123"/>
      <c r="B137" s="117"/>
      <c r="C137" s="117"/>
      <c r="D137" s="117"/>
      <c r="E137" s="6"/>
      <c r="F137" s="124"/>
      <c r="G137" s="55"/>
      <c r="H137" s="37"/>
      <c r="I137" s="55"/>
      <c r="J137" s="6"/>
      <c r="K137" s="137"/>
      <c r="L137" s="138"/>
      <c r="M137" s="6"/>
      <c r="N137" s="107"/>
      <c r="O137" s="139"/>
      <c r="P137" s="1"/>
      <c r="Q137" s="25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39" ht="12.75" customHeight="1">
      <c r="A138" s="123"/>
      <c r="B138" s="117"/>
      <c r="C138" s="117"/>
      <c r="D138" s="117"/>
      <c r="E138" s="6"/>
      <c r="F138" s="124"/>
      <c r="G138" s="55"/>
      <c r="H138" s="37"/>
      <c r="I138" s="55"/>
      <c r="J138" s="6"/>
      <c r="K138" s="137"/>
      <c r="L138" s="138"/>
      <c r="M138" s="6"/>
      <c r="N138" s="107"/>
      <c r="O138" s="139"/>
      <c r="P138" s="1"/>
      <c r="Q138" s="25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39" ht="12.75" customHeight="1">
      <c r="A139" s="123"/>
      <c r="B139" s="117"/>
      <c r="C139" s="117"/>
      <c r="D139" s="117"/>
      <c r="E139" s="6"/>
      <c r="F139" s="124"/>
      <c r="G139" s="55"/>
      <c r="H139" s="37"/>
      <c r="I139" s="55"/>
      <c r="J139" s="6"/>
      <c r="K139" s="137"/>
      <c r="L139" s="138"/>
      <c r="M139" s="6"/>
      <c r="N139" s="107"/>
      <c r="O139" s="139"/>
      <c r="P139" s="1"/>
      <c r="Q139" s="25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39" ht="12.75" customHeight="1">
      <c r="A140" s="123"/>
      <c r="B140" s="117"/>
      <c r="C140" s="117"/>
      <c r="D140" s="117"/>
      <c r="E140" s="6"/>
      <c r="F140" s="124"/>
      <c r="G140" s="55"/>
      <c r="H140" s="37"/>
      <c r="I140" s="55"/>
      <c r="J140" s="6"/>
      <c r="K140" s="137"/>
      <c r="L140" s="138"/>
      <c r="M140" s="6"/>
      <c r="N140" s="107"/>
      <c r="O140" s="139"/>
      <c r="P140" s="1"/>
      <c r="Q140" s="25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39" ht="12.75" customHeight="1">
      <c r="A141" s="123"/>
      <c r="B141" s="117"/>
      <c r="C141" s="117"/>
      <c r="D141" s="117"/>
      <c r="E141" s="6"/>
      <c r="F141" s="124"/>
      <c r="G141" s="55"/>
      <c r="H141" s="37"/>
      <c r="I141" s="55"/>
      <c r="J141" s="6"/>
      <c r="K141" s="137"/>
      <c r="L141" s="138"/>
      <c r="M141" s="6"/>
      <c r="N141" s="107"/>
      <c r="O141" s="139"/>
      <c r="P141" s="1"/>
      <c r="Q141" s="25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39" ht="12.75" customHeight="1">
      <c r="A142" s="123"/>
      <c r="B142" s="117"/>
      <c r="C142" s="117"/>
      <c r="D142" s="117"/>
      <c r="E142" s="6"/>
      <c r="F142" s="124"/>
      <c r="G142" s="55"/>
      <c r="H142" s="37"/>
      <c r="I142" s="55"/>
      <c r="J142" s="6"/>
      <c r="K142" s="137"/>
      <c r="L142" s="138"/>
      <c r="M142" s="6"/>
      <c r="N142" s="107"/>
      <c r="O142" s="139"/>
      <c r="P142" s="1"/>
      <c r="Q142" s="25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39" ht="12.75" customHeight="1">
      <c r="A143" s="55"/>
      <c r="B143" s="106"/>
      <c r="C143" s="106"/>
      <c r="D143" s="37"/>
      <c r="E143" s="55"/>
      <c r="F143" s="55"/>
      <c r="G143" s="55"/>
      <c r="H143" s="37"/>
      <c r="I143" s="55"/>
      <c r="J143" s="6"/>
      <c r="K143" s="137"/>
      <c r="L143" s="138"/>
      <c r="M143" s="6"/>
      <c r="N143" s="107"/>
      <c r="O143" s="139"/>
      <c r="P143" s="1"/>
      <c r="Q143" s="25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38.25" customHeight="1">
      <c r="A144" s="37"/>
      <c r="B144" s="155" t="s">
        <v>619</v>
      </c>
      <c r="C144" s="155"/>
      <c r="D144" s="155"/>
      <c r="E144" s="155"/>
      <c r="F144" s="6"/>
      <c r="G144" s="6"/>
      <c r="H144" s="133"/>
      <c r="I144" s="6"/>
      <c r="J144" s="133"/>
      <c r="K144" s="134"/>
      <c r="L144" s="6"/>
      <c r="M144" s="6"/>
      <c r="N144" s="1"/>
      <c r="O144" s="1"/>
      <c r="P144" s="1"/>
      <c r="Q144" s="25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95" t="s">
        <v>16</v>
      </c>
      <c r="B145" s="96" t="s">
        <v>566</v>
      </c>
      <c r="C145" s="96"/>
      <c r="D145" s="97" t="s">
        <v>578</v>
      </c>
      <c r="E145" s="96" t="s">
        <v>579</v>
      </c>
      <c r="F145" s="96" t="s">
        <v>580</v>
      </c>
      <c r="G145" s="96" t="s">
        <v>620</v>
      </c>
      <c r="H145" s="96" t="s">
        <v>621</v>
      </c>
      <c r="I145" s="96" t="s">
        <v>583</v>
      </c>
      <c r="J145" s="156" t="s">
        <v>584</v>
      </c>
      <c r="K145" s="96" t="s">
        <v>585</v>
      </c>
      <c r="L145" s="96" t="s">
        <v>622</v>
      </c>
      <c r="M145" s="96" t="s">
        <v>588</v>
      </c>
      <c r="N145" s="97" t="s">
        <v>589</v>
      </c>
      <c r="O145" s="1"/>
      <c r="P145" s="1"/>
      <c r="Q145" s="25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7">
        <v>1</v>
      </c>
      <c r="B146" s="158">
        <v>41579</v>
      </c>
      <c r="C146" s="158"/>
      <c r="D146" s="159" t="s">
        <v>623</v>
      </c>
      <c r="E146" s="160" t="s">
        <v>591</v>
      </c>
      <c r="F146" s="161">
        <v>82</v>
      </c>
      <c r="G146" s="160" t="s">
        <v>624</v>
      </c>
      <c r="H146" s="160">
        <v>100</v>
      </c>
      <c r="I146" s="162">
        <v>100</v>
      </c>
      <c r="J146" s="163" t="s">
        <v>625</v>
      </c>
      <c r="K146" s="164">
        <f t="shared" ref="K146:K198" si="98">H146-F146</f>
        <v>18</v>
      </c>
      <c r="L146" s="165">
        <f t="shared" ref="L146:L198" si="99">K146/F146</f>
        <v>0.21951219512195122</v>
      </c>
      <c r="M146" s="160" t="s">
        <v>594</v>
      </c>
      <c r="N146" s="166">
        <v>42657</v>
      </c>
      <c r="O146" s="1"/>
      <c r="P146" s="1"/>
      <c r="Q146" s="25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7">
        <v>2</v>
      </c>
      <c r="B147" s="158">
        <v>41794</v>
      </c>
      <c r="C147" s="158"/>
      <c r="D147" s="159" t="s">
        <v>626</v>
      </c>
      <c r="E147" s="160" t="s">
        <v>603</v>
      </c>
      <c r="F147" s="161">
        <v>257</v>
      </c>
      <c r="G147" s="160" t="s">
        <v>624</v>
      </c>
      <c r="H147" s="160">
        <v>300</v>
      </c>
      <c r="I147" s="162">
        <v>300</v>
      </c>
      <c r="J147" s="163" t="s">
        <v>625</v>
      </c>
      <c r="K147" s="164">
        <f t="shared" si="98"/>
        <v>43</v>
      </c>
      <c r="L147" s="165">
        <f t="shared" si="99"/>
        <v>0.16731517509727625</v>
      </c>
      <c r="M147" s="160" t="s">
        <v>594</v>
      </c>
      <c r="N147" s="166">
        <v>41822</v>
      </c>
      <c r="O147" s="1"/>
      <c r="P147" s="1"/>
      <c r="Q147" s="25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7">
        <v>3</v>
      </c>
      <c r="B148" s="158">
        <v>41828</v>
      </c>
      <c r="C148" s="158"/>
      <c r="D148" s="159" t="s">
        <v>627</v>
      </c>
      <c r="E148" s="160" t="s">
        <v>603</v>
      </c>
      <c r="F148" s="161">
        <v>393</v>
      </c>
      <c r="G148" s="160" t="s">
        <v>624</v>
      </c>
      <c r="H148" s="160">
        <v>468</v>
      </c>
      <c r="I148" s="162">
        <v>468</v>
      </c>
      <c r="J148" s="163" t="s">
        <v>625</v>
      </c>
      <c r="K148" s="164">
        <f t="shared" si="98"/>
        <v>75</v>
      </c>
      <c r="L148" s="165">
        <f t="shared" si="99"/>
        <v>0.19083969465648856</v>
      </c>
      <c r="M148" s="160" t="s">
        <v>594</v>
      </c>
      <c r="N148" s="166">
        <v>41863</v>
      </c>
      <c r="O148" s="1"/>
      <c r="P148" s="1"/>
      <c r="Q148" s="25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7">
        <v>4</v>
      </c>
      <c r="B149" s="158">
        <v>41857</v>
      </c>
      <c r="C149" s="158"/>
      <c r="D149" s="159" t="s">
        <v>628</v>
      </c>
      <c r="E149" s="160" t="s">
        <v>603</v>
      </c>
      <c r="F149" s="161">
        <v>205</v>
      </c>
      <c r="G149" s="160" t="s">
        <v>624</v>
      </c>
      <c r="H149" s="160">
        <v>275</v>
      </c>
      <c r="I149" s="162">
        <v>250</v>
      </c>
      <c r="J149" s="163" t="s">
        <v>625</v>
      </c>
      <c r="K149" s="164">
        <f t="shared" si="98"/>
        <v>70</v>
      </c>
      <c r="L149" s="165">
        <f t="shared" si="99"/>
        <v>0.34146341463414637</v>
      </c>
      <c r="M149" s="160" t="s">
        <v>594</v>
      </c>
      <c r="N149" s="166">
        <v>41962</v>
      </c>
      <c r="O149" s="1"/>
      <c r="P149" s="1"/>
      <c r="Q149" s="25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7">
        <v>5</v>
      </c>
      <c r="B150" s="158">
        <v>41886</v>
      </c>
      <c r="C150" s="158"/>
      <c r="D150" s="159" t="s">
        <v>629</v>
      </c>
      <c r="E150" s="160" t="s">
        <v>603</v>
      </c>
      <c r="F150" s="161">
        <v>162</v>
      </c>
      <c r="G150" s="160" t="s">
        <v>624</v>
      </c>
      <c r="H150" s="160">
        <v>190</v>
      </c>
      <c r="I150" s="162">
        <v>190</v>
      </c>
      <c r="J150" s="163" t="s">
        <v>625</v>
      </c>
      <c r="K150" s="164">
        <f t="shared" si="98"/>
        <v>28</v>
      </c>
      <c r="L150" s="165">
        <f t="shared" si="99"/>
        <v>0.1728395061728395</v>
      </c>
      <c r="M150" s="160" t="s">
        <v>594</v>
      </c>
      <c r="N150" s="166">
        <v>42006</v>
      </c>
      <c r="O150" s="1"/>
      <c r="P150" s="1"/>
      <c r="Q150" s="25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7">
        <v>6</v>
      </c>
      <c r="B151" s="158">
        <v>41886</v>
      </c>
      <c r="C151" s="158"/>
      <c r="D151" s="159" t="s">
        <v>630</v>
      </c>
      <c r="E151" s="160" t="s">
        <v>603</v>
      </c>
      <c r="F151" s="161">
        <v>75</v>
      </c>
      <c r="G151" s="160" t="s">
        <v>624</v>
      </c>
      <c r="H151" s="160">
        <v>91.5</v>
      </c>
      <c r="I151" s="162" t="s">
        <v>617</v>
      </c>
      <c r="J151" s="163" t="s">
        <v>631</v>
      </c>
      <c r="K151" s="164">
        <f t="shared" si="98"/>
        <v>16.5</v>
      </c>
      <c r="L151" s="165">
        <f t="shared" si="99"/>
        <v>0.22</v>
      </c>
      <c r="M151" s="160" t="s">
        <v>594</v>
      </c>
      <c r="N151" s="166">
        <v>41954</v>
      </c>
      <c r="O151" s="1"/>
      <c r="P151" s="1"/>
      <c r="Q151" s="25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7">
        <v>7</v>
      </c>
      <c r="B152" s="158">
        <v>41913</v>
      </c>
      <c r="C152" s="158"/>
      <c r="D152" s="159" t="s">
        <v>632</v>
      </c>
      <c r="E152" s="160" t="s">
        <v>603</v>
      </c>
      <c r="F152" s="161">
        <v>850</v>
      </c>
      <c r="G152" s="160" t="s">
        <v>624</v>
      </c>
      <c r="H152" s="160">
        <v>982.5</v>
      </c>
      <c r="I152" s="162">
        <v>1050</v>
      </c>
      <c r="J152" s="163" t="s">
        <v>633</v>
      </c>
      <c r="K152" s="164">
        <f t="shared" si="98"/>
        <v>132.5</v>
      </c>
      <c r="L152" s="165">
        <f t="shared" si="99"/>
        <v>0.15588235294117647</v>
      </c>
      <c r="M152" s="160" t="s">
        <v>594</v>
      </c>
      <c r="N152" s="166">
        <v>42039</v>
      </c>
      <c r="O152" s="1"/>
      <c r="P152" s="1"/>
      <c r="Q152" s="25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7">
        <v>8</v>
      </c>
      <c r="B153" s="158">
        <v>41913</v>
      </c>
      <c r="C153" s="158"/>
      <c r="D153" s="159" t="s">
        <v>634</v>
      </c>
      <c r="E153" s="160" t="s">
        <v>603</v>
      </c>
      <c r="F153" s="161">
        <v>475</v>
      </c>
      <c r="G153" s="160" t="s">
        <v>624</v>
      </c>
      <c r="H153" s="160">
        <v>515</v>
      </c>
      <c r="I153" s="162">
        <v>600</v>
      </c>
      <c r="J153" s="163" t="s">
        <v>635</v>
      </c>
      <c r="K153" s="164">
        <f t="shared" si="98"/>
        <v>40</v>
      </c>
      <c r="L153" s="165">
        <f t="shared" si="99"/>
        <v>8.4210526315789472E-2</v>
      </c>
      <c r="M153" s="160" t="s">
        <v>594</v>
      </c>
      <c r="N153" s="166">
        <v>41939</v>
      </c>
      <c r="O153" s="1"/>
      <c r="P153" s="1"/>
      <c r="Q153" s="25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7">
        <v>9</v>
      </c>
      <c r="B154" s="158">
        <v>41913</v>
      </c>
      <c r="C154" s="158"/>
      <c r="D154" s="159" t="s">
        <v>636</v>
      </c>
      <c r="E154" s="160" t="s">
        <v>603</v>
      </c>
      <c r="F154" s="161">
        <v>86</v>
      </c>
      <c r="G154" s="160" t="s">
        <v>624</v>
      </c>
      <c r="H154" s="160">
        <v>99</v>
      </c>
      <c r="I154" s="162">
        <v>140</v>
      </c>
      <c r="J154" s="163" t="s">
        <v>637</v>
      </c>
      <c r="K154" s="164">
        <f t="shared" si="98"/>
        <v>13</v>
      </c>
      <c r="L154" s="165">
        <f t="shared" si="99"/>
        <v>0.15116279069767441</v>
      </c>
      <c r="M154" s="160" t="s">
        <v>594</v>
      </c>
      <c r="N154" s="166">
        <v>41939</v>
      </c>
      <c r="O154" s="1"/>
      <c r="P154" s="1"/>
      <c r="Q154" s="25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7">
        <v>10</v>
      </c>
      <c r="B155" s="158">
        <v>41926</v>
      </c>
      <c r="C155" s="158"/>
      <c r="D155" s="159" t="s">
        <v>638</v>
      </c>
      <c r="E155" s="160" t="s">
        <v>603</v>
      </c>
      <c r="F155" s="161">
        <v>496.6</v>
      </c>
      <c r="G155" s="160" t="s">
        <v>624</v>
      </c>
      <c r="H155" s="160">
        <v>621</v>
      </c>
      <c r="I155" s="162">
        <v>580</v>
      </c>
      <c r="J155" s="163" t="s">
        <v>625</v>
      </c>
      <c r="K155" s="164">
        <f t="shared" si="98"/>
        <v>124.39999999999998</v>
      </c>
      <c r="L155" s="165">
        <f t="shared" si="99"/>
        <v>0.25050342327829234</v>
      </c>
      <c r="M155" s="160" t="s">
        <v>594</v>
      </c>
      <c r="N155" s="166">
        <v>42605</v>
      </c>
      <c r="O155" s="1"/>
      <c r="P155" s="1"/>
      <c r="Q155" s="25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7">
        <v>11</v>
      </c>
      <c r="B156" s="158">
        <v>41926</v>
      </c>
      <c r="C156" s="158"/>
      <c r="D156" s="159" t="s">
        <v>639</v>
      </c>
      <c r="E156" s="160" t="s">
        <v>603</v>
      </c>
      <c r="F156" s="161">
        <v>2481.9</v>
      </c>
      <c r="G156" s="160" t="s">
        <v>624</v>
      </c>
      <c r="H156" s="160">
        <v>2840</v>
      </c>
      <c r="I156" s="162">
        <v>2870</v>
      </c>
      <c r="J156" s="163" t="s">
        <v>640</v>
      </c>
      <c r="K156" s="164">
        <f t="shared" si="98"/>
        <v>358.09999999999991</v>
      </c>
      <c r="L156" s="165">
        <f t="shared" si="99"/>
        <v>0.14428462065353154</v>
      </c>
      <c r="M156" s="160" t="s">
        <v>594</v>
      </c>
      <c r="N156" s="166">
        <v>42017</v>
      </c>
      <c r="O156" s="1"/>
      <c r="P156" s="1"/>
      <c r="Q156" s="25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7">
        <v>12</v>
      </c>
      <c r="B157" s="158">
        <v>41928</v>
      </c>
      <c r="C157" s="158"/>
      <c r="D157" s="159" t="s">
        <v>641</v>
      </c>
      <c r="E157" s="160" t="s">
        <v>603</v>
      </c>
      <c r="F157" s="161">
        <v>84.5</v>
      </c>
      <c r="G157" s="160" t="s">
        <v>624</v>
      </c>
      <c r="H157" s="160">
        <v>93</v>
      </c>
      <c r="I157" s="162">
        <v>110</v>
      </c>
      <c r="J157" s="163" t="s">
        <v>642</v>
      </c>
      <c r="K157" s="164">
        <f t="shared" si="98"/>
        <v>8.5</v>
      </c>
      <c r="L157" s="165">
        <f t="shared" si="99"/>
        <v>0.10059171597633136</v>
      </c>
      <c r="M157" s="160" t="s">
        <v>594</v>
      </c>
      <c r="N157" s="166">
        <v>41939</v>
      </c>
      <c r="O157" s="1"/>
      <c r="P157" s="1"/>
      <c r="Q157" s="25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7">
        <v>13</v>
      </c>
      <c r="B158" s="158">
        <v>41928</v>
      </c>
      <c r="C158" s="158"/>
      <c r="D158" s="159" t="s">
        <v>643</v>
      </c>
      <c r="E158" s="160" t="s">
        <v>603</v>
      </c>
      <c r="F158" s="161">
        <v>401</v>
      </c>
      <c r="G158" s="160" t="s">
        <v>624</v>
      </c>
      <c r="H158" s="160">
        <v>428</v>
      </c>
      <c r="I158" s="162">
        <v>450</v>
      </c>
      <c r="J158" s="163" t="s">
        <v>644</v>
      </c>
      <c r="K158" s="164">
        <f t="shared" si="98"/>
        <v>27</v>
      </c>
      <c r="L158" s="165">
        <f t="shared" si="99"/>
        <v>6.7331670822942641E-2</v>
      </c>
      <c r="M158" s="160" t="s">
        <v>594</v>
      </c>
      <c r="N158" s="166">
        <v>42020</v>
      </c>
      <c r="O158" s="1"/>
      <c r="P158" s="1"/>
      <c r="Q158" s="25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7">
        <v>14</v>
      </c>
      <c r="B159" s="158">
        <v>41928</v>
      </c>
      <c r="C159" s="158"/>
      <c r="D159" s="159" t="s">
        <v>645</v>
      </c>
      <c r="E159" s="160" t="s">
        <v>603</v>
      </c>
      <c r="F159" s="161">
        <v>101</v>
      </c>
      <c r="G159" s="160" t="s">
        <v>624</v>
      </c>
      <c r="H159" s="160">
        <v>112</v>
      </c>
      <c r="I159" s="162">
        <v>120</v>
      </c>
      <c r="J159" s="163" t="s">
        <v>646</v>
      </c>
      <c r="K159" s="164">
        <f t="shared" si="98"/>
        <v>11</v>
      </c>
      <c r="L159" s="165">
        <f t="shared" si="99"/>
        <v>0.10891089108910891</v>
      </c>
      <c r="M159" s="160" t="s">
        <v>594</v>
      </c>
      <c r="N159" s="166">
        <v>41939</v>
      </c>
      <c r="O159" s="1"/>
      <c r="P159" s="1"/>
      <c r="Q159" s="25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7">
        <v>15</v>
      </c>
      <c r="B160" s="158">
        <v>41954</v>
      </c>
      <c r="C160" s="158"/>
      <c r="D160" s="159" t="s">
        <v>647</v>
      </c>
      <c r="E160" s="160" t="s">
        <v>603</v>
      </c>
      <c r="F160" s="161">
        <v>59</v>
      </c>
      <c r="G160" s="160" t="s">
        <v>624</v>
      </c>
      <c r="H160" s="160">
        <v>76</v>
      </c>
      <c r="I160" s="162">
        <v>76</v>
      </c>
      <c r="J160" s="163" t="s">
        <v>625</v>
      </c>
      <c r="K160" s="164">
        <f t="shared" si="98"/>
        <v>17</v>
      </c>
      <c r="L160" s="165">
        <f t="shared" si="99"/>
        <v>0.28813559322033899</v>
      </c>
      <c r="M160" s="160" t="s">
        <v>594</v>
      </c>
      <c r="N160" s="166">
        <v>43032</v>
      </c>
      <c r="O160" s="1"/>
      <c r="P160" s="1"/>
      <c r="Q160" s="25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7">
        <v>16</v>
      </c>
      <c r="B161" s="158">
        <v>41954</v>
      </c>
      <c r="C161" s="158"/>
      <c r="D161" s="159" t="s">
        <v>636</v>
      </c>
      <c r="E161" s="160" t="s">
        <v>603</v>
      </c>
      <c r="F161" s="161">
        <v>99</v>
      </c>
      <c r="G161" s="160" t="s">
        <v>624</v>
      </c>
      <c r="H161" s="160">
        <v>120</v>
      </c>
      <c r="I161" s="162">
        <v>120</v>
      </c>
      <c r="J161" s="163" t="s">
        <v>613</v>
      </c>
      <c r="K161" s="164">
        <f t="shared" si="98"/>
        <v>21</v>
      </c>
      <c r="L161" s="165">
        <f t="shared" si="99"/>
        <v>0.21212121212121213</v>
      </c>
      <c r="M161" s="160" t="s">
        <v>594</v>
      </c>
      <c r="N161" s="166">
        <v>41960</v>
      </c>
      <c r="O161" s="1"/>
      <c r="P161" s="1"/>
      <c r="Q161" s="25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7">
        <v>17</v>
      </c>
      <c r="B162" s="158">
        <v>41956</v>
      </c>
      <c r="C162" s="158"/>
      <c r="D162" s="159" t="s">
        <v>648</v>
      </c>
      <c r="E162" s="160" t="s">
        <v>603</v>
      </c>
      <c r="F162" s="161">
        <v>22</v>
      </c>
      <c r="G162" s="160" t="s">
        <v>624</v>
      </c>
      <c r="H162" s="160">
        <v>33.549999999999997</v>
      </c>
      <c r="I162" s="162">
        <v>32</v>
      </c>
      <c r="J162" s="163" t="s">
        <v>649</v>
      </c>
      <c r="K162" s="164">
        <f t="shared" si="98"/>
        <v>11.549999999999997</v>
      </c>
      <c r="L162" s="165">
        <f t="shared" si="99"/>
        <v>0.52499999999999991</v>
      </c>
      <c r="M162" s="160" t="s">
        <v>594</v>
      </c>
      <c r="N162" s="166">
        <v>42188</v>
      </c>
      <c r="O162" s="1"/>
      <c r="P162" s="1"/>
      <c r="Q162" s="25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7">
        <v>18</v>
      </c>
      <c r="B163" s="158">
        <v>41976</v>
      </c>
      <c r="C163" s="158"/>
      <c r="D163" s="159" t="s">
        <v>650</v>
      </c>
      <c r="E163" s="160" t="s">
        <v>603</v>
      </c>
      <c r="F163" s="161">
        <v>440</v>
      </c>
      <c r="G163" s="160" t="s">
        <v>624</v>
      </c>
      <c r="H163" s="160">
        <v>520</v>
      </c>
      <c r="I163" s="162">
        <v>520</v>
      </c>
      <c r="J163" s="163" t="s">
        <v>651</v>
      </c>
      <c r="K163" s="164">
        <f t="shared" si="98"/>
        <v>80</v>
      </c>
      <c r="L163" s="165">
        <f t="shared" si="99"/>
        <v>0.18181818181818182</v>
      </c>
      <c r="M163" s="160" t="s">
        <v>594</v>
      </c>
      <c r="N163" s="166">
        <v>42208</v>
      </c>
      <c r="O163" s="1"/>
      <c r="P163" s="1"/>
      <c r="Q163" s="25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7">
        <v>19</v>
      </c>
      <c r="B164" s="158">
        <v>41976</v>
      </c>
      <c r="C164" s="158"/>
      <c r="D164" s="159" t="s">
        <v>652</v>
      </c>
      <c r="E164" s="160" t="s">
        <v>603</v>
      </c>
      <c r="F164" s="161">
        <v>360</v>
      </c>
      <c r="G164" s="160" t="s">
        <v>624</v>
      </c>
      <c r="H164" s="160">
        <v>427</v>
      </c>
      <c r="I164" s="162">
        <v>425</v>
      </c>
      <c r="J164" s="163" t="s">
        <v>653</v>
      </c>
      <c r="K164" s="164">
        <f t="shared" si="98"/>
        <v>67</v>
      </c>
      <c r="L164" s="165">
        <f t="shared" si="99"/>
        <v>0.18611111111111112</v>
      </c>
      <c r="M164" s="160" t="s">
        <v>594</v>
      </c>
      <c r="N164" s="166">
        <v>42058</v>
      </c>
      <c r="O164" s="1"/>
      <c r="P164" s="1"/>
      <c r="Q164" s="25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7">
        <v>20</v>
      </c>
      <c r="B165" s="158">
        <v>42012</v>
      </c>
      <c r="C165" s="158"/>
      <c r="D165" s="159" t="s">
        <v>654</v>
      </c>
      <c r="E165" s="160" t="s">
        <v>603</v>
      </c>
      <c r="F165" s="161">
        <v>360</v>
      </c>
      <c r="G165" s="160" t="s">
        <v>624</v>
      </c>
      <c r="H165" s="160">
        <v>455</v>
      </c>
      <c r="I165" s="162">
        <v>420</v>
      </c>
      <c r="J165" s="163" t="s">
        <v>655</v>
      </c>
      <c r="K165" s="164">
        <f t="shared" si="98"/>
        <v>95</v>
      </c>
      <c r="L165" s="165">
        <f t="shared" si="99"/>
        <v>0.2638888888888889</v>
      </c>
      <c r="M165" s="160" t="s">
        <v>594</v>
      </c>
      <c r="N165" s="166">
        <v>42024</v>
      </c>
      <c r="O165" s="1"/>
      <c r="P165" s="1"/>
      <c r="Q165" s="25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7">
        <v>21</v>
      </c>
      <c r="B166" s="158">
        <v>42012</v>
      </c>
      <c r="C166" s="158"/>
      <c r="D166" s="159" t="s">
        <v>656</v>
      </c>
      <c r="E166" s="160" t="s">
        <v>603</v>
      </c>
      <c r="F166" s="161">
        <v>130</v>
      </c>
      <c r="G166" s="160"/>
      <c r="H166" s="160">
        <v>175.5</v>
      </c>
      <c r="I166" s="162">
        <v>165</v>
      </c>
      <c r="J166" s="163" t="s">
        <v>657</v>
      </c>
      <c r="K166" s="164">
        <f t="shared" si="98"/>
        <v>45.5</v>
      </c>
      <c r="L166" s="165">
        <f t="shared" si="99"/>
        <v>0.35</v>
      </c>
      <c r="M166" s="160" t="s">
        <v>594</v>
      </c>
      <c r="N166" s="166">
        <v>43088</v>
      </c>
      <c r="O166" s="1"/>
      <c r="P166" s="1"/>
      <c r="Q166" s="25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7">
        <v>22</v>
      </c>
      <c r="B167" s="158">
        <v>42040</v>
      </c>
      <c r="C167" s="158"/>
      <c r="D167" s="159" t="s">
        <v>403</v>
      </c>
      <c r="E167" s="160" t="s">
        <v>591</v>
      </c>
      <c r="F167" s="161">
        <v>98</v>
      </c>
      <c r="G167" s="160"/>
      <c r="H167" s="160">
        <v>120</v>
      </c>
      <c r="I167" s="162">
        <v>120</v>
      </c>
      <c r="J167" s="163" t="s">
        <v>625</v>
      </c>
      <c r="K167" s="164">
        <f t="shared" si="98"/>
        <v>22</v>
      </c>
      <c r="L167" s="165">
        <f t="shared" si="99"/>
        <v>0.22448979591836735</v>
      </c>
      <c r="M167" s="160" t="s">
        <v>594</v>
      </c>
      <c r="N167" s="166">
        <v>42753</v>
      </c>
      <c r="O167" s="1"/>
      <c r="P167" s="1"/>
      <c r="Q167" s="25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7">
        <v>23</v>
      </c>
      <c r="B168" s="158">
        <v>42040</v>
      </c>
      <c r="C168" s="158"/>
      <c r="D168" s="159" t="s">
        <v>658</v>
      </c>
      <c r="E168" s="160" t="s">
        <v>591</v>
      </c>
      <c r="F168" s="161">
        <v>196</v>
      </c>
      <c r="G168" s="160"/>
      <c r="H168" s="160">
        <v>262</v>
      </c>
      <c r="I168" s="162">
        <v>255</v>
      </c>
      <c r="J168" s="163" t="s">
        <v>625</v>
      </c>
      <c r="K168" s="164">
        <f t="shared" si="98"/>
        <v>66</v>
      </c>
      <c r="L168" s="165">
        <f t="shared" si="99"/>
        <v>0.33673469387755101</v>
      </c>
      <c r="M168" s="160" t="s">
        <v>594</v>
      </c>
      <c r="N168" s="166">
        <v>42599</v>
      </c>
      <c r="O168" s="1"/>
      <c r="P168" s="1"/>
      <c r="Q168" s="25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7">
        <v>24</v>
      </c>
      <c r="B169" s="168">
        <v>42067</v>
      </c>
      <c r="C169" s="168"/>
      <c r="D169" s="169" t="s">
        <v>402</v>
      </c>
      <c r="E169" s="170" t="s">
        <v>591</v>
      </c>
      <c r="F169" s="171">
        <v>235</v>
      </c>
      <c r="G169" s="171"/>
      <c r="H169" s="172">
        <v>77</v>
      </c>
      <c r="I169" s="172" t="s">
        <v>659</v>
      </c>
      <c r="J169" s="173" t="s">
        <v>660</v>
      </c>
      <c r="K169" s="174">
        <f t="shared" si="98"/>
        <v>-158</v>
      </c>
      <c r="L169" s="175">
        <f t="shared" si="99"/>
        <v>-0.67234042553191486</v>
      </c>
      <c r="M169" s="171" t="s">
        <v>604</v>
      </c>
      <c r="N169" s="168">
        <v>43522</v>
      </c>
      <c r="O169" s="1"/>
      <c r="P169" s="1"/>
      <c r="Q169" s="25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7">
        <v>25</v>
      </c>
      <c r="B170" s="158">
        <v>42067</v>
      </c>
      <c r="C170" s="158"/>
      <c r="D170" s="159" t="s">
        <v>661</v>
      </c>
      <c r="E170" s="160" t="s">
        <v>591</v>
      </c>
      <c r="F170" s="161">
        <v>185</v>
      </c>
      <c r="G170" s="160"/>
      <c r="H170" s="160">
        <v>224</v>
      </c>
      <c r="I170" s="162" t="s">
        <v>662</v>
      </c>
      <c r="J170" s="163" t="s">
        <v>625</v>
      </c>
      <c r="K170" s="164">
        <f t="shared" si="98"/>
        <v>39</v>
      </c>
      <c r="L170" s="165">
        <f t="shared" si="99"/>
        <v>0.21081081081081082</v>
      </c>
      <c r="M170" s="160" t="s">
        <v>594</v>
      </c>
      <c r="N170" s="166">
        <v>42647</v>
      </c>
      <c r="O170" s="1"/>
      <c r="P170" s="1"/>
      <c r="Q170" s="25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7">
        <v>26</v>
      </c>
      <c r="B171" s="168">
        <v>42090</v>
      </c>
      <c r="C171" s="168"/>
      <c r="D171" s="176" t="s">
        <v>663</v>
      </c>
      <c r="E171" s="171" t="s">
        <v>591</v>
      </c>
      <c r="F171" s="171">
        <v>49.5</v>
      </c>
      <c r="G171" s="172"/>
      <c r="H171" s="172">
        <v>15.85</v>
      </c>
      <c r="I171" s="172">
        <v>67</v>
      </c>
      <c r="J171" s="173" t="s">
        <v>664</v>
      </c>
      <c r="K171" s="172">
        <f t="shared" si="98"/>
        <v>-33.65</v>
      </c>
      <c r="L171" s="177">
        <f t="shared" si="99"/>
        <v>-0.67979797979797973</v>
      </c>
      <c r="M171" s="171" t="s">
        <v>604</v>
      </c>
      <c r="N171" s="178">
        <v>43627</v>
      </c>
      <c r="O171" s="1"/>
      <c r="P171" s="1"/>
      <c r="Q171" s="25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7">
        <v>27</v>
      </c>
      <c r="B172" s="158">
        <v>42093</v>
      </c>
      <c r="C172" s="158"/>
      <c r="D172" s="159" t="s">
        <v>665</v>
      </c>
      <c r="E172" s="160" t="s">
        <v>591</v>
      </c>
      <c r="F172" s="161">
        <v>183.5</v>
      </c>
      <c r="G172" s="160"/>
      <c r="H172" s="160">
        <v>219</v>
      </c>
      <c r="I172" s="162">
        <v>218</v>
      </c>
      <c r="J172" s="163" t="s">
        <v>666</v>
      </c>
      <c r="K172" s="164">
        <f t="shared" si="98"/>
        <v>35.5</v>
      </c>
      <c r="L172" s="165">
        <f t="shared" si="99"/>
        <v>0.19346049046321526</v>
      </c>
      <c r="M172" s="160" t="s">
        <v>594</v>
      </c>
      <c r="N172" s="166">
        <v>42103</v>
      </c>
      <c r="O172" s="1"/>
      <c r="P172" s="1"/>
      <c r="Q172" s="25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7">
        <v>28</v>
      </c>
      <c r="B173" s="158">
        <v>42114</v>
      </c>
      <c r="C173" s="158"/>
      <c r="D173" s="159" t="s">
        <v>667</v>
      </c>
      <c r="E173" s="160" t="s">
        <v>591</v>
      </c>
      <c r="F173" s="161">
        <f>(227+237)/2</f>
        <v>232</v>
      </c>
      <c r="G173" s="160"/>
      <c r="H173" s="160">
        <v>298</v>
      </c>
      <c r="I173" s="162">
        <v>298</v>
      </c>
      <c r="J173" s="163" t="s">
        <v>625</v>
      </c>
      <c r="K173" s="164">
        <f t="shared" si="98"/>
        <v>66</v>
      </c>
      <c r="L173" s="165">
        <f t="shared" si="99"/>
        <v>0.28448275862068967</v>
      </c>
      <c r="M173" s="160" t="s">
        <v>594</v>
      </c>
      <c r="N173" s="166">
        <v>42823</v>
      </c>
      <c r="O173" s="1"/>
      <c r="P173" s="1"/>
      <c r="Q173" s="25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7">
        <v>29</v>
      </c>
      <c r="B174" s="158">
        <v>42128</v>
      </c>
      <c r="C174" s="158"/>
      <c r="D174" s="159" t="s">
        <v>668</v>
      </c>
      <c r="E174" s="160" t="s">
        <v>603</v>
      </c>
      <c r="F174" s="161">
        <v>385</v>
      </c>
      <c r="G174" s="160"/>
      <c r="H174" s="160">
        <f>212.5+331</f>
        <v>543.5</v>
      </c>
      <c r="I174" s="162">
        <v>510</v>
      </c>
      <c r="J174" s="163" t="s">
        <v>669</v>
      </c>
      <c r="K174" s="164">
        <f t="shared" si="98"/>
        <v>158.5</v>
      </c>
      <c r="L174" s="165">
        <f t="shared" si="99"/>
        <v>0.41168831168831171</v>
      </c>
      <c r="M174" s="160" t="s">
        <v>594</v>
      </c>
      <c r="N174" s="166">
        <v>42235</v>
      </c>
      <c r="O174" s="1"/>
      <c r="P174" s="1"/>
      <c r="Q174" s="25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7">
        <v>30</v>
      </c>
      <c r="B175" s="158">
        <v>42128</v>
      </c>
      <c r="C175" s="158"/>
      <c r="D175" s="159" t="s">
        <v>670</v>
      </c>
      <c r="E175" s="160" t="s">
        <v>603</v>
      </c>
      <c r="F175" s="161">
        <v>115.5</v>
      </c>
      <c r="G175" s="160"/>
      <c r="H175" s="160">
        <v>146</v>
      </c>
      <c r="I175" s="162">
        <v>142</v>
      </c>
      <c r="J175" s="163" t="s">
        <v>671</v>
      </c>
      <c r="K175" s="164">
        <f t="shared" si="98"/>
        <v>30.5</v>
      </c>
      <c r="L175" s="165">
        <f t="shared" si="99"/>
        <v>0.26406926406926406</v>
      </c>
      <c r="M175" s="160" t="s">
        <v>594</v>
      </c>
      <c r="N175" s="166">
        <v>42202</v>
      </c>
      <c r="O175" s="1"/>
      <c r="P175" s="1"/>
      <c r="Q175" s="25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7">
        <v>31</v>
      </c>
      <c r="B176" s="158">
        <v>42151</v>
      </c>
      <c r="C176" s="158"/>
      <c r="D176" s="159" t="s">
        <v>540</v>
      </c>
      <c r="E176" s="160" t="s">
        <v>603</v>
      </c>
      <c r="F176" s="161">
        <v>237.5</v>
      </c>
      <c r="G176" s="160"/>
      <c r="H176" s="160">
        <v>279.5</v>
      </c>
      <c r="I176" s="162">
        <v>278</v>
      </c>
      <c r="J176" s="163" t="s">
        <v>625</v>
      </c>
      <c r="K176" s="164">
        <f t="shared" si="98"/>
        <v>42</v>
      </c>
      <c r="L176" s="165">
        <f t="shared" si="99"/>
        <v>0.17684210526315788</v>
      </c>
      <c r="M176" s="160" t="s">
        <v>594</v>
      </c>
      <c r="N176" s="166">
        <v>42222</v>
      </c>
      <c r="O176" s="1"/>
      <c r="P176" s="1"/>
      <c r="Q176" s="25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7">
        <v>32</v>
      </c>
      <c r="B177" s="158">
        <v>42174</v>
      </c>
      <c r="C177" s="158"/>
      <c r="D177" s="159" t="s">
        <v>643</v>
      </c>
      <c r="E177" s="160" t="s">
        <v>591</v>
      </c>
      <c r="F177" s="161">
        <v>340</v>
      </c>
      <c r="G177" s="160"/>
      <c r="H177" s="160">
        <v>448</v>
      </c>
      <c r="I177" s="162">
        <v>448</v>
      </c>
      <c r="J177" s="163" t="s">
        <v>625</v>
      </c>
      <c r="K177" s="164">
        <f t="shared" si="98"/>
        <v>108</v>
      </c>
      <c r="L177" s="165">
        <f t="shared" si="99"/>
        <v>0.31764705882352939</v>
      </c>
      <c r="M177" s="160" t="s">
        <v>594</v>
      </c>
      <c r="N177" s="166">
        <v>43018</v>
      </c>
      <c r="O177" s="1"/>
      <c r="P177" s="1"/>
      <c r="Q177" s="25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7">
        <v>33</v>
      </c>
      <c r="B178" s="158">
        <v>42191</v>
      </c>
      <c r="C178" s="158"/>
      <c r="D178" s="159" t="s">
        <v>672</v>
      </c>
      <c r="E178" s="160" t="s">
        <v>591</v>
      </c>
      <c r="F178" s="161">
        <v>390</v>
      </c>
      <c r="G178" s="160"/>
      <c r="H178" s="160">
        <v>460</v>
      </c>
      <c r="I178" s="162">
        <v>460</v>
      </c>
      <c r="J178" s="163" t="s">
        <v>625</v>
      </c>
      <c r="K178" s="164">
        <f t="shared" si="98"/>
        <v>70</v>
      </c>
      <c r="L178" s="165">
        <f t="shared" si="99"/>
        <v>0.17948717948717949</v>
      </c>
      <c r="M178" s="160" t="s">
        <v>594</v>
      </c>
      <c r="N178" s="166">
        <v>42478</v>
      </c>
      <c r="O178" s="1"/>
      <c r="P178" s="1"/>
      <c r="Q178" s="25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7">
        <v>34</v>
      </c>
      <c r="B179" s="168">
        <v>42195</v>
      </c>
      <c r="C179" s="168"/>
      <c r="D179" s="169" t="s">
        <v>673</v>
      </c>
      <c r="E179" s="170" t="s">
        <v>591</v>
      </c>
      <c r="F179" s="171">
        <v>122.5</v>
      </c>
      <c r="G179" s="171"/>
      <c r="H179" s="172">
        <v>61</v>
      </c>
      <c r="I179" s="172">
        <v>172</v>
      </c>
      <c r="J179" s="173" t="s">
        <v>674</v>
      </c>
      <c r="K179" s="174">
        <f t="shared" si="98"/>
        <v>-61.5</v>
      </c>
      <c r="L179" s="175">
        <f t="shared" si="99"/>
        <v>-0.50204081632653064</v>
      </c>
      <c r="M179" s="171" t="s">
        <v>604</v>
      </c>
      <c r="N179" s="168">
        <v>43333</v>
      </c>
      <c r="O179" s="1"/>
      <c r="P179" s="1"/>
      <c r="Q179" s="25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7">
        <v>35</v>
      </c>
      <c r="B180" s="158">
        <v>42219</v>
      </c>
      <c r="C180" s="158"/>
      <c r="D180" s="159" t="s">
        <v>675</v>
      </c>
      <c r="E180" s="160" t="s">
        <v>591</v>
      </c>
      <c r="F180" s="161">
        <v>297.5</v>
      </c>
      <c r="G180" s="160"/>
      <c r="H180" s="160">
        <v>350</v>
      </c>
      <c r="I180" s="162">
        <v>360</v>
      </c>
      <c r="J180" s="163" t="s">
        <v>676</v>
      </c>
      <c r="K180" s="164">
        <f t="shared" si="98"/>
        <v>52.5</v>
      </c>
      <c r="L180" s="165">
        <f t="shared" si="99"/>
        <v>0.17647058823529413</v>
      </c>
      <c r="M180" s="160" t="s">
        <v>594</v>
      </c>
      <c r="N180" s="166">
        <v>42232</v>
      </c>
      <c r="O180" s="1"/>
      <c r="P180" s="1"/>
      <c r="Q180" s="25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7">
        <v>36</v>
      </c>
      <c r="B181" s="158">
        <v>42219</v>
      </c>
      <c r="C181" s="158"/>
      <c r="D181" s="159" t="s">
        <v>677</v>
      </c>
      <c r="E181" s="160" t="s">
        <v>591</v>
      </c>
      <c r="F181" s="161">
        <v>115.5</v>
      </c>
      <c r="G181" s="160"/>
      <c r="H181" s="160">
        <v>149</v>
      </c>
      <c r="I181" s="162">
        <v>140</v>
      </c>
      <c r="J181" s="163" t="s">
        <v>678</v>
      </c>
      <c r="K181" s="164">
        <f t="shared" si="98"/>
        <v>33.5</v>
      </c>
      <c r="L181" s="165">
        <f t="shared" si="99"/>
        <v>0.29004329004329005</v>
      </c>
      <c r="M181" s="160" t="s">
        <v>594</v>
      </c>
      <c r="N181" s="166">
        <v>42740</v>
      </c>
      <c r="O181" s="1"/>
      <c r="P181" s="1"/>
      <c r="Q181" s="25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7">
        <v>37</v>
      </c>
      <c r="B182" s="158">
        <v>42251</v>
      </c>
      <c r="C182" s="158"/>
      <c r="D182" s="159" t="s">
        <v>540</v>
      </c>
      <c r="E182" s="160" t="s">
        <v>591</v>
      </c>
      <c r="F182" s="161">
        <v>226</v>
      </c>
      <c r="G182" s="160"/>
      <c r="H182" s="160">
        <v>292</v>
      </c>
      <c r="I182" s="162">
        <v>292</v>
      </c>
      <c r="J182" s="163" t="s">
        <v>679</v>
      </c>
      <c r="K182" s="164">
        <f t="shared" si="98"/>
        <v>66</v>
      </c>
      <c r="L182" s="165">
        <f t="shared" si="99"/>
        <v>0.29203539823008851</v>
      </c>
      <c r="M182" s="160" t="s">
        <v>594</v>
      </c>
      <c r="N182" s="166">
        <v>42286</v>
      </c>
      <c r="O182" s="1"/>
      <c r="P182" s="1"/>
      <c r="Q182" s="25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7">
        <v>38</v>
      </c>
      <c r="B183" s="158">
        <v>42254</v>
      </c>
      <c r="C183" s="158"/>
      <c r="D183" s="159" t="s">
        <v>667</v>
      </c>
      <c r="E183" s="160" t="s">
        <v>591</v>
      </c>
      <c r="F183" s="161">
        <v>232.5</v>
      </c>
      <c r="G183" s="160"/>
      <c r="H183" s="160">
        <v>312.5</v>
      </c>
      <c r="I183" s="162">
        <v>310</v>
      </c>
      <c r="J183" s="163" t="s">
        <v>625</v>
      </c>
      <c r="K183" s="164">
        <f t="shared" si="98"/>
        <v>80</v>
      </c>
      <c r="L183" s="165">
        <f t="shared" si="99"/>
        <v>0.34408602150537637</v>
      </c>
      <c r="M183" s="160" t="s">
        <v>594</v>
      </c>
      <c r="N183" s="166">
        <v>42823</v>
      </c>
      <c r="O183" s="1"/>
      <c r="P183" s="1"/>
      <c r="Q183" s="25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7">
        <v>39</v>
      </c>
      <c r="B184" s="158">
        <v>42268</v>
      </c>
      <c r="C184" s="158"/>
      <c r="D184" s="159" t="s">
        <v>680</v>
      </c>
      <c r="E184" s="160" t="s">
        <v>591</v>
      </c>
      <c r="F184" s="161">
        <v>196.5</v>
      </c>
      <c r="G184" s="160"/>
      <c r="H184" s="160">
        <v>238</v>
      </c>
      <c r="I184" s="162">
        <v>238</v>
      </c>
      <c r="J184" s="163" t="s">
        <v>679</v>
      </c>
      <c r="K184" s="164">
        <f t="shared" si="98"/>
        <v>41.5</v>
      </c>
      <c r="L184" s="165">
        <f t="shared" si="99"/>
        <v>0.21119592875318066</v>
      </c>
      <c r="M184" s="160" t="s">
        <v>594</v>
      </c>
      <c r="N184" s="166">
        <v>42291</v>
      </c>
      <c r="O184" s="1"/>
      <c r="P184" s="1"/>
      <c r="Q184" s="25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7">
        <v>40</v>
      </c>
      <c r="B185" s="158">
        <v>42271</v>
      </c>
      <c r="C185" s="158"/>
      <c r="D185" s="159" t="s">
        <v>623</v>
      </c>
      <c r="E185" s="160" t="s">
        <v>591</v>
      </c>
      <c r="F185" s="161">
        <v>65</v>
      </c>
      <c r="G185" s="160"/>
      <c r="H185" s="160">
        <v>82</v>
      </c>
      <c r="I185" s="162">
        <v>82</v>
      </c>
      <c r="J185" s="163" t="s">
        <v>679</v>
      </c>
      <c r="K185" s="164">
        <f t="shared" si="98"/>
        <v>17</v>
      </c>
      <c r="L185" s="165">
        <f t="shared" si="99"/>
        <v>0.26153846153846155</v>
      </c>
      <c r="M185" s="160" t="s">
        <v>594</v>
      </c>
      <c r="N185" s="166">
        <v>42578</v>
      </c>
      <c r="O185" s="1"/>
      <c r="P185" s="1"/>
      <c r="Q185" s="25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7">
        <v>41</v>
      </c>
      <c r="B186" s="158">
        <v>42291</v>
      </c>
      <c r="C186" s="158"/>
      <c r="D186" s="159" t="s">
        <v>681</v>
      </c>
      <c r="E186" s="160" t="s">
        <v>591</v>
      </c>
      <c r="F186" s="161">
        <v>144</v>
      </c>
      <c r="G186" s="160"/>
      <c r="H186" s="160">
        <v>182.5</v>
      </c>
      <c r="I186" s="162">
        <v>181</v>
      </c>
      <c r="J186" s="163" t="s">
        <v>679</v>
      </c>
      <c r="K186" s="164">
        <f t="shared" si="98"/>
        <v>38.5</v>
      </c>
      <c r="L186" s="165">
        <f t="shared" si="99"/>
        <v>0.2673611111111111</v>
      </c>
      <c r="M186" s="160" t="s">
        <v>594</v>
      </c>
      <c r="N186" s="166">
        <v>42817</v>
      </c>
      <c r="O186" s="1"/>
      <c r="P186" s="1"/>
      <c r="Q186" s="25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7">
        <v>42</v>
      </c>
      <c r="B187" s="158">
        <v>42291</v>
      </c>
      <c r="C187" s="158"/>
      <c r="D187" s="159" t="s">
        <v>682</v>
      </c>
      <c r="E187" s="160" t="s">
        <v>591</v>
      </c>
      <c r="F187" s="161">
        <v>264</v>
      </c>
      <c r="G187" s="160"/>
      <c r="H187" s="160">
        <v>311</v>
      </c>
      <c r="I187" s="162">
        <v>311</v>
      </c>
      <c r="J187" s="163" t="s">
        <v>679</v>
      </c>
      <c r="K187" s="164">
        <f t="shared" si="98"/>
        <v>47</v>
      </c>
      <c r="L187" s="165">
        <f t="shared" si="99"/>
        <v>0.17803030303030304</v>
      </c>
      <c r="M187" s="160" t="s">
        <v>594</v>
      </c>
      <c r="N187" s="166">
        <v>42604</v>
      </c>
      <c r="O187" s="1"/>
      <c r="P187" s="1"/>
      <c r="Q187" s="25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7">
        <v>43</v>
      </c>
      <c r="B188" s="158">
        <v>42318</v>
      </c>
      <c r="C188" s="158"/>
      <c r="D188" s="159" t="s">
        <v>683</v>
      </c>
      <c r="E188" s="160" t="s">
        <v>603</v>
      </c>
      <c r="F188" s="161">
        <v>549.5</v>
      </c>
      <c r="G188" s="160"/>
      <c r="H188" s="160">
        <v>630</v>
      </c>
      <c r="I188" s="162">
        <v>630</v>
      </c>
      <c r="J188" s="163" t="s">
        <v>679</v>
      </c>
      <c r="K188" s="164">
        <f t="shared" si="98"/>
        <v>80.5</v>
      </c>
      <c r="L188" s="165">
        <f t="shared" si="99"/>
        <v>0.1464968152866242</v>
      </c>
      <c r="M188" s="160" t="s">
        <v>594</v>
      </c>
      <c r="N188" s="166">
        <v>42419</v>
      </c>
      <c r="O188" s="1"/>
      <c r="P188" s="1"/>
      <c r="Q188" s="25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7">
        <v>44</v>
      </c>
      <c r="B189" s="158">
        <v>42342</v>
      </c>
      <c r="C189" s="158"/>
      <c r="D189" s="159" t="s">
        <v>684</v>
      </c>
      <c r="E189" s="160" t="s">
        <v>591</v>
      </c>
      <c r="F189" s="161">
        <v>1027.5</v>
      </c>
      <c r="G189" s="160"/>
      <c r="H189" s="160">
        <v>1315</v>
      </c>
      <c r="I189" s="162">
        <v>1250</v>
      </c>
      <c r="J189" s="163" t="s">
        <v>679</v>
      </c>
      <c r="K189" s="164">
        <f t="shared" si="98"/>
        <v>287.5</v>
      </c>
      <c r="L189" s="165">
        <f t="shared" si="99"/>
        <v>0.27980535279805352</v>
      </c>
      <c r="M189" s="160" t="s">
        <v>594</v>
      </c>
      <c r="N189" s="166">
        <v>43244</v>
      </c>
      <c r="O189" s="1"/>
      <c r="P189" s="1"/>
      <c r="Q189" s="25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7">
        <v>45</v>
      </c>
      <c r="B190" s="158">
        <v>42367</v>
      </c>
      <c r="C190" s="158"/>
      <c r="D190" s="159" t="s">
        <v>685</v>
      </c>
      <c r="E190" s="160" t="s">
        <v>591</v>
      </c>
      <c r="F190" s="161">
        <v>465</v>
      </c>
      <c r="G190" s="160"/>
      <c r="H190" s="160">
        <v>540</v>
      </c>
      <c r="I190" s="162">
        <v>540</v>
      </c>
      <c r="J190" s="163" t="s">
        <v>679</v>
      </c>
      <c r="K190" s="164">
        <f t="shared" si="98"/>
        <v>75</v>
      </c>
      <c r="L190" s="165">
        <f t="shared" si="99"/>
        <v>0.16129032258064516</v>
      </c>
      <c r="M190" s="160" t="s">
        <v>594</v>
      </c>
      <c r="N190" s="166">
        <v>42530</v>
      </c>
      <c r="O190" s="1"/>
      <c r="P190" s="1"/>
      <c r="Q190" s="25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7">
        <v>46</v>
      </c>
      <c r="B191" s="158">
        <v>42380</v>
      </c>
      <c r="C191" s="158"/>
      <c r="D191" s="159" t="s">
        <v>403</v>
      </c>
      <c r="E191" s="160" t="s">
        <v>603</v>
      </c>
      <c r="F191" s="161">
        <v>81</v>
      </c>
      <c r="G191" s="160"/>
      <c r="H191" s="160">
        <v>110</v>
      </c>
      <c r="I191" s="162">
        <v>110</v>
      </c>
      <c r="J191" s="163" t="s">
        <v>679</v>
      </c>
      <c r="K191" s="164">
        <f t="shared" si="98"/>
        <v>29</v>
      </c>
      <c r="L191" s="165">
        <f t="shared" si="99"/>
        <v>0.35802469135802467</v>
      </c>
      <c r="M191" s="160" t="s">
        <v>594</v>
      </c>
      <c r="N191" s="166">
        <v>42745</v>
      </c>
      <c r="O191" s="1"/>
      <c r="P191" s="1"/>
      <c r="Q191" s="25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7">
        <v>47</v>
      </c>
      <c r="B192" s="158">
        <v>42382</v>
      </c>
      <c r="C192" s="158"/>
      <c r="D192" s="159" t="s">
        <v>686</v>
      </c>
      <c r="E192" s="160" t="s">
        <v>603</v>
      </c>
      <c r="F192" s="161">
        <v>417.5</v>
      </c>
      <c r="G192" s="160"/>
      <c r="H192" s="160">
        <v>547</v>
      </c>
      <c r="I192" s="162">
        <v>535</v>
      </c>
      <c r="J192" s="163" t="s">
        <v>679</v>
      </c>
      <c r="K192" s="164">
        <f t="shared" si="98"/>
        <v>129.5</v>
      </c>
      <c r="L192" s="165">
        <f t="shared" si="99"/>
        <v>0.31017964071856285</v>
      </c>
      <c r="M192" s="160" t="s">
        <v>594</v>
      </c>
      <c r="N192" s="166">
        <v>42578</v>
      </c>
      <c r="O192" s="1"/>
      <c r="P192" s="1"/>
      <c r="Q192" s="25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7">
        <v>48</v>
      </c>
      <c r="B193" s="158">
        <v>42408</v>
      </c>
      <c r="C193" s="158"/>
      <c r="D193" s="159" t="s">
        <v>687</v>
      </c>
      <c r="E193" s="160" t="s">
        <v>591</v>
      </c>
      <c r="F193" s="161">
        <v>650</v>
      </c>
      <c r="G193" s="160"/>
      <c r="H193" s="160">
        <v>800</v>
      </c>
      <c r="I193" s="162">
        <v>800</v>
      </c>
      <c r="J193" s="163" t="s">
        <v>679</v>
      </c>
      <c r="K193" s="164">
        <f t="shared" si="98"/>
        <v>150</v>
      </c>
      <c r="L193" s="165">
        <f t="shared" si="99"/>
        <v>0.23076923076923078</v>
      </c>
      <c r="M193" s="160" t="s">
        <v>594</v>
      </c>
      <c r="N193" s="166">
        <v>43154</v>
      </c>
      <c r="O193" s="1"/>
      <c r="P193" s="1"/>
      <c r="Q193" s="25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7">
        <v>49</v>
      </c>
      <c r="B194" s="158">
        <v>42433</v>
      </c>
      <c r="C194" s="158"/>
      <c r="D194" s="159" t="s">
        <v>237</v>
      </c>
      <c r="E194" s="160" t="s">
        <v>591</v>
      </c>
      <c r="F194" s="161">
        <v>437.5</v>
      </c>
      <c r="G194" s="160"/>
      <c r="H194" s="160">
        <v>504.5</v>
      </c>
      <c r="I194" s="162">
        <v>522</v>
      </c>
      <c r="J194" s="163" t="s">
        <v>688</v>
      </c>
      <c r="K194" s="164">
        <f t="shared" si="98"/>
        <v>67</v>
      </c>
      <c r="L194" s="165">
        <f t="shared" si="99"/>
        <v>0.15314285714285714</v>
      </c>
      <c r="M194" s="160" t="s">
        <v>594</v>
      </c>
      <c r="N194" s="166">
        <v>42480</v>
      </c>
      <c r="O194" s="1"/>
      <c r="P194" s="1"/>
      <c r="Q194" s="25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7">
        <v>50</v>
      </c>
      <c r="B195" s="158">
        <v>42438</v>
      </c>
      <c r="C195" s="158"/>
      <c r="D195" s="159" t="s">
        <v>689</v>
      </c>
      <c r="E195" s="160" t="s">
        <v>591</v>
      </c>
      <c r="F195" s="161">
        <v>189.5</v>
      </c>
      <c r="G195" s="160"/>
      <c r="H195" s="160">
        <v>218</v>
      </c>
      <c r="I195" s="162">
        <v>218</v>
      </c>
      <c r="J195" s="163" t="s">
        <v>679</v>
      </c>
      <c r="K195" s="164">
        <f t="shared" si="98"/>
        <v>28.5</v>
      </c>
      <c r="L195" s="165">
        <f t="shared" si="99"/>
        <v>0.15039577836411611</v>
      </c>
      <c r="M195" s="160" t="s">
        <v>594</v>
      </c>
      <c r="N195" s="166">
        <v>43034</v>
      </c>
      <c r="O195" s="1"/>
      <c r="P195" s="1"/>
      <c r="Q195" s="25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7">
        <v>51</v>
      </c>
      <c r="B196" s="168">
        <v>42471</v>
      </c>
      <c r="C196" s="168"/>
      <c r="D196" s="176" t="s">
        <v>690</v>
      </c>
      <c r="E196" s="171" t="s">
        <v>591</v>
      </c>
      <c r="F196" s="171">
        <v>36.5</v>
      </c>
      <c r="G196" s="172"/>
      <c r="H196" s="172">
        <v>15.85</v>
      </c>
      <c r="I196" s="172">
        <v>60</v>
      </c>
      <c r="J196" s="173" t="s">
        <v>691</v>
      </c>
      <c r="K196" s="174">
        <f t="shared" si="98"/>
        <v>-20.65</v>
      </c>
      <c r="L196" s="175">
        <f t="shared" si="99"/>
        <v>-0.5657534246575342</v>
      </c>
      <c r="M196" s="171" t="s">
        <v>604</v>
      </c>
      <c r="N196" s="179">
        <v>43627</v>
      </c>
      <c r="O196" s="1"/>
      <c r="P196" s="1"/>
      <c r="Q196" s="25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7">
        <v>52</v>
      </c>
      <c r="B197" s="158">
        <v>42472</v>
      </c>
      <c r="C197" s="158"/>
      <c r="D197" s="159" t="s">
        <v>692</v>
      </c>
      <c r="E197" s="160" t="s">
        <v>591</v>
      </c>
      <c r="F197" s="161">
        <v>93</v>
      </c>
      <c r="G197" s="160"/>
      <c r="H197" s="160">
        <v>149</v>
      </c>
      <c r="I197" s="162">
        <v>140</v>
      </c>
      <c r="J197" s="163" t="s">
        <v>693</v>
      </c>
      <c r="K197" s="164">
        <f t="shared" si="98"/>
        <v>56</v>
      </c>
      <c r="L197" s="165">
        <f t="shared" si="99"/>
        <v>0.60215053763440862</v>
      </c>
      <c r="M197" s="160" t="s">
        <v>594</v>
      </c>
      <c r="N197" s="166">
        <v>42740</v>
      </c>
      <c r="O197" s="1"/>
      <c r="P197" s="1"/>
      <c r="Q197" s="25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7">
        <v>53</v>
      </c>
      <c r="B198" s="158">
        <v>42472</v>
      </c>
      <c r="C198" s="158"/>
      <c r="D198" s="159" t="s">
        <v>694</v>
      </c>
      <c r="E198" s="160" t="s">
        <v>591</v>
      </c>
      <c r="F198" s="161">
        <v>130</v>
      </c>
      <c r="G198" s="160"/>
      <c r="H198" s="160">
        <v>150</v>
      </c>
      <c r="I198" s="162" t="s">
        <v>695</v>
      </c>
      <c r="J198" s="163" t="s">
        <v>679</v>
      </c>
      <c r="K198" s="164">
        <f t="shared" si="98"/>
        <v>20</v>
      </c>
      <c r="L198" s="165">
        <f t="shared" si="99"/>
        <v>0.15384615384615385</v>
      </c>
      <c r="M198" s="160" t="s">
        <v>594</v>
      </c>
      <c r="N198" s="166">
        <v>42564</v>
      </c>
      <c r="O198" s="1"/>
      <c r="P198" s="1"/>
      <c r="Q198" s="25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7">
        <v>54</v>
      </c>
      <c r="B199" s="158">
        <v>42473</v>
      </c>
      <c r="C199" s="158"/>
      <c r="D199" s="159" t="s">
        <v>696</v>
      </c>
      <c r="E199" s="160" t="s">
        <v>591</v>
      </c>
      <c r="F199" s="161">
        <v>196</v>
      </c>
      <c r="G199" s="160"/>
      <c r="H199" s="160">
        <v>299</v>
      </c>
      <c r="I199" s="162">
        <v>299</v>
      </c>
      <c r="J199" s="163" t="s">
        <v>679</v>
      </c>
      <c r="K199" s="164">
        <v>103</v>
      </c>
      <c r="L199" s="165">
        <v>0.52551020408163296</v>
      </c>
      <c r="M199" s="160" t="s">
        <v>594</v>
      </c>
      <c r="N199" s="166">
        <v>42620</v>
      </c>
      <c r="O199" s="1"/>
      <c r="P199" s="1"/>
      <c r="Q199" s="25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7">
        <v>55</v>
      </c>
      <c r="B200" s="158">
        <v>42473</v>
      </c>
      <c r="C200" s="158"/>
      <c r="D200" s="159" t="s">
        <v>697</v>
      </c>
      <c r="E200" s="160" t="s">
        <v>591</v>
      </c>
      <c r="F200" s="161">
        <v>88</v>
      </c>
      <c r="G200" s="160"/>
      <c r="H200" s="160">
        <v>103</v>
      </c>
      <c r="I200" s="162">
        <v>103</v>
      </c>
      <c r="J200" s="163" t="s">
        <v>679</v>
      </c>
      <c r="K200" s="164">
        <v>15</v>
      </c>
      <c r="L200" s="165">
        <v>0.170454545454545</v>
      </c>
      <c r="M200" s="160" t="s">
        <v>594</v>
      </c>
      <c r="N200" s="166">
        <v>42530</v>
      </c>
      <c r="O200" s="1"/>
      <c r="P200" s="1"/>
      <c r="Q200" s="25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7">
        <v>56</v>
      </c>
      <c r="B201" s="158">
        <v>42492</v>
      </c>
      <c r="C201" s="158"/>
      <c r="D201" s="159" t="s">
        <v>698</v>
      </c>
      <c r="E201" s="160" t="s">
        <v>591</v>
      </c>
      <c r="F201" s="161">
        <v>127.5</v>
      </c>
      <c r="G201" s="160"/>
      <c r="H201" s="160">
        <v>148</v>
      </c>
      <c r="I201" s="162" t="s">
        <v>699</v>
      </c>
      <c r="J201" s="163" t="s">
        <v>679</v>
      </c>
      <c r="K201" s="164">
        <f t="shared" ref="K201:K205" si="100">H201-F201</f>
        <v>20.5</v>
      </c>
      <c r="L201" s="165">
        <f t="shared" ref="L201:L205" si="101">K201/F201</f>
        <v>0.16078431372549021</v>
      </c>
      <c r="M201" s="160" t="s">
        <v>594</v>
      </c>
      <c r="N201" s="166">
        <v>42564</v>
      </c>
      <c r="O201" s="1"/>
      <c r="P201" s="1"/>
      <c r="Q201" s="25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7">
        <v>57</v>
      </c>
      <c r="B202" s="158">
        <v>42493</v>
      </c>
      <c r="C202" s="158"/>
      <c r="D202" s="159" t="s">
        <v>700</v>
      </c>
      <c r="E202" s="160" t="s">
        <v>591</v>
      </c>
      <c r="F202" s="161">
        <v>675</v>
      </c>
      <c r="G202" s="160"/>
      <c r="H202" s="160">
        <v>815</v>
      </c>
      <c r="I202" s="162" t="s">
        <v>701</v>
      </c>
      <c r="J202" s="163" t="s">
        <v>679</v>
      </c>
      <c r="K202" s="164">
        <f t="shared" si="100"/>
        <v>140</v>
      </c>
      <c r="L202" s="165">
        <f t="shared" si="101"/>
        <v>0.2074074074074074</v>
      </c>
      <c r="M202" s="160" t="s">
        <v>594</v>
      </c>
      <c r="N202" s="166">
        <v>43154</v>
      </c>
      <c r="O202" s="1"/>
      <c r="P202" s="1"/>
      <c r="Q202" s="25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7">
        <v>58</v>
      </c>
      <c r="B203" s="168">
        <v>42522</v>
      </c>
      <c r="C203" s="168"/>
      <c r="D203" s="169" t="s">
        <v>702</v>
      </c>
      <c r="E203" s="170" t="s">
        <v>591</v>
      </c>
      <c r="F203" s="171">
        <v>500</v>
      </c>
      <c r="G203" s="171"/>
      <c r="H203" s="172">
        <v>232.5</v>
      </c>
      <c r="I203" s="172" t="s">
        <v>703</v>
      </c>
      <c r="J203" s="173" t="s">
        <v>704</v>
      </c>
      <c r="K203" s="174">
        <f t="shared" si="100"/>
        <v>-267.5</v>
      </c>
      <c r="L203" s="175">
        <f t="shared" si="101"/>
        <v>-0.53500000000000003</v>
      </c>
      <c r="M203" s="171" t="s">
        <v>604</v>
      </c>
      <c r="N203" s="168">
        <v>43735</v>
      </c>
      <c r="O203" s="1"/>
      <c r="P203" s="1"/>
      <c r="Q203" s="25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7">
        <v>59</v>
      </c>
      <c r="B204" s="158">
        <v>42527</v>
      </c>
      <c r="C204" s="158"/>
      <c r="D204" s="159" t="s">
        <v>542</v>
      </c>
      <c r="E204" s="160" t="s">
        <v>591</v>
      </c>
      <c r="F204" s="161">
        <v>110</v>
      </c>
      <c r="G204" s="160"/>
      <c r="H204" s="160">
        <v>126.5</v>
      </c>
      <c r="I204" s="162">
        <v>125</v>
      </c>
      <c r="J204" s="163" t="s">
        <v>631</v>
      </c>
      <c r="K204" s="164">
        <f t="shared" si="100"/>
        <v>16.5</v>
      </c>
      <c r="L204" s="165">
        <f t="shared" si="101"/>
        <v>0.15</v>
      </c>
      <c r="M204" s="160" t="s">
        <v>594</v>
      </c>
      <c r="N204" s="166">
        <v>42552</v>
      </c>
      <c r="O204" s="1"/>
      <c r="P204" s="1"/>
      <c r="Q204" s="25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7">
        <v>60</v>
      </c>
      <c r="B205" s="158">
        <v>42538</v>
      </c>
      <c r="C205" s="158"/>
      <c r="D205" s="159" t="s">
        <v>705</v>
      </c>
      <c r="E205" s="160" t="s">
        <v>591</v>
      </c>
      <c r="F205" s="161">
        <v>44</v>
      </c>
      <c r="G205" s="160"/>
      <c r="H205" s="160">
        <v>69.5</v>
      </c>
      <c r="I205" s="162">
        <v>69.5</v>
      </c>
      <c r="J205" s="163" t="s">
        <v>706</v>
      </c>
      <c r="K205" s="164">
        <f t="shared" si="100"/>
        <v>25.5</v>
      </c>
      <c r="L205" s="165">
        <f t="shared" si="101"/>
        <v>0.57954545454545459</v>
      </c>
      <c r="M205" s="160" t="s">
        <v>594</v>
      </c>
      <c r="N205" s="166">
        <v>42977</v>
      </c>
      <c r="O205" s="1"/>
      <c r="P205" s="1"/>
      <c r="Q205" s="25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7">
        <v>61</v>
      </c>
      <c r="B206" s="158">
        <v>42549</v>
      </c>
      <c r="C206" s="158"/>
      <c r="D206" s="159" t="s">
        <v>707</v>
      </c>
      <c r="E206" s="160" t="s">
        <v>591</v>
      </c>
      <c r="F206" s="161">
        <v>262.5</v>
      </c>
      <c r="G206" s="160"/>
      <c r="H206" s="160">
        <v>340</v>
      </c>
      <c r="I206" s="162">
        <v>333</v>
      </c>
      <c r="J206" s="163" t="s">
        <v>708</v>
      </c>
      <c r="K206" s="164">
        <v>77.5</v>
      </c>
      <c r="L206" s="165">
        <v>0.29523809523809502</v>
      </c>
      <c r="M206" s="160" t="s">
        <v>594</v>
      </c>
      <c r="N206" s="166">
        <v>43017</v>
      </c>
      <c r="O206" s="1"/>
      <c r="P206" s="1"/>
      <c r="Q206" s="25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7">
        <v>62</v>
      </c>
      <c r="B207" s="158">
        <v>42549</v>
      </c>
      <c r="C207" s="158"/>
      <c r="D207" s="159" t="s">
        <v>709</v>
      </c>
      <c r="E207" s="160" t="s">
        <v>591</v>
      </c>
      <c r="F207" s="161">
        <v>840</v>
      </c>
      <c r="G207" s="160"/>
      <c r="H207" s="160">
        <v>1230</v>
      </c>
      <c r="I207" s="162">
        <v>1230</v>
      </c>
      <c r="J207" s="163" t="s">
        <v>679</v>
      </c>
      <c r="K207" s="164">
        <v>390</v>
      </c>
      <c r="L207" s="165">
        <v>0.46428571428571402</v>
      </c>
      <c r="M207" s="160" t="s">
        <v>594</v>
      </c>
      <c r="N207" s="166">
        <v>42649</v>
      </c>
      <c r="O207" s="1"/>
      <c r="P207" s="1"/>
      <c r="Q207" s="25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0">
        <v>63</v>
      </c>
      <c r="B208" s="181">
        <v>42556</v>
      </c>
      <c r="C208" s="181"/>
      <c r="D208" s="182" t="s">
        <v>710</v>
      </c>
      <c r="E208" s="183" t="s">
        <v>591</v>
      </c>
      <c r="F208" s="183">
        <v>395</v>
      </c>
      <c r="G208" s="184"/>
      <c r="H208" s="184">
        <f>(468.5+342.5)/2</f>
        <v>405.5</v>
      </c>
      <c r="I208" s="184">
        <v>510</v>
      </c>
      <c r="J208" s="185" t="s">
        <v>711</v>
      </c>
      <c r="K208" s="186">
        <f t="shared" ref="K208:K214" si="102">H208-F208</f>
        <v>10.5</v>
      </c>
      <c r="L208" s="187">
        <f t="shared" ref="L208:L214" si="103">K208/F208</f>
        <v>2.6582278481012658E-2</v>
      </c>
      <c r="M208" s="183" t="s">
        <v>612</v>
      </c>
      <c r="N208" s="181">
        <v>43606</v>
      </c>
      <c r="O208" s="1"/>
      <c r="P208" s="1"/>
      <c r="Q208" s="25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67">
        <v>64</v>
      </c>
      <c r="B209" s="168">
        <v>42584</v>
      </c>
      <c r="C209" s="168"/>
      <c r="D209" s="169" t="s">
        <v>712</v>
      </c>
      <c r="E209" s="170" t="s">
        <v>603</v>
      </c>
      <c r="F209" s="171">
        <f>169.5-12.8</f>
        <v>156.69999999999999</v>
      </c>
      <c r="G209" s="171"/>
      <c r="H209" s="172">
        <v>77</v>
      </c>
      <c r="I209" s="172" t="s">
        <v>713</v>
      </c>
      <c r="J209" s="173" t="s">
        <v>714</v>
      </c>
      <c r="K209" s="174">
        <f t="shared" si="102"/>
        <v>-79.699999999999989</v>
      </c>
      <c r="L209" s="175">
        <f t="shared" si="103"/>
        <v>-0.50861518825781749</v>
      </c>
      <c r="M209" s="171" t="s">
        <v>604</v>
      </c>
      <c r="N209" s="168">
        <v>43522</v>
      </c>
      <c r="O209" s="1"/>
      <c r="P209" s="1"/>
      <c r="Q209" s="25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7">
        <v>65</v>
      </c>
      <c r="B210" s="168">
        <v>42586</v>
      </c>
      <c r="C210" s="168"/>
      <c r="D210" s="169" t="s">
        <v>715</v>
      </c>
      <c r="E210" s="170" t="s">
        <v>591</v>
      </c>
      <c r="F210" s="171">
        <v>400</v>
      </c>
      <c r="G210" s="171"/>
      <c r="H210" s="172">
        <v>305</v>
      </c>
      <c r="I210" s="172">
        <v>475</v>
      </c>
      <c r="J210" s="173" t="s">
        <v>716</v>
      </c>
      <c r="K210" s="174">
        <f t="shared" si="102"/>
        <v>-95</v>
      </c>
      <c r="L210" s="175">
        <f t="shared" si="103"/>
        <v>-0.23749999999999999</v>
      </c>
      <c r="M210" s="171" t="s">
        <v>604</v>
      </c>
      <c r="N210" s="168">
        <v>43606</v>
      </c>
      <c r="O210" s="1"/>
      <c r="P210" s="1"/>
      <c r="Q210" s="25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7">
        <v>66</v>
      </c>
      <c r="B211" s="158">
        <v>42593</v>
      </c>
      <c r="C211" s="158"/>
      <c r="D211" s="159" t="s">
        <v>717</v>
      </c>
      <c r="E211" s="160" t="s">
        <v>591</v>
      </c>
      <c r="F211" s="161">
        <v>86.5</v>
      </c>
      <c r="G211" s="160"/>
      <c r="H211" s="160">
        <v>130</v>
      </c>
      <c r="I211" s="162">
        <v>130</v>
      </c>
      <c r="J211" s="163" t="s">
        <v>718</v>
      </c>
      <c r="K211" s="164">
        <f t="shared" si="102"/>
        <v>43.5</v>
      </c>
      <c r="L211" s="165">
        <f t="shared" si="103"/>
        <v>0.50289017341040465</v>
      </c>
      <c r="M211" s="160" t="s">
        <v>594</v>
      </c>
      <c r="N211" s="166">
        <v>43091</v>
      </c>
      <c r="O211" s="1"/>
      <c r="P211" s="1"/>
      <c r="Q211" s="25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7">
        <v>67</v>
      </c>
      <c r="B212" s="168">
        <v>42600</v>
      </c>
      <c r="C212" s="168"/>
      <c r="D212" s="169" t="s">
        <v>122</v>
      </c>
      <c r="E212" s="170" t="s">
        <v>591</v>
      </c>
      <c r="F212" s="171">
        <v>133.5</v>
      </c>
      <c r="G212" s="171"/>
      <c r="H212" s="172">
        <v>126.5</v>
      </c>
      <c r="I212" s="172">
        <v>178</v>
      </c>
      <c r="J212" s="173" t="s">
        <v>719</v>
      </c>
      <c r="K212" s="174">
        <f t="shared" si="102"/>
        <v>-7</v>
      </c>
      <c r="L212" s="175">
        <f t="shared" si="103"/>
        <v>-5.2434456928838954E-2</v>
      </c>
      <c r="M212" s="171" t="s">
        <v>604</v>
      </c>
      <c r="N212" s="168">
        <v>42615</v>
      </c>
      <c r="O212" s="1"/>
      <c r="P212" s="1"/>
      <c r="Q212" s="25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7">
        <v>68</v>
      </c>
      <c r="B213" s="158">
        <v>42613</v>
      </c>
      <c r="C213" s="158"/>
      <c r="D213" s="159" t="s">
        <v>720</v>
      </c>
      <c r="E213" s="160" t="s">
        <v>591</v>
      </c>
      <c r="F213" s="161">
        <v>560</v>
      </c>
      <c r="G213" s="160"/>
      <c r="H213" s="160">
        <v>725</v>
      </c>
      <c r="I213" s="162">
        <v>725</v>
      </c>
      <c r="J213" s="163" t="s">
        <v>625</v>
      </c>
      <c r="K213" s="164">
        <f t="shared" si="102"/>
        <v>165</v>
      </c>
      <c r="L213" s="165">
        <f t="shared" si="103"/>
        <v>0.29464285714285715</v>
      </c>
      <c r="M213" s="160" t="s">
        <v>594</v>
      </c>
      <c r="N213" s="166">
        <v>42456</v>
      </c>
      <c r="O213" s="1"/>
      <c r="P213" s="1"/>
      <c r="Q213" s="25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7">
        <v>69</v>
      </c>
      <c r="B214" s="158">
        <v>42614</v>
      </c>
      <c r="C214" s="158"/>
      <c r="D214" s="159" t="s">
        <v>721</v>
      </c>
      <c r="E214" s="160" t="s">
        <v>591</v>
      </c>
      <c r="F214" s="161">
        <v>160.5</v>
      </c>
      <c r="G214" s="160"/>
      <c r="H214" s="160">
        <v>210</v>
      </c>
      <c r="I214" s="162">
        <v>210</v>
      </c>
      <c r="J214" s="163" t="s">
        <v>625</v>
      </c>
      <c r="K214" s="164">
        <f t="shared" si="102"/>
        <v>49.5</v>
      </c>
      <c r="L214" s="165">
        <f t="shared" si="103"/>
        <v>0.30841121495327101</v>
      </c>
      <c r="M214" s="160" t="s">
        <v>594</v>
      </c>
      <c r="N214" s="166">
        <v>42871</v>
      </c>
      <c r="O214" s="1"/>
      <c r="P214" s="1"/>
      <c r="Q214" s="25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7">
        <v>70</v>
      </c>
      <c r="B215" s="158">
        <v>42646</v>
      </c>
      <c r="C215" s="158"/>
      <c r="D215" s="159" t="s">
        <v>415</v>
      </c>
      <c r="E215" s="160" t="s">
        <v>591</v>
      </c>
      <c r="F215" s="161">
        <v>430</v>
      </c>
      <c r="G215" s="160"/>
      <c r="H215" s="160">
        <v>596</v>
      </c>
      <c r="I215" s="162">
        <v>575</v>
      </c>
      <c r="J215" s="163" t="s">
        <v>722</v>
      </c>
      <c r="K215" s="164">
        <v>166</v>
      </c>
      <c r="L215" s="165">
        <v>0.38604651162790699</v>
      </c>
      <c r="M215" s="160" t="s">
        <v>594</v>
      </c>
      <c r="N215" s="166">
        <v>42769</v>
      </c>
      <c r="O215" s="1"/>
      <c r="P215" s="1"/>
      <c r="Q215" s="25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7">
        <v>71</v>
      </c>
      <c r="B216" s="158">
        <v>42657</v>
      </c>
      <c r="C216" s="158"/>
      <c r="D216" s="159" t="s">
        <v>723</v>
      </c>
      <c r="E216" s="160" t="s">
        <v>591</v>
      </c>
      <c r="F216" s="161">
        <v>280</v>
      </c>
      <c r="G216" s="160"/>
      <c r="H216" s="160">
        <v>345</v>
      </c>
      <c r="I216" s="162">
        <v>345</v>
      </c>
      <c r="J216" s="163" t="s">
        <v>625</v>
      </c>
      <c r="K216" s="164">
        <f t="shared" ref="K216:K221" si="104">H216-F216</f>
        <v>65</v>
      </c>
      <c r="L216" s="165">
        <f t="shared" ref="L216:L217" si="105">K216/F216</f>
        <v>0.23214285714285715</v>
      </c>
      <c r="M216" s="160" t="s">
        <v>594</v>
      </c>
      <c r="N216" s="166">
        <v>42814</v>
      </c>
      <c r="O216" s="1"/>
      <c r="P216" s="1"/>
      <c r="Q216" s="25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7">
        <v>72</v>
      </c>
      <c r="B217" s="158">
        <v>42657</v>
      </c>
      <c r="C217" s="158"/>
      <c r="D217" s="159" t="s">
        <v>724</v>
      </c>
      <c r="E217" s="160" t="s">
        <v>591</v>
      </c>
      <c r="F217" s="161">
        <v>245</v>
      </c>
      <c r="G217" s="160"/>
      <c r="H217" s="160">
        <v>325.5</v>
      </c>
      <c r="I217" s="162">
        <v>330</v>
      </c>
      <c r="J217" s="163" t="s">
        <v>725</v>
      </c>
      <c r="K217" s="164">
        <f t="shared" si="104"/>
        <v>80.5</v>
      </c>
      <c r="L217" s="165">
        <f t="shared" si="105"/>
        <v>0.32857142857142857</v>
      </c>
      <c r="M217" s="160" t="s">
        <v>594</v>
      </c>
      <c r="N217" s="166">
        <v>42769</v>
      </c>
      <c r="O217" s="1"/>
      <c r="P217" s="1"/>
      <c r="Q217" s="25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7">
        <v>73</v>
      </c>
      <c r="B218" s="158">
        <v>42660</v>
      </c>
      <c r="C218" s="158"/>
      <c r="D218" s="159" t="s">
        <v>726</v>
      </c>
      <c r="E218" s="160" t="s">
        <v>591</v>
      </c>
      <c r="F218" s="161">
        <v>125</v>
      </c>
      <c r="G218" s="160"/>
      <c r="H218" s="160">
        <v>160</v>
      </c>
      <c r="I218" s="162">
        <v>160</v>
      </c>
      <c r="J218" s="163" t="s">
        <v>679</v>
      </c>
      <c r="K218" s="164">
        <f t="shared" si="104"/>
        <v>35</v>
      </c>
      <c r="L218" s="165">
        <v>0.28000000000000003</v>
      </c>
      <c r="M218" s="160" t="s">
        <v>594</v>
      </c>
      <c r="N218" s="166">
        <v>42803</v>
      </c>
      <c r="O218" s="1"/>
      <c r="P218" s="1"/>
      <c r="Q218" s="25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7">
        <v>74</v>
      </c>
      <c r="B219" s="158">
        <v>42660</v>
      </c>
      <c r="C219" s="158"/>
      <c r="D219" s="159" t="s">
        <v>727</v>
      </c>
      <c r="E219" s="160" t="s">
        <v>591</v>
      </c>
      <c r="F219" s="161">
        <v>114</v>
      </c>
      <c r="G219" s="160"/>
      <c r="H219" s="160">
        <v>145</v>
      </c>
      <c r="I219" s="162">
        <v>145</v>
      </c>
      <c r="J219" s="163" t="s">
        <v>679</v>
      </c>
      <c r="K219" s="164">
        <f t="shared" si="104"/>
        <v>31</v>
      </c>
      <c r="L219" s="165">
        <f t="shared" ref="L219:L221" si="106">K219/F219</f>
        <v>0.27192982456140352</v>
      </c>
      <c r="M219" s="160" t="s">
        <v>594</v>
      </c>
      <c r="N219" s="166">
        <v>42859</v>
      </c>
      <c r="O219" s="1"/>
      <c r="P219" s="1"/>
      <c r="Q219" s="25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7">
        <v>75</v>
      </c>
      <c r="B220" s="158">
        <v>42660</v>
      </c>
      <c r="C220" s="158"/>
      <c r="D220" s="159" t="s">
        <v>728</v>
      </c>
      <c r="E220" s="160" t="s">
        <v>591</v>
      </c>
      <c r="F220" s="161">
        <v>212</v>
      </c>
      <c r="G220" s="160"/>
      <c r="H220" s="160">
        <v>280</v>
      </c>
      <c r="I220" s="162">
        <v>276</v>
      </c>
      <c r="J220" s="163" t="s">
        <v>729</v>
      </c>
      <c r="K220" s="164">
        <f t="shared" si="104"/>
        <v>68</v>
      </c>
      <c r="L220" s="165">
        <f t="shared" si="106"/>
        <v>0.32075471698113206</v>
      </c>
      <c r="M220" s="160" t="s">
        <v>594</v>
      </c>
      <c r="N220" s="166">
        <v>42858</v>
      </c>
      <c r="O220" s="1"/>
      <c r="P220" s="1"/>
      <c r="Q220" s="25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7">
        <v>76</v>
      </c>
      <c r="B221" s="158">
        <v>42678</v>
      </c>
      <c r="C221" s="158"/>
      <c r="D221" s="159" t="s">
        <v>464</v>
      </c>
      <c r="E221" s="160" t="s">
        <v>591</v>
      </c>
      <c r="F221" s="161">
        <v>155</v>
      </c>
      <c r="G221" s="160"/>
      <c r="H221" s="160">
        <v>210</v>
      </c>
      <c r="I221" s="162">
        <v>210</v>
      </c>
      <c r="J221" s="163" t="s">
        <v>730</v>
      </c>
      <c r="K221" s="164">
        <f t="shared" si="104"/>
        <v>55</v>
      </c>
      <c r="L221" s="165">
        <f t="shared" si="106"/>
        <v>0.35483870967741937</v>
      </c>
      <c r="M221" s="160" t="s">
        <v>594</v>
      </c>
      <c r="N221" s="166">
        <v>42944</v>
      </c>
      <c r="O221" s="1"/>
      <c r="P221" s="1"/>
      <c r="Q221" s="25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67">
        <v>77</v>
      </c>
      <c r="B222" s="168">
        <v>42710</v>
      </c>
      <c r="C222" s="168"/>
      <c r="D222" s="169" t="s">
        <v>731</v>
      </c>
      <c r="E222" s="170" t="s">
        <v>591</v>
      </c>
      <c r="F222" s="171">
        <v>150.5</v>
      </c>
      <c r="G222" s="171"/>
      <c r="H222" s="172">
        <v>72.5</v>
      </c>
      <c r="I222" s="172">
        <v>174</v>
      </c>
      <c r="J222" s="173" t="s">
        <v>732</v>
      </c>
      <c r="K222" s="174">
        <v>-78</v>
      </c>
      <c r="L222" s="175">
        <v>-0.51827242524916906</v>
      </c>
      <c r="M222" s="171" t="s">
        <v>604</v>
      </c>
      <c r="N222" s="168">
        <v>43333</v>
      </c>
      <c r="O222" s="1"/>
      <c r="P222" s="1"/>
      <c r="Q222" s="25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7">
        <v>78</v>
      </c>
      <c r="B223" s="158">
        <v>42712</v>
      </c>
      <c r="C223" s="158"/>
      <c r="D223" s="159" t="s">
        <v>733</v>
      </c>
      <c r="E223" s="160" t="s">
        <v>591</v>
      </c>
      <c r="F223" s="161">
        <v>380</v>
      </c>
      <c r="G223" s="160"/>
      <c r="H223" s="160">
        <v>478</v>
      </c>
      <c r="I223" s="162">
        <v>468</v>
      </c>
      <c r="J223" s="163" t="s">
        <v>679</v>
      </c>
      <c r="K223" s="164">
        <f t="shared" ref="K223:K225" si="107">H223-F223</f>
        <v>98</v>
      </c>
      <c r="L223" s="165">
        <f t="shared" ref="L223:L225" si="108">K223/F223</f>
        <v>0.25789473684210529</v>
      </c>
      <c r="M223" s="160" t="s">
        <v>594</v>
      </c>
      <c r="N223" s="166">
        <v>43025</v>
      </c>
      <c r="O223" s="1"/>
      <c r="P223" s="1"/>
      <c r="Q223" s="25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7">
        <v>79</v>
      </c>
      <c r="B224" s="158">
        <v>42734</v>
      </c>
      <c r="C224" s="158"/>
      <c r="D224" s="159" t="s">
        <v>121</v>
      </c>
      <c r="E224" s="160" t="s">
        <v>591</v>
      </c>
      <c r="F224" s="161">
        <v>305</v>
      </c>
      <c r="G224" s="160"/>
      <c r="H224" s="160">
        <v>375</v>
      </c>
      <c r="I224" s="162">
        <v>375</v>
      </c>
      <c r="J224" s="163" t="s">
        <v>679</v>
      </c>
      <c r="K224" s="164">
        <f t="shared" si="107"/>
        <v>70</v>
      </c>
      <c r="L224" s="165">
        <f t="shared" si="108"/>
        <v>0.22950819672131148</v>
      </c>
      <c r="M224" s="160" t="s">
        <v>594</v>
      </c>
      <c r="N224" s="166">
        <v>42768</v>
      </c>
      <c r="O224" s="1"/>
      <c r="P224" s="1"/>
      <c r="Q224" s="25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7">
        <v>80</v>
      </c>
      <c r="B225" s="158">
        <v>42739</v>
      </c>
      <c r="C225" s="158"/>
      <c r="D225" s="159" t="s">
        <v>104</v>
      </c>
      <c r="E225" s="160" t="s">
        <v>591</v>
      </c>
      <c r="F225" s="161">
        <v>99.5</v>
      </c>
      <c r="G225" s="160"/>
      <c r="H225" s="160">
        <v>158</v>
      </c>
      <c r="I225" s="162">
        <v>158</v>
      </c>
      <c r="J225" s="163" t="s">
        <v>679</v>
      </c>
      <c r="K225" s="164">
        <f t="shared" si="107"/>
        <v>58.5</v>
      </c>
      <c r="L225" s="165">
        <f t="shared" si="108"/>
        <v>0.5879396984924623</v>
      </c>
      <c r="M225" s="160" t="s">
        <v>594</v>
      </c>
      <c r="N225" s="166">
        <v>42898</v>
      </c>
      <c r="O225" s="1"/>
      <c r="P225" s="1"/>
      <c r="Q225" s="25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7">
        <v>81</v>
      </c>
      <c r="B226" s="158">
        <v>42739</v>
      </c>
      <c r="C226" s="158"/>
      <c r="D226" s="159" t="s">
        <v>104</v>
      </c>
      <c r="E226" s="160" t="s">
        <v>591</v>
      </c>
      <c r="F226" s="161">
        <v>99.5</v>
      </c>
      <c r="G226" s="160"/>
      <c r="H226" s="160">
        <v>158</v>
      </c>
      <c r="I226" s="162">
        <v>158</v>
      </c>
      <c r="J226" s="163" t="s">
        <v>679</v>
      </c>
      <c r="K226" s="164">
        <v>58.5</v>
      </c>
      <c r="L226" s="165">
        <v>0.58793969849246197</v>
      </c>
      <c r="M226" s="160" t="s">
        <v>594</v>
      </c>
      <c r="N226" s="166">
        <v>42898</v>
      </c>
      <c r="O226" s="1"/>
      <c r="P226" s="1"/>
      <c r="Q226" s="25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7">
        <v>82</v>
      </c>
      <c r="B227" s="158">
        <v>42786</v>
      </c>
      <c r="C227" s="158"/>
      <c r="D227" s="159" t="s">
        <v>210</v>
      </c>
      <c r="E227" s="160" t="s">
        <v>591</v>
      </c>
      <c r="F227" s="161">
        <v>140.5</v>
      </c>
      <c r="G227" s="160"/>
      <c r="H227" s="160">
        <v>220</v>
      </c>
      <c r="I227" s="162">
        <v>220</v>
      </c>
      <c r="J227" s="163" t="s">
        <v>679</v>
      </c>
      <c r="K227" s="164">
        <f>H227-F227</f>
        <v>79.5</v>
      </c>
      <c r="L227" s="165">
        <f>K227/F227</f>
        <v>0.5658362989323843</v>
      </c>
      <c r="M227" s="160" t="s">
        <v>594</v>
      </c>
      <c r="N227" s="166">
        <v>42864</v>
      </c>
      <c r="O227" s="1"/>
      <c r="P227" s="1"/>
      <c r="Q227" s="25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7">
        <v>83</v>
      </c>
      <c r="B228" s="158">
        <v>42786</v>
      </c>
      <c r="C228" s="158"/>
      <c r="D228" s="159" t="s">
        <v>734</v>
      </c>
      <c r="E228" s="160" t="s">
        <v>591</v>
      </c>
      <c r="F228" s="161">
        <v>202.5</v>
      </c>
      <c r="G228" s="160"/>
      <c r="H228" s="160">
        <v>234</v>
      </c>
      <c r="I228" s="162">
        <v>234</v>
      </c>
      <c r="J228" s="163" t="s">
        <v>679</v>
      </c>
      <c r="K228" s="164">
        <v>31.5</v>
      </c>
      <c r="L228" s="165">
        <v>0.155555555555556</v>
      </c>
      <c r="M228" s="160" t="s">
        <v>594</v>
      </c>
      <c r="N228" s="166">
        <v>42836</v>
      </c>
      <c r="O228" s="1"/>
      <c r="P228" s="1"/>
      <c r="Q228" s="25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7">
        <v>84</v>
      </c>
      <c r="B229" s="158">
        <v>42818</v>
      </c>
      <c r="C229" s="158"/>
      <c r="D229" s="159" t="s">
        <v>735</v>
      </c>
      <c r="E229" s="160" t="s">
        <v>591</v>
      </c>
      <c r="F229" s="161">
        <v>300.5</v>
      </c>
      <c r="G229" s="160"/>
      <c r="H229" s="160">
        <v>417.5</v>
      </c>
      <c r="I229" s="162">
        <v>420</v>
      </c>
      <c r="J229" s="163" t="s">
        <v>736</v>
      </c>
      <c r="K229" s="164">
        <f>H229-F229</f>
        <v>117</v>
      </c>
      <c r="L229" s="165">
        <f>K229/F229</f>
        <v>0.38935108153078202</v>
      </c>
      <c r="M229" s="160" t="s">
        <v>594</v>
      </c>
      <c r="N229" s="166">
        <v>43070</v>
      </c>
      <c r="O229" s="1"/>
      <c r="P229" s="1"/>
      <c r="Q229" s="25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7">
        <v>85</v>
      </c>
      <c r="B230" s="158">
        <v>42818</v>
      </c>
      <c r="C230" s="158"/>
      <c r="D230" s="159" t="s">
        <v>709</v>
      </c>
      <c r="E230" s="160" t="s">
        <v>591</v>
      </c>
      <c r="F230" s="161">
        <v>850</v>
      </c>
      <c r="G230" s="160"/>
      <c r="H230" s="160">
        <v>1042.5</v>
      </c>
      <c r="I230" s="162">
        <v>1023</v>
      </c>
      <c r="J230" s="163" t="s">
        <v>737</v>
      </c>
      <c r="K230" s="164">
        <v>192.5</v>
      </c>
      <c r="L230" s="165">
        <v>0.22647058823529401</v>
      </c>
      <c r="M230" s="160" t="s">
        <v>594</v>
      </c>
      <c r="N230" s="166">
        <v>42830</v>
      </c>
      <c r="O230" s="1"/>
      <c r="P230" s="1"/>
      <c r="Q230" s="25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7">
        <v>86</v>
      </c>
      <c r="B231" s="158">
        <v>42830</v>
      </c>
      <c r="C231" s="158"/>
      <c r="D231" s="159" t="s">
        <v>495</v>
      </c>
      <c r="E231" s="160" t="s">
        <v>591</v>
      </c>
      <c r="F231" s="161">
        <v>785</v>
      </c>
      <c r="G231" s="160"/>
      <c r="H231" s="160">
        <v>930</v>
      </c>
      <c r="I231" s="162">
        <v>920</v>
      </c>
      <c r="J231" s="163" t="s">
        <v>738</v>
      </c>
      <c r="K231" s="164">
        <f>H231-F231</f>
        <v>145</v>
      </c>
      <c r="L231" s="165">
        <f>K231/F231</f>
        <v>0.18471337579617833</v>
      </c>
      <c r="M231" s="160" t="s">
        <v>594</v>
      </c>
      <c r="N231" s="166">
        <v>42976</v>
      </c>
      <c r="O231" s="1"/>
      <c r="P231" s="1"/>
      <c r="Q231" s="25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67">
        <v>87</v>
      </c>
      <c r="B232" s="168">
        <v>42831</v>
      </c>
      <c r="C232" s="168"/>
      <c r="D232" s="169" t="s">
        <v>739</v>
      </c>
      <c r="E232" s="170" t="s">
        <v>591</v>
      </c>
      <c r="F232" s="171">
        <v>40</v>
      </c>
      <c r="G232" s="171"/>
      <c r="H232" s="172">
        <v>13.1</v>
      </c>
      <c r="I232" s="172">
        <v>60</v>
      </c>
      <c r="J232" s="173" t="s">
        <v>740</v>
      </c>
      <c r="K232" s="174">
        <v>-26.9</v>
      </c>
      <c r="L232" s="175">
        <v>-0.67249999999999999</v>
      </c>
      <c r="M232" s="171" t="s">
        <v>604</v>
      </c>
      <c r="N232" s="168">
        <v>43138</v>
      </c>
      <c r="O232" s="1"/>
      <c r="P232" s="1"/>
      <c r="Q232" s="25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7">
        <v>88</v>
      </c>
      <c r="B233" s="158">
        <v>42837</v>
      </c>
      <c r="C233" s="158"/>
      <c r="D233" s="159" t="s">
        <v>102</v>
      </c>
      <c r="E233" s="160" t="s">
        <v>591</v>
      </c>
      <c r="F233" s="161">
        <v>289.5</v>
      </c>
      <c r="G233" s="160"/>
      <c r="H233" s="160">
        <v>354</v>
      </c>
      <c r="I233" s="162">
        <v>360</v>
      </c>
      <c r="J233" s="163" t="s">
        <v>741</v>
      </c>
      <c r="K233" s="164">
        <f t="shared" ref="K233:K241" si="109">H233-F233</f>
        <v>64.5</v>
      </c>
      <c r="L233" s="165">
        <f t="shared" ref="L233:L241" si="110">K233/F233</f>
        <v>0.22279792746113988</v>
      </c>
      <c r="M233" s="160" t="s">
        <v>594</v>
      </c>
      <c r="N233" s="166">
        <v>43040</v>
      </c>
      <c r="O233" s="1"/>
      <c r="P233" s="1"/>
      <c r="Q233" s="25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7">
        <v>89</v>
      </c>
      <c r="B234" s="158">
        <v>42845</v>
      </c>
      <c r="C234" s="158"/>
      <c r="D234" s="159" t="s">
        <v>435</v>
      </c>
      <c r="E234" s="160" t="s">
        <v>591</v>
      </c>
      <c r="F234" s="161">
        <v>700</v>
      </c>
      <c r="G234" s="160"/>
      <c r="H234" s="160">
        <v>840</v>
      </c>
      <c r="I234" s="162">
        <v>840</v>
      </c>
      <c r="J234" s="163" t="s">
        <v>742</v>
      </c>
      <c r="K234" s="164">
        <f t="shared" si="109"/>
        <v>140</v>
      </c>
      <c r="L234" s="165">
        <f t="shared" si="110"/>
        <v>0.2</v>
      </c>
      <c r="M234" s="160" t="s">
        <v>594</v>
      </c>
      <c r="N234" s="166">
        <v>42893</v>
      </c>
      <c r="O234" s="1"/>
      <c r="P234" s="1"/>
      <c r="Q234" s="25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7">
        <v>90</v>
      </c>
      <c r="B235" s="158">
        <v>42887</v>
      </c>
      <c r="C235" s="158"/>
      <c r="D235" s="159" t="s">
        <v>743</v>
      </c>
      <c r="E235" s="160" t="s">
        <v>591</v>
      </c>
      <c r="F235" s="161">
        <v>130</v>
      </c>
      <c r="G235" s="160"/>
      <c r="H235" s="160">
        <v>144.25</v>
      </c>
      <c r="I235" s="162">
        <v>170</v>
      </c>
      <c r="J235" s="163" t="s">
        <v>744</v>
      </c>
      <c r="K235" s="164">
        <f t="shared" si="109"/>
        <v>14.25</v>
      </c>
      <c r="L235" s="165">
        <f t="shared" si="110"/>
        <v>0.10961538461538461</v>
      </c>
      <c r="M235" s="160" t="s">
        <v>594</v>
      </c>
      <c r="N235" s="166">
        <v>43675</v>
      </c>
      <c r="O235" s="1"/>
      <c r="P235" s="1"/>
      <c r="Q235" s="25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7">
        <v>91</v>
      </c>
      <c r="B236" s="158">
        <v>42901</v>
      </c>
      <c r="C236" s="158"/>
      <c r="D236" s="159" t="s">
        <v>745</v>
      </c>
      <c r="E236" s="160" t="s">
        <v>591</v>
      </c>
      <c r="F236" s="161">
        <v>214.5</v>
      </c>
      <c r="G236" s="160"/>
      <c r="H236" s="160">
        <v>262</v>
      </c>
      <c r="I236" s="162">
        <v>262</v>
      </c>
      <c r="J236" s="163" t="s">
        <v>614</v>
      </c>
      <c r="K236" s="164">
        <f t="shared" si="109"/>
        <v>47.5</v>
      </c>
      <c r="L236" s="165">
        <f t="shared" si="110"/>
        <v>0.22144522144522144</v>
      </c>
      <c r="M236" s="160" t="s">
        <v>594</v>
      </c>
      <c r="N236" s="166">
        <v>42977</v>
      </c>
      <c r="O236" s="1"/>
      <c r="P236" s="1"/>
      <c r="Q236" s="25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8">
        <v>92</v>
      </c>
      <c r="B237" s="189">
        <v>42933</v>
      </c>
      <c r="C237" s="189"/>
      <c r="D237" s="190" t="s">
        <v>746</v>
      </c>
      <c r="E237" s="191" t="s">
        <v>591</v>
      </c>
      <c r="F237" s="192">
        <v>370</v>
      </c>
      <c r="G237" s="191"/>
      <c r="H237" s="191">
        <v>447.5</v>
      </c>
      <c r="I237" s="193">
        <v>450</v>
      </c>
      <c r="J237" s="194" t="s">
        <v>679</v>
      </c>
      <c r="K237" s="164">
        <f t="shared" si="109"/>
        <v>77.5</v>
      </c>
      <c r="L237" s="195">
        <f t="shared" si="110"/>
        <v>0.20945945945945946</v>
      </c>
      <c r="M237" s="191" t="s">
        <v>594</v>
      </c>
      <c r="N237" s="196">
        <v>43035</v>
      </c>
      <c r="O237" s="1"/>
      <c r="P237" s="1"/>
      <c r="Q237" s="25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8">
        <v>93</v>
      </c>
      <c r="B238" s="189">
        <v>42943</v>
      </c>
      <c r="C238" s="189"/>
      <c r="D238" s="190" t="s">
        <v>208</v>
      </c>
      <c r="E238" s="191" t="s">
        <v>591</v>
      </c>
      <c r="F238" s="192">
        <v>657.5</v>
      </c>
      <c r="G238" s="191"/>
      <c r="H238" s="191">
        <v>825</v>
      </c>
      <c r="I238" s="193">
        <v>820</v>
      </c>
      <c r="J238" s="194" t="s">
        <v>679</v>
      </c>
      <c r="K238" s="164">
        <f t="shared" si="109"/>
        <v>167.5</v>
      </c>
      <c r="L238" s="195">
        <f t="shared" si="110"/>
        <v>0.25475285171102663</v>
      </c>
      <c r="M238" s="191" t="s">
        <v>594</v>
      </c>
      <c r="N238" s="196">
        <v>43090</v>
      </c>
      <c r="O238" s="1"/>
      <c r="P238" s="1"/>
      <c r="Q238" s="25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7">
        <v>94</v>
      </c>
      <c r="B239" s="158">
        <v>42964</v>
      </c>
      <c r="C239" s="158"/>
      <c r="D239" s="159" t="s">
        <v>383</v>
      </c>
      <c r="E239" s="160" t="s">
        <v>591</v>
      </c>
      <c r="F239" s="161">
        <v>605</v>
      </c>
      <c r="G239" s="160"/>
      <c r="H239" s="160">
        <v>750</v>
      </c>
      <c r="I239" s="162">
        <v>750</v>
      </c>
      <c r="J239" s="163" t="s">
        <v>738</v>
      </c>
      <c r="K239" s="164">
        <f t="shared" si="109"/>
        <v>145</v>
      </c>
      <c r="L239" s="165">
        <f t="shared" si="110"/>
        <v>0.23966942148760331</v>
      </c>
      <c r="M239" s="160" t="s">
        <v>594</v>
      </c>
      <c r="N239" s="166">
        <v>43027</v>
      </c>
      <c r="O239" s="1"/>
      <c r="P239" s="1"/>
      <c r="Q239" s="25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67">
        <v>95</v>
      </c>
      <c r="B240" s="168">
        <v>42979</v>
      </c>
      <c r="C240" s="168"/>
      <c r="D240" s="176" t="s">
        <v>747</v>
      </c>
      <c r="E240" s="171" t="s">
        <v>591</v>
      </c>
      <c r="F240" s="171">
        <v>255</v>
      </c>
      <c r="G240" s="172"/>
      <c r="H240" s="172">
        <v>217.25</v>
      </c>
      <c r="I240" s="172">
        <v>320</v>
      </c>
      <c r="J240" s="173" t="s">
        <v>748</v>
      </c>
      <c r="K240" s="174">
        <f t="shared" si="109"/>
        <v>-37.75</v>
      </c>
      <c r="L240" s="177">
        <f t="shared" si="110"/>
        <v>-0.14803921568627451</v>
      </c>
      <c r="M240" s="171" t="s">
        <v>604</v>
      </c>
      <c r="N240" s="168">
        <v>43661</v>
      </c>
      <c r="O240" s="1"/>
      <c r="P240" s="1"/>
      <c r="Q240" s="25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7">
        <v>96</v>
      </c>
      <c r="B241" s="158">
        <v>42997</v>
      </c>
      <c r="C241" s="158"/>
      <c r="D241" s="159" t="s">
        <v>749</v>
      </c>
      <c r="E241" s="160" t="s">
        <v>591</v>
      </c>
      <c r="F241" s="161">
        <v>215</v>
      </c>
      <c r="G241" s="160"/>
      <c r="H241" s="160">
        <v>258</v>
      </c>
      <c r="I241" s="162">
        <v>258</v>
      </c>
      <c r="J241" s="163" t="s">
        <v>679</v>
      </c>
      <c r="K241" s="164">
        <f t="shared" si="109"/>
        <v>43</v>
      </c>
      <c r="L241" s="165">
        <f t="shared" si="110"/>
        <v>0.2</v>
      </c>
      <c r="M241" s="160" t="s">
        <v>594</v>
      </c>
      <c r="N241" s="166">
        <v>43040</v>
      </c>
      <c r="O241" s="1"/>
      <c r="P241" s="1"/>
      <c r="Q241" s="25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7">
        <v>97</v>
      </c>
      <c r="B242" s="158">
        <v>42997</v>
      </c>
      <c r="C242" s="158"/>
      <c r="D242" s="159" t="s">
        <v>749</v>
      </c>
      <c r="E242" s="160" t="s">
        <v>591</v>
      </c>
      <c r="F242" s="161">
        <v>215</v>
      </c>
      <c r="G242" s="160"/>
      <c r="H242" s="160">
        <v>258</v>
      </c>
      <c r="I242" s="162">
        <v>258</v>
      </c>
      <c r="J242" s="194" t="s">
        <v>679</v>
      </c>
      <c r="K242" s="164">
        <v>43</v>
      </c>
      <c r="L242" s="165">
        <v>0.2</v>
      </c>
      <c r="M242" s="160" t="s">
        <v>594</v>
      </c>
      <c r="N242" s="166">
        <v>43040</v>
      </c>
      <c r="O242" s="1"/>
      <c r="P242" s="1"/>
      <c r="Q242" s="25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8">
        <v>98</v>
      </c>
      <c r="B243" s="189">
        <v>42998</v>
      </c>
      <c r="C243" s="189"/>
      <c r="D243" s="190" t="s">
        <v>750</v>
      </c>
      <c r="E243" s="191" t="s">
        <v>591</v>
      </c>
      <c r="F243" s="161">
        <v>75</v>
      </c>
      <c r="G243" s="191"/>
      <c r="H243" s="191">
        <v>90</v>
      </c>
      <c r="I243" s="193">
        <v>90</v>
      </c>
      <c r="J243" s="163" t="s">
        <v>751</v>
      </c>
      <c r="K243" s="164">
        <f t="shared" ref="K243:K248" si="111">H243-F243</f>
        <v>15</v>
      </c>
      <c r="L243" s="165">
        <f t="shared" ref="L243:L248" si="112">K243/F243</f>
        <v>0.2</v>
      </c>
      <c r="M243" s="160" t="s">
        <v>594</v>
      </c>
      <c r="N243" s="166">
        <v>43019</v>
      </c>
      <c r="O243" s="1"/>
      <c r="P243" s="1"/>
      <c r="Q243" s="25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8">
        <v>99</v>
      </c>
      <c r="B244" s="189">
        <v>43011</v>
      </c>
      <c r="C244" s="189"/>
      <c r="D244" s="190" t="s">
        <v>752</v>
      </c>
      <c r="E244" s="191" t="s">
        <v>591</v>
      </c>
      <c r="F244" s="192">
        <v>315</v>
      </c>
      <c r="G244" s="191"/>
      <c r="H244" s="191">
        <v>392</v>
      </c>
      <c r="I244" s="193">
        <v>384</v>
      </c>
      <c r="J244" s="194" t="s">
        <v>753</v>
      </c>
      <c r="K244" s="164">
        <f t="shared" si="111"/>
        <v>77</v>
      </c>
      <c r="L244" s="195">
        <f t="shared" si="112"/>
        <v>0.24444444444444444</v>
      </c>
      <c r="M244" s="191" t="s">
        <v>594</v>
      </c>
      <c r="N244" s="196">
        <v>43017</v>
      </c>
      <c r="O244" s="1"/>
      <c r="P244" s="1"/>
      <c r="Q244" s="25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8">
        <v>100</v>
      </c>
      <c r="B245" s="189">
        <v>43013</v>
      </c>
      <c r="C245" s="189"/>
      <c r="D245" s="190" t="s">
        <v>468</v>
      </c>
      <c r="E245" s="191" t="s">
        <v>591</v>
      </c>
      <c r="F245" s="192">
        <v>145</v>
      </c>
      <c r="G245" s="191"/>
      <c r="H245" s="191">
        <v>179</v>
      </c>
      <c r="I245" s="193">
        <v>180</v>
      </c>
      <c r="J245" s="194" t="s">
        <v>754</v>
      </c>
      <c r="K245" s="164">
        <f t="shared" si="111"/>
        <v>34</v>
      </c>
      <c r="L245" s="195">
        <f t="shared" si="112"/>
        <v>0.23448275862068965</v>
      </c>
      <c r="M245" s="191" t="s">
        <v>594</v>
      </c>
      <c r="N245" s="196">
        <v>43025</v>
      </c>
      <c r="O245" s="1"/>
      <c r="P245" s="1"/>
      <c r="Q245" s="25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8">
        <v>101</v>
      </c>
      <c r="B246" s="189">
        <v>43014</v>
      </c>
      <c r="C246" s="189"/>
      <c r="D246" s="190" t="s">
        <v>358</v>
      </c>
      <c r="E246" s="191" t="s">
        <v>591</v>
      </c>
      <c r="F246" s="192">
        <v>256</v>
      </c>
      <c r="G246" s="191"/>
      <c r="H246" s="191">
        <v>323</v>
      </c>
      <c r="I246" s="193">
        <v>320</v>
      </c>
      <c r="J246" s="194" t="s">
        <v>679</v>
      </c>
      <c r="K246" s="164">
        <f t="shared" si="111"/>
        <v>67</v>
      </c>
      <c r="L246" s="195">
        <f t="shared" si="112"/>
        <v>0.26171875</v>
      </c>
      <c r="M246" s="191" t="s">
        <v>594</v>
      </c>
      <c r="N246" s="196">
        <v>43067</v>
      </c>
      <c r="O246" s="1"/>
      <c r="P246" s="1"/>
      <c r="Q246" s="25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8">
        <v>102</v>
      </c>
      <c r="B247" s="189">
        <v>43017</v>
      </c>
      <c r="C247" s="189"/>
      <c r="D247" s="190" t="s">
        <v>372</v>
      </c>
      <c r="E247" s="191" t="s">
        <v>591</v>
      </c>
      <c r="F247" s="192">
        <v>137.5</v>
      </c>
      <c r="G247" s="191"/>
      <c r="H247" s="191">
        <v>184</v>
      </c>
      <c r="I247" s="193">
        <v>183</v>
      </c>
      <c r="J247" s="194" t="s">
        <v>755</v>
      </c>
      <c r="K247" s="164">
        <f t="shared" si="111"/>
        <v>46.5</v>
      </c>
      <c r="L247" s="195">
        <f t="shared" si="112"/>
        <v>0.33818181818181819</v>
      </c>
      <c r="M247" s="191" t="s">
        <v>594</v>
      </c>
      <c r="N247" s="196">
        <v>43108</v>
      </c>
      <c r="O247" s="1"/>
      <c r="P247" s="1"/>
      <c r="Q247" s="25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8">
        <v>103</v>
      </c>
      <c r="B248" s="189">
        <v>43018</v>
      </c>
      <c r="C248" s="189"/>
      <c r="D248" s="190" t="s">
        <v>756</v>
      </c>
      <c r="E248" s="191" t="s">
        <v>591</v>
      </c>
      <c r="F248" s="192">
        <v>125.5</v>
      </c>
      <c r="G248" s="191"/>
      <c r="H248" s="191">
        <v>158</v>
      </c>
      <c r="I248" s="193">
        <v>155</v>
      </c>
      <c r="J248" s="194" t="s">
        <v>757</v>
      </c>
      <c r="K248" s="164">
        <f t="shared" si="111"/>
        <v>32.5</v>
      </c>
      <c r="L248" s="195">
        <f t="shared" si="112"/>
        <v>0.25896414342629481</v>
      </c>
      <c r="M248" s="191" t="s">
        <v>594</v>
      </c>
      <c r="N248" s="196">
        <v>43067</v>
      </c>
      <c r="O248" s="1"/>
      <c r="P248" s="1"/>
      <c r="Q248" s="25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8">
        <v>104</v>
      </c>
      <c r="B249" s="189">
        <v>43018</v>
      </c>
      <c r="C249" s="189"/>
      <c r="D249" s="190" t="s">
        <v>758</v>
      </c>
      <c r="E249" s="191" t="s">
        <v>591</v>
      </c>
      <c r="F249" s="192">
        <v>895</v>
      </c>
      <c r="G249" s="191"/>
      <c r="H249" s="191">
        <v>1122.5</v>
      </c>
      <c r="I249" s="193">
        <v>1078</v>
      </c>
      <c r="J249" s="194" t="s">
        <v>759</v>
      </c>
      <c r="K249" s="164">
        <v>227.5</v>
      </c>
      <c r="L249" s="195">
        <v>0.25418994413407803</v>
      </c>
      <c r="M249" s="191" t="s">
        <v>594</v>
      </c>
      <c r="N249" s="196">
        <v>43117</v>
      </c>
      <c r="O249" s="1"/>
      <c r="P249" s="1"/>
      <c r="Q249" s="25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8">
        <v>105</v>
      </c>
      <c r="B250" s="189">
        <v>43020</v>
      </c>
      <c r="C250" s="189"/>
      <c r="D250" s="190" t="s">
        <v>367</v>
      </c>
      <c r="E250" s="191" t="s">
        <v>591</v>
      </c>
      <c r="F250" s="192">
        <v>525</v>
      </c>
      <c r="G250" s="191"/>
      <c r="H250" s="191">
        <v>629</v>
      </c>
      <c r="I250" s="193">
        <v>629</v>
      </c>
      <c r="J250" s="194" t="s">
        <v>679</v>
      </c>
      <c r="K250" s="164">
        <v>104</v>
      </c>
      <c r="L250" s="195">
        <v>0.19809523809523799</v>
      </c>
      <c r="M250" s="191" t="s">
        <v>594</v>
      </c>
      <c r="N250" s="196">
        <v>43119</v>
      </c>
      <c r="O250" s="1"/>
      <c r="P250" s="1"/>
      <c r="Q250" s="25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8">
        <v>106</v>
      </c>
      <c r="B251" s="189">
        <v>43046</v>
      </c>
      <c r="C251" s="189"/>
      <c r="D251" s="190" t="s">
        <v>408</v>
      </c>
      <c r="E251" s="191" t="s">
        <v>591</v>
      </c>
      <c r="F251" s="192">
        <v>740</v>
      </c>
      <c r="G251" s="191"/>
      <c r="H251" s="191">
        <v>892.5</v>
      </c>
      <c r="I251" s="193">
        <v>900</v>
      </c>
      <c r="J251" s="194" t="s">
        <v>760</v>
      </c>
      <c r="K251" s="164">
        <f t="shared" ref="K251:K253" si="113">H251-F251</f>
        <v>152.5</v>
      </c>
      <c r="L251" s="195">
        <f t="shared" ref="L251:L253" si="114">K251/F251</f>
        <v>0.20608108108108109</v>
      </c>
      <c r="M251" s="191" t="s">
        <v>594</v>
      </c>
      <c r="N251" s="196">
        <v>43052</v>
      </c>
      <c r="O251" s="1"/>
      <c r="P251" s="1"/>
      <c r="Q251" s="25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57">
        <v>107</v>
      </c>
      <c r="B252" s="158">
        <v>43073</v>
      </c>
      <c r="C252" s="158"/>
      <c r="D252" s="159" t="s">
        <v>761</v>
      </c>
      <c r="E252" s="160" t="s">
        <v>591</v>
      </c>
      <c r="F252" s="161">
        <v>118.5</v>
      </c>
      <c r="G252" s="160"/>
      <c r="H252" s="160">
        <v>143.5</v>
      </c>
      <c r="I252" s="162">
        <v>145</v>
      </c>
      <c r="J252" s="163" t="s">
        <v>762</v>
      </c>
      <c r="K252" s="164">
        <f t="shared" si="113"/>
        <v>25</v>
      </c>
      <c r="L252" s="165">
        <f t="shared" si="114"/>
        <v>0.2109704641350211</v>
      </c>
      <c r="M252" s="160" t="s">
        <v>594</v>
      </c>
      <c r="N252" s="166">
        <v>43097</v>
      </c>
      <c r="O252" s="1"/>
      <c r="P252" s="1"/>
      <c r="Q252" s="25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67">
        <v>108</v>
      </c>
      <c r="B253" s="168">
        <v>43090</v>
      </c>
      <c r="C253" s="168"/>
      <c r="D253" s="169" t="s">
        <v>440</v>
      </c>
      <c r="E253" s="170" t="s">
        <v>591</v>
      </c>
      <c r="F253" s="171">
        <v>715</v>
      </c>
      <c r="G253" s="171"/>
      <c r="H253" s="172">
        <v>500</v>
      </c>
      <c r="I253" s="172">
        <v>872</v>
      </c>
      <c r="J253" s="173" t="s">
        <v>763</v>
      </c>
      <c r="K253" s="174">
        <f t="shared" si="113"/>
        <v>-215</v>
      </c>
      <c r="L253" s="175">
        <f t="shared" si="114"/>
        <v>-0.30069930069930068</v>
      </c>
      <c r="M253" s="171" t="s">
        <v>604</v>
      </c>
      <c r="N253" s="168">
        <v>43670</v>
      </c>
      <c r="O253" s="1"/>
      <c r="P253" s="1"/>
      <c r="Q253" s="252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57">
        <v>109</v>
      </c>
      <c r="B254" s="158">
        <v>43098</v>
      </c>
      <c r="C254" s="158"/>
      <c r="D254" s="159" t="s">
        <v>752</v>
      </c>
      <c r="E254" s="160" t="s">
        <v>591</v>
      </c>
      <c r="F254" s="161">
        <v>435</v>
      </c>
      <c r="G254" s="160"/>
      <c r="H254" s="160">
        <v>542.5</v>
      </c>
      <c r="I254" s="162">
        <v>539</v>
      </c>
      <c r="J254" s="163" t="s">
        <v>679</v>
      </c>
      <c r="K254" s="164">
        <v>107.5</v>
      </c>
      <c r="L254" s="165">
        <v>0.247126436781609</v>
      </c>
      <c r="M254" s="160" t="s">
        <v>594</v>
      </c>
      <c r="N254" s="166">
        <v>43206</v>
      </c>
      <c r="O254" s="1"/>
      <c r="P254" s="1"/>
      <c r="Q254" s="252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57">
        <v>110</v>
      </c>
      <c r="B255" s="158">
        <v>43098</v>
      </c>
      <c r="C255" s="158"/>
      <c r="D255" s="159" t="s">
        <v>560</v>
      </c>
      <c r="E255" s="160" t="s">
        <v>591</v>
      </c>
      <c r="F255" s="161">
        <v>885</v>
      </c>
      <c r="G255" s="160"/>
      <c r="H255" s="160">
        <v>1090</v>
      </c>
      <c r="I255" s="162">
        <v>1084</v>
      </c>
      <c r="J255" s="163" t="s">
        <v>679</v>
      </c>
      <c r="K255" s="164">
        <v>205</v>
      </c>
      <c r="L255" s="165">
        <v>0.23163841807909599</v>
      </c>
      <c r="M255" s="160" t="s">
        <v>594</v>
      </c>
      <c r="N255" s="166">
        <v>43213</v>
      </c>
      <c r="O255" s="1"/>
      <c r="P255" s="1"/>
      <c r="Q255" s="252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7">
        <v>111</v>
      </c>
      <c r="B256" s="198">
        <v>43192</v>
      </c>
      <c r="C256" s="198"/>
      <c r="D256" s="176" t="s">
        <v>764</v>
      </c>
      <c r="E256" s="171" t="s">
        <v>591</v>
      </c>
      <c r="F256" s="199">
        <v>478.5</v>
      </c>
      <c r="G256" s="171"/>
      <c r="H256" s="171">
        <v>442</v>
      </c>
      <c r="I256" s="172">
        <v>613</v>
      </c>
      <c r="J256" s="173" t="s">
        <v>765</v>
      </c>
      <c r="K256" s="174">
        <f t="shared" ref="K256:K259" si="115">H256-F256</f>
        <v>-36.5</v>
      </c>
      <c r="L256" s="175">
        <f t="shared" ref="L256:L259" si="116">K256/F256</f>
        <v>-7.6280041797283177E-2</v>
      </c>
      <c r="M256" s="171" t="s">
        <v>604</v>
      </c>
      <c r="N256" s="168">
        <v>43762</v>
      </c>
      <c r="O256" s="1"/>
      <c r="P256" s="1"/>
      <c r="Q256" s="252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67">
        <v>112</v>
      </c>
      <c r="B257" s="168">
        <v>43194</v>
      </c>
      <c r="C257" s="168"/>
      <c r="D257" s="169" t="s">
        <v>766</v>
      </c>
      <c r="E257" s="170" t="s">
        <v>591</v>
      </c>
      <c r="F257" s="171">
        <f>141.5-7.3</f>
        <v>134.19999999999999</v>
      </c>
      <c r="G257" s="171"/>
      <c r="H257" s="172">
        <v>77</v>
      </c>
      <c r="I257" s="172">
        <v>180</v>
      </c>
      <c r="J257" s="173" t="s">
        <v>767</v>
      </c>
      <c r="K257" s="174">
        <f t="shared" si="115"/>
        <v>-57.199999999999989</v>
      </c>
      <c r="L257" s="175">
        <f t="shared" si="116"/>
        <v>-0.42622950819672129</v>
      </c>
      <c r="M257" s="171" t="s">
        <v>604</v>
      </c>
      <c r="N257" s="168">
        <v>43522</v>
      </c>
      <c r="O257" s="1"/>
      <c r="P257" s="1"/>
      <c r="Q257" s="252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67">
        <v>113</v>
      </c>
      <c r="B258" s="168">
        <v>43209</v>
      </c>
      <c r="C258" s="168"/>
      <c r="D258" s="169" t="s">
        <v>768</v>
      </c>
      <c r="E258" s="170" t="s">
        <v>591</v>
      </c>
      <c r="F258" s="171">
        <v>430</v>
      </c>
      <c r="G258" s="171"/>
      <c r="H258" s="172">
        <v>220</v>
      </c>
      <c r="I258" s="172">
        <v>537</v>
      </c>
      <c r="J258" s="173" t="s">
        <v>769</v>
      </c>
      <c r="K258" s="174">
        <f t="shared" si="115"/>
        <v>-210</v>
      </c>
      <c r="L258" s="175">
        <f t="shared" si="116"/>
        <v>-0.48837209302325579</v>
      </c>
      <c r="M258" s="171" t="s">
        <v>604</v>
      </c>
      <c r="N258" s="168">
        <v>43252</v>
      </c>
      <c r="O258" s="1"/>
      <c r="P258" s="1"/>
      <c r="Q258" s="252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8">
        <v>114</v>
      </c>
      <c r="B259" s="189">
        <v>43220</v>
      </c>
      <c r="C259" s="189"/>
      <c r="D259" s="190" t="s">
        <v>770</v>
      </c>
      <c r="E259" s="191" t="s">
        <v>591</v>
      </c>
      <c r="F259" s="191">
        <v>153.5</v>
      </c>
      <c r="G259" s="191"/>
      <c r="H259" s="191">
        <v>196</v>
      </c>
      <c r="I259" s="193">
        <v>196</v>
      </c>
      <c r="J259" s="163" t="s">
        <v>771</v>
      </c>
      <c r="K259" s="164">
        <f t="shared" si="115"/>
        <v>42.5</v>
      </c>
      <c r="L259" s="165">
        <f t="shared" si="116"/>
        <v>0.27687296416938112</v>
      </c>
      <c r="M259" s="160" t="s">
        <v>594</v>
      </c>
      <c r="N259" s="166">
        <v>43605</v>
      </c>
      <c r="O259" s="1"/>
      <c r="P259" s="1"/>
      <c r="Q259" s="252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67">
        <v>115</v>
      </c>
      <c r="B260" s="168">
        <v>43306</v>
      </c>
      <c r="C260" s="168"/>
      <c r="D260" s="169" t="s">
        <v>739</v>
      </c>
      <c r="E260" s="170" t="s">
        <v>591</v>
      </c>
      <c r="F260" s="171">
        <v>27.5</v>
      </c>
      <c r="G260" s="171"/>
      <c r="H260" s="172">
        <v>13.1</v>
      </c>
      <c r="I260" s="172">
        <v>60</v>
      </c>
      <c r="J260" s="173" t="s">
        <v>772</v>
      </c>
      <c r="K260" s="174">
        <v>-14.4</v>
      </c>
      <c r="L260" s="175">
        <v>-0.52363636363636401</v>
      </c>
      <c r="M260" s="171" t="s">
        <v>604</v>
      </c>
      <c r="N260" s="168">
        <v>43138</v>
      </c>
      <c r="O260" s="1"/>
      <c r="P260" s="1"/>
      <c r="Q260" s="252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97">
        <v>116</v>
      </c>
      <c r="B261" s="198">
        <v>43318</v>
      </c>
      <c r="C261" s="198"/>
      <c r="D261" s="176" t="s">
        <v>773</v>
      </c>
      <c r="E261" s="171" t="s">
        <v>591</v>
      </c>
      <c r="F261" s="171">
        <v>148.5</v>
      </c>
      <c r="G261" s="171"/>
      <c r="H261" s="171">
        <v>102</v>
      </c>
      <c r="I261" s="172">
        <v>182</v>
      </c>
      <c r="J261" s="173" t="s">
        <v>774</v>
      </c>
      <c r="K261" s="174">
        <f>H261-F261</f>
        <v>-46.5</v>
      </c>
      <c r="L261" s="175">
        <f>K261/F261</f>
        <v>-0.31313131313131315</v>
      </c>
      <c r="M261" s="171" t="s">
        <v>604</v>
      </c>
      <c r="N261" s="168">
        <v>43661</v>
      </c>
      <c r="O261" s="1"/>
      <c r="P261" s="1"/>
      <c r="Q261" s="252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7">
        <v>117</v>
      </c>
      <c r="B262" s="158">
        <v>43335</v>
      </c>
      <c r="C262" s="158"/>
      <c r="D262" s="159" t="s">
        <v>775</v>
      </c>
      <c r="E262" s="160" t="s">
        <v>591</v>
      </c>
      <c r="F262" s="191">
        <v>285</v>
      </c>
      <c r="G262" s="160"/>
      <c r="H262" s="160">
        <v>355</v>
      </c>
      <c r="I262" s="162">
        <v>364</v>
      </c>
      <c r="J262" s="163" t="s">
        <v>776</v>
      </c>
      <c r="K262" s="164">
        <v>70</v>
      </c>
      <c r="L262" s="165">
        <v>0.24561403508771901</v>
      </c>
      <c r="M262" s="160" t="s">
        <v>594</v>
      </c>
      <c r="N262" s="166">
        <v>43455</v>
      </c>
      <c r="O262" s="1"/>
      <c r="P262" s="1"/>
      <c r="Q262" s="252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57">
        <v>118</v>
      </c>
      <c r="B263" s="158">
        <v>43341</v>
      </c>
      <c r="C263" s="158"/>
      <c r="D263" s="159" t="s">
        <v>398</v>
      </c>
      <c r="E263" s="160" t="s">
        <v>591</v>
      </c>
      <c r="F263" s="191">
        <v>525</v>
      </c>
      <c r="G263" s="160"/>
      <c r="H263" s="160">
        <v>585</v>
      </c>
      <c r="I263" s="162">
        <v>635</v>
      </c>
      <c r="J263" s="163" t="s">
        <v>777</v>
      </c>
      <c r="K263" s="164">
        <f t="shared" ref="K263:K314" si="117">H263-F263</f>
        <v>60</v>
      </c>
      <c r="L263" s="165">
        <f t="shared" ref="L263:L314" si="118">K263/F263</f>
        <v>0.11428571428571428</v>
      </c>
      <c r="M263" s="160" t="s">
        <v>594</v>
      </c>
      <c r="N263" s="166">
        <v>43662</v>
      </c>
      <c r="O263" s="1"/>
      <c r="P263" s="1"/>
      <c r="Q263" s="252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57">
        <v>119</v>
      </c>
      <c r="B264" s="158">
        <v>43395</v>
      </c>
      <c r="C264" s="158"/>
      <c r="D264" s="159" t="s">
        <v>383</v>
      </c>
      <c r="E264" s="160" t="s">
        <v>591</v>
      </c>
      <c r="F264" s="191">
        <v>475</v>
      </c>
      <c r="G264" s="160"/>
      <c r="H264" s="160">
        <v>574</v>
      </c>
      <c r="I264" s="162">
        <v>570</v>
      </c>
      <c r="J264" s="163" t="s">
        <v>679</v>
      </c>
      <c r="K264" s="164">
        <f t="shared" si="117"/>
        <v>99</v>
      </c>
      <c r="L264" s="165">
        <f t="shared" si="118"/>
        <v>0.20842105263157895</v>
      </c>
      <c r="M264" s="160" t="s">
        <v>594</v>
      </c>
      <c r="N264" s="166">
        <v>43403</v>
      </c>
      <c r="O264" s="1"/>
      <c r="P264" s="1"/>
      <c r="Q264" s="252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8">
        <v>120</v>
      </c>
      <c r="B265" s="189">
        <v>43397</v>
      </c>
      <c r="C265" s="189"/>
      <c r="D265" s="190" t="s">
        <v>778</v>
      </c>
      <c r="E265" s="191" t="s">
        <v>591</v>
      </c>
      <c r="F265" s="191">
        <v>707.5</v>
      </c>
      <c r="G265" s="191"/>
      <c r="H265" s="191">
        <v>872</v>
      </c>
      <c r="I265" s="193">
        <v>872</v>
      </c>
      <c r="J265" s="194" t="s">
        <v>679</v>
      </c>
      <c r="K265" s="164">
        <f t="shared" si="117"/>
        <v>164.5</v>
      </c>
      <c r="L265" s="195">
        <f t="shared" si="118"/>
        <v>0.23250883392226149</v>
      </c>
      <c r="M265" s="191" t="s">
        <v>594</v>
      </c>
      <c r="N265" s="196">
        <v>43482</v>
      </c>
      <c r="O265" s="1"/>
      <c r="P265" s="1"/>
      <c r="Q265" s="252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8">
        <v>121</v>
      </c>
      <c r="B266" s="189">
        <v>43398</v>
      </c>
      <c r="C266" s="189"/>
      <c r="D266" s="190" t="s">
        <v>779</v>
      </c>
      <c r="E266" s="191" t="s">
        <v>591</v>
      </c>
      <c r="F266" s="191">
        <v>162</v>
      </c>
      <c r="G266" s="191"/>
      <c r="H266" s="191">
        <v>204</v>
      </c>
      <c r="I266" s="193">
        <v>209</v>
      </c>
      <c r="J266" s="194" t="s">
        <v>780</v>
      </c>
      <c r="K266" s="164">
        <f t="shared" si="117"/>
        <v>42</v>
      </c>
      <c r="L266" s="195">
        <f t="shared" si="118"/>
        <v>0.25925925925925924</v>
      </c>
      <c r="M266" s="191" t="s">
        <v>594</v>
      </c>
      <c r="N266" s="196">
        <v>43539</v>
      </c>
      <c r="O266" s="1"/>
      <c r="P266" s="1"/>
      <c r="Q266" s="252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8">
        <v>122</v>
      </c>
      <c r="B267" s="189">
        <v>43399</v>
      </c>
      <c r="C267" s="189"/>
      <c r="D267" s="190" t="s">
        <v>488</v>
      </c>
      <c r="E267" s="191" t="s">
        <v>591</v>
      </c>
      <c r="F267" s="191">
        <v>240</v>
      </c>
      <c r="G267" s="191"/>
      <c r="H267" s="191">
        <v>297</v>
      </c>
      <c r="I267" s="193">
        <v>297</v>
      </c>
      <c r="J267" s="194" t="s">
        <v>679</v>
      </c>
      <c r="K267" s="200">
        <f t="shared" si="117"/>
        <v>57</v>
      </c>
      <c r="L267" s="195">
        <f t="shared" si="118"/>
        <v>0.23749999999999999</v>
      </c>
      <c r="M267" s="191" t="s">
        <v>594</v>
      </c>
      <c r="N267" s="196">
        <v>43417</v>
      </c>
      <c r="O267" s="1"/>
      <c r="P267" s="1"/>
      <c r="Q267" s="252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57">
        <v>123</v>
      </c>
      <c r="B268" s="158">
        <v>43439</v>
      </c>
      <c r="C268" s="158"/>
      <c r="D268" s="159" t="s">
        <v>781</v>
      </c>
      <c r="E268" s="160" t="s">
        <v>591</v>
      </c>
      <c r="F268" s="160">
        <v>202.5</v>
      </c>
      <c r="G268" s="160"/>
      <c r="H268" s="160">
        <v>255</v>
      </c>
      <c r="I268" s="162">
        <v>252</v>
      </c>
      <c r="J268" s="163" t="s">
        <v>679</v>
      </c>
      <c r="K268" s="164">
        <f t="shared" si="117"/>
        <v>52.5</v>
      </c>
      <c r="L268" s="165">
        <f t="shared" si="118"/>
        <v>0.25925925925925924</v>
      </c>
      <c r="M268" s="160" t="s">
        <v>594</v>
      </c>
      <c r="N268" s="166">
        <v>43542</v>
      </c>
      <c r="O268" s="1"/>
      <c r="P268" s="1"/>
      <c r="Q268" s="252"/>
      <c r="R268" s="1"/>
      <c r="S268" s="6" t="s">
        <v>782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8">
        <v>124</v>
      </c>
      <c r="B269" s="189">
        <v>43465</v>
      </c>
      <c r="C269" s="158"/>
      <c r="D269" s="190" t="s">
        <v>159</v>
      </c>
      <c r="E269" s="191" t="s">
        <v>591</v>
      </c>
      <c r="F269" s="191">
        <v>710</v>
      </c>
      <c r="G269" s="191"/>
      <c r="H269" s="191">
        <v>866</v>
      </c>
      <c r="I269" s="193">
        <v>866</v>
      </c>
      <c r="J269" s="194" t="s">
        <v>679</v>
      </c>
      <c r="K269" s="164">
        <f t="shared" si="117"/>
        <v>156</v>
      </c>
      <c r="L269" s="165">
        <f t="shared" si="118"/>
        <v>0.21971830985915494</v>
      </c>
      <c r="M269" s="160" t="s">
        <v>594</v>
      </c>
      <c r="N269" s="166">
        <v>43553</v>
      </c>
      <c r="O269" s="1"/>
      <c r="P269" s="1"/>
      <c r="Q269" s="252"/>
      <c r="R269" s="1"/>
      <c r="S269" s="6" t="s">
        <v>782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8">
        <v>125</v>
      </c>
      <c r="B270" s="189">
        <v>43522</v>
      </c>
      <c r="C270" s="189"/>
      <c r="D270" s="190" t="s">
        <v>174</v>
      </c>
      <c r="E270" s="191" t="s">
        <v>591</v>
      </c>
      <c r="F270" s="191">
        <v>337.25</v>
      </c>
      <c r="G270" s="191"/>
      <c r="H270" s="191">
        <v>398.5</v>
      </c>
      <c r="I270" s="193">
        <v>411</v>
      </c>
      <c r="J270" s="163" t="s">
        <v>783</v>
      </c>
      <c r="K270" s="164">
        <f t="shared" si="117"/>
        <v>61.25</v>
      </c>
      <c r="L270" s="165">
        <f t="shared" si="118"/>
        <v>0.1816160118606375</v>
      </c>
      <c r="M270" s="160" t="s">
        <v>594</v>
      </c>
      <c r="N270" s="166">
        <v>43760</v>
      </c>
      <c r="O270" s="1"/>
      <c r="P270" s="1"/>
      <c r="Q270" s="252"/>
      <c r="R270" s="1"/>
      <c r="S270" s="6" t="s">
        <v>782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201">
        <v>126</v>
      </c>
      <c r="B271" s="202">
        <v>43559</v>
      </c>
      <c r="C271" s="202"/>
      <c r="D271" s="203" t="s">
        <v>784</v>
      </c>
      <c r="E271" s="204" t="s">
        <v>591</v>
      </c>
      <c r="F271" s="204">
        <v>130</v>
      </c>
      <c r="G271" s="204"/>
      <c r="H271" s="204">
        <v>65</v>
      </c>
      <c r="I271" s="205">
        <v>158</v>
      </c>
      <c r="J271" s="173" t="s">
        <v>785</v>
      </c>
      <c r="K271" s="174">
        <f t="shared" si="117"/>
        <v>-65</v>
      </c>
      <c r="L271" s="175">
        <f t="shared" si="118"/>
        <v>-0.5</v>
      </c>
      <c r="M271" s="171" t="s">
        <v>604</v>
      </c>
      <c r="N271" s="168">
        <v>43726</v>
      </c>
      <c r="O271" s="1"/>
      <c r="P271" s="1"/>
      <c r="Q271" s="252"/>
      <c r="R271" s="1"/>
      <c r="S271" s="6" t="s">
        <v>786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8">
        <v>127</v>
      </c>
      <c r="B272" s="189">
        <v>43017</v>
      </c>
      <c r="C272" s="189"/>
      <c r="D272" s="190" t="s">
        <v>210</v>
      </c>
      <c r="E272" s="191" t="s">
        <v>591</v>
      </c>
      <c r="F272" s="191">
        <v>141.5</v>
      </c>
      <c r="G272" s="191"/>
      <c r="H272" s="191">
        <v>183.5</v>
      </c>
      <c r="I272" s="193">
        <v>210</v>
      </c>
      <c r="J272" s="163" t="s">
        <v>780</v>
      </c>
      <c r="K272" s="164">
        <f t="shared" si="117"/>
        <v>42</v>
      </c>
      <c r="L272" s="165">
        <f t="shared" si="118"/>
        <v>0.29681978798586572</v>
      </c>
      <c r="M272" s="160" t="s">
        <v>594</v>
      </c>
      <c r="N272" s="166">
        <v>43042</v>
      </c>
      <c r="O272" s="1"/>
      <c r="P272" s="1"/>
      <c r="Q272" s="252"/>
      <c r="R272" s="1"/>
      <c r="S272" s="6" t="s">
        <v>786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201">
        <v>128</v>
      </c>
      <c r="B273" s="202">
        <v>43074</v>
      </c>
      <c r="C273" s="202"/>
      <c r="D273" s="203" t="s">
        <v>787</v>
      </c>
      <c r="E273" s="204" t="s">
        <v>591</v>
      </c>
      <c r="F273" s="199">
        <v>172</v>
      </c>
      <c r="G273" s="204"/>
      <c r="H273" s="204">
        <v>155.25</v>
      </c>
      <c r="I273" s="205">
        <v>230</v>
      </c>
      <c r="J273" s="173" t="s">
        <v>788</v>
      </c>
      <c r="K273" s="174">
        <f t="shared" si="117"/>
        <v>-16.75</v>
      </c>
      <c r="L273" s="175">
        <f t="shared" si="118"/>
        <v>-9.7383720930232565E-2</v>
      </c>
      <c r="M273" s="171" t="s">
        <v>604</v>
      </c>
      <c r="N273" s="168">
        <v>43787</v>
      </c>
      <c r="O273" s="1"/>
      <c r="P273" s="1"/>
      <c r="Q273" s="252"/>
      <c r="R273" s="1"/>
      <c r="S273" s="6" t="s">
        <v>786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8">
        <v>129</v>
      </c>
      <c r="B274" s="189">
        <v>43398</v>
      </c>
      <c r="C274" s="189"/>
      <c r="D274" s="190" t="s">
        <v>120</v>
      </c>
      <c r="E274" s="191" t="s">
        <v>591</v>
      </c>
      <c r="F274" s="191">
        <v>698.5</v>
      </c>
      <c r="G274" s="191"/>
      <c r="H274" s="191">
        <v>890</v>
      </c>
      <c r="I274" s="193">
        <v>890</v>
      </c>
      <c r="J274" s="163" t="s">
        <v>789</v>
      </c>
      <c r="K274" s="164">
        <f t="shared" si="117"/>
        <v>191.5</v>
      </c>
      <c r="L274" s="165">
        <f t="shared" si="118"/>
        <v>0.27415891195418757</v>
      </c>
      <c r="M274" s="160" t="s">
        <v>594</v>
      </c>
      <c r="N274" s="166">
        <v>44328</v>
      </c>
      <c r="O274" s="1"/>
      <c r="P274" s="1"/>
      <c r="Q274" s="252"/>
      <c r="R274" s="1"/>
      <c r="S274" s="6" t="s">
        <v>782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8">
        <v>130</v>
      </c>
      <c r="B275" s="189">
        <v>42877</v>
      </c>
      <c r="C275" s="189"/>
      <c r="D275" s="190" t="s">
        <v>790</v>
      </c>
      <c r="E275" s="191" t="s">
        <v>591</v>
      </c>
      <c r="F275" s="191">
        <v>127.6</v>
      </c>
      <c r="G275" s="191"/>
      <c r="H275" s="191">
        <v>138</v>
      </c>
      <c r="I275" s="193">
        <v>190</v>
      </c>
      <c r="J275" s="163" t="s">
        <v>791</v>
      </c>
      <c r="K275" s="164">
        <f t="shared" si="117"/>
        <v>10.400000000000006</v>
      </c>
      <c r="L275" s="165">
        <f t="shared" si="118"/>
        <v>8.1504702194357417E-2</v>
      </c>
      <c r="M275" s="160" t="s">
        <v>594</v>
      </c>
      <c r="N275" s="166">
        <v>43774</v>
      </c>
      <c r="O275" s="1"/>
      <c r="P275" s="1"/>
      <c r="Q275" s="252"/>
      <c r="R275" s="1"/>
      <c r="S275" s="6" t="s">
        <v>786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8">
        <v>131</v>
      </c>
      <c r="B276" s="189">
        <v>43158</v>
      </c>
      <c r="C276" s="189"/>
      <c r="D276" s="190" t="s">
        <v>792</v>
      </c>
      <c r="E276" s="191" t="s">
        <v>591</v>
      </c>
      <c r="F276" s="191">
        <v>317</v>
      </c>
      <c r="G276" s="191"/>
      <c r="H276" s="191">
        <v>382.5</v>
      </c>
      <c r="I276" s="193">
        <v>398</v>
      </c>
      <c r="J276" s="163" t="s">
        <v>793</v>
      </c>
      <c r="K276" s="164">
        <f t="shared" si="117"/>
        <v>65.5</v>
      </c>
      <c r="L276" s="165">
        <f t="shared" si="118"/>
        <v>0.20662460567823343</v>
      </c>
      <c r="M276" s="160" t="s">
        <v>594</v>
      </c>
      <c r="N276" s="166">
        <v>44238</v>
      </c>
      <c r="O276" s="1"/>
      <c r="P276" s="1"/>
      <c r="Q276" s="252"/>
      <c r="R276" s="1"/>
      <c r="S276" s="6" t="s">
        <v>786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201">
        <v>132</v>
      </c>
      <c r="B277" s="202">
        <v>43164</v>
      </c>
      <c r="C277" s="202"/>
      <c r="D277" s="203" t="s">
        <v>166</v>
      </c>
      <c r="E277" s="204" t="s">
        <v>591</v>
      </c>
      <c r="F277" s="199">
        <f>510-14.4</f>
        <v>495.6</v>
      </c>
      <c r="G277" s="204"/>
      <c r="H277" s="204">
        <v>350</v>
      </c>
      <c r="I277" s="205">
        <v>672</v>
      </c>
      <c r="J277" s="173" t="s">
        <v>794</v>
      </c>
      <c r="K277" s="174">
        <f t="shared" si="117"/>
        <v>-145.60000000000002</v>
      </c>
      <c r="L277" s="175">
        <f t="shared" si="118"/>
        <v>-0.29378531073446329</v>
      </c>
      <c r="M277" s="171" t="s">
        <v>604</v>
      </c>
      <c r="N277" s="168">
        <v>43887</v>
      </c>
      <c r="O277" s="1"/>
      <c r="P277" s="1"/>
      <c r="Q277" s="252"/>
      <c r="R277" s="1"/>
      <c r="S277" s="6" t="s">
        <v>782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201">
        <v>133</v>
      </c>
      <c r="B278" s="202">
        <v>43237</v>
      </c>
      <c r="C278" s="202"/>
      <c r="D278" s="203" t="s">
        <v>795</v>
      </c>
      <c r="E278" s="204" t="s">
        <v>591</v>
      </c>
      <c r="F278" s="199">
        <v>230.3</v>
      </c>
      <c r="G278" s="204"/>
      <c r="H278" s="204">
        <v>102.5</v>
      </c>
      <c r="I278" s="205">
        <v>348</v>
      </c>
      <c r="J278" s="173" t="s">
        <v>796</v>
      </c>
      <c r="K278" s="174">
        <f t="shared" si="117"/>
        <v>-127.80000000000001</v>
      </c>
      <c r="L278" s="175">
        <f t="shared" si="118"/>
        <v>-0.55492835432045162</v>
      </c>
      <c r="M278" s="171" t="s">
        <v>604</v>
      </c>
      <c r="N278" s="168">
        <v>43896</v>
      </c>
      <c r="O278" s="1"/>
      <c r="P278" s="1"/>
      <c r="Q278" s="252"/>
      <c r="R278" s="1"/>
      <c r="S278" s="6" t="s">
        <v>782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8">
        <v>134</v>
      </c>
      <c r="B279" s="189">
        <v>43258</v>
      </c>
      <c r="C279" s="189"/>
      <c r="D279" s="190" t="s">
        <v>444</v>
      </c>
      <c r="E279" s="191" t="s">
        <v>591</v>
      </c>
      <c r="F279" s="191">
        <f>342.5-5.1</f>
        <v>337.4</v>
      </c>
      <c r="G279" s="191"/>
      <c r="H279" s="191">
        <v>412.5</v>
      </c>
      <c r="I279" s="193">
        <v>439</v>
      </c>
      <c r="J279" s="163" t="s">
        <v>797</v>
      </c>
      <c r="K279" s="164">
        <f t="shared" si="117"/>
        <v>75.100000000000023</v>
      </c>
      <c r="L279" s="165">
        <f t="shared" si="118"/>
        <v>0.22258446947243635</v>
      </c>
      <c r="M279" s="160" t="s">
        <v>594</v>
      </c>
      <c r="N279" s="166">
        <v>44230</v>
      </c>
      <c r="O279" s="1"/>
      <c r="P279" s="1"/>
      <c r="Q279" s="252"/>
      <c r="R279" s="1"/>
      <c r="S279" s="6" t="s">
        <v>786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2">
        <v>135</v>
      </c>
      <c r="B280" s="181">
        <v>43285</v>
      </c>
      <c r="C280" s="181"/>
      <c r="D280" s="182" t="s">
        <v>58</v>
      </c>
      <c r="E280" s="183" t="s">
        <v>591</v>
      </c>
      <c r="F280" s="183">
        <f>127.5-5.53</f>
        <v>121.97</v>
      </c>
      <c r="G280" s="184"/>
      <c r="H280" s="184">
        <v>122.5</v>
      </c>
      <c r="I280" s="184">
        <v>170</v>
      </c>
      <c r="J280" s="185" t="s">
        <v>798</v>
      </c>
      <c r="K280" s="186">
        <f t="shared" si="117"/>
        <v>0.53000000000000114</v>
      </c>
      <c r="L280" s="187">
        <f t="shared" si="118"/>
        <v>4.3453308190538747E-3</v>
      </c>
      <c r="M280" s="183" t="s">
        <v>612</v>
      </c>
      <c r="N280" s="181">
        <v>44431</v>
      </c>
      <c r="O280" s="1"/>
      <c r="P280" s="1"/>
      <c r="Q280" s="252"/>
      <c r="R280" s="1"/>
      <c r="S280" s="6" t="s">
        <v>782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201">
        <v>136</v>
      </c>
      <c r="B281" s="202">
        <v>43294</v>
      </c>
      <c r="C281" s="202"/>
      <c r="D281" s="203" t="s">
        <v>799</v>
      </c>
      <c r="E281" s="204" t="s">
        <v>591</v>
      </c>
      <c r="F281" s="199">
        <v>46.5</v>
      </c>
      <c r="G281" s="204"/>
      <c r="H281" s="204">
        <v>17</v>
      </c>
      <c r="I281" s="205">
        <v>59</v>
      </c>
      <c r="J281" s="173" t="s">
        <v>800</v>
      </c>
      <c r="K281" s="174">
        <f t="shared" si="117"/>
        <v>-29.5</v>
      </c>
      <c r="L281" s="175">
        <f t="shared" si="118"/>
        <v>-0.63440860215053763</v>
      </c>
      <c r="M281" s="171" t="s">
        <v>604</v>
      </c>
      <c r="N281" s="168">
        <v>43887</v>
      </c>
      <c r="O281" s="1"/>
      <c r="P281" s="1"/>
      <c r="Q281" s="252"/>
      <c r="R281" s="1"/>
      <c r="S281" s="6" t="s">
        <v>782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8">
        <v>137</v>
      </c>
      <c r="B282" s="189">
        <v>43396</v>
      </c>
      <c r="C282" s="189"/>
      <c r="D282" s="190" t="s">
        <v>427</v>
      </c>
      <c r="E282" s="191" t="s">
        <v>591</v>
      </c>
      <c r="F282" s="191">
        <v>156.5</v>
      </c>
      <c r="G282" s="191"/>
      <c r="H282" s="191">
        <v>207.5</v>
      </c>
      <c r="I282" s="193">
        <v>191</v>
      </c>
      <c r="J282" s="163" t="s">
        <v>679</v>
      </c>
      <c r="K282" s="164">
        <f t="shared" si="117"/>
        <v>51</v>
      </c>
      <c r="L282" s="165">
        <f t="shared" si="118"/>
        <v>0.32587859424920129</v>
      </c>
      <c r="M282" s="160" t="s">
        <v>594</v>
      </c>
      <c r="N282" s="166">
        <v>44369</v>
      </c>
      <c r="O282" s="1"/>
      <c r="P282" s="1"/>
      <c r="Q282" s="252"/>
      <c r="R282" s="1"/>
      <c r="S282" s="6" t="s">
        <v>782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8">
        <v>138</v>
      </c>
      <c r="B283" s="189">
        <v>43439</v>
      </c>
      <c r="C283" s="189"/>
      <c r="D283" s="190" t="s">
        <v>346</v>
      </c>
      <c r="E283" s="191" t="s">
        <v>591</v>
      </c>
      <c r="F283" s="191">
        <v>259.5</v>
      </c>
      <c r="G283" s="191"/>
      <c r="H283" s="191">
        <v>320</v>
      </c>
      <c r="I283" s="193">
        <v>320</v>
      </c>
      <c r="J283" s="163" t="s">
        <v>679</v>
      </c>
      <c r="K283" s="164">
        <f t="shared" si="117"/>
        <v>60.5</v>
      </c>
      <c r="L283" s="165">
        <f t="shared" si="118"/>
        <v>0.23314065510597304</v>
      </c>
      <c r="M283" s="160" t="s">
        <v>594</v>
      </c>
      <c r="N283" s="166">
        <v>44323</v>
      </c>
      <c r="O283" s="1"/>
      <c r="P283" s="1"/>
      <c r="Q283" s="252"/>
      <c r="R283" s="1"/>
      <c r="S283" s="6" t="s">
        <v>782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201">
        <v>139</v>
      </c>
      <c r="B284" s="202">
        <v>43439</v>
      </c>
      <c r="C284" s="202"/>
      <c r="D284" s="203" t="s">
        <v>801</v>
      </c>
      <c r="E284" s="204" t="s">
        <v>591</v>
      </c>
      <c r="F284" s="204">
        <v>715</v>
      </c>
      <c r="G284" s="204"/>
      <c r="H284" s="204">
        <v>445</v>
      </c>
      <c r="I284" s="205">
        <v>840</v>
      </c>
      <c r="J284" s="173" t="s">
        <v>802</v>
      </c>
      <c r="K284" s="174">
        <f t="shared" si="117"/>
        <v>-270</v>
      </c>
      <c r="L284" s="175">
        <f t="shared" si="118"/>
        <v>-0.3776223776223776</v>
      </c>
      <c r="M284" s="171" t="s">
        <v>604</v>
      </c>
      <c r="N284" s="168">
        <v>43800</v>
      </c>
      <c r="O284" s="1"/>
      <c r="P284" s="1"/>
      <c r="Q284" s="252"/>
      <c r="R284" s="1"/>
      <c r="S284" s="6" t="s">
        <v>782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8">
        <v>140</v>
      </c>
      <c r="B285" s="189">
        <v>43469</v>
      </c>
      <c r="C285" s="189"/>
      <c r="D285" s="190" t="s">
        <v>180</v>
      </c>
      <c r="E285" s="191" t="s">
        <v>591</v>
      </c>
      <c r="F285" s="191">
        <v>875</v>
      </c>
      <c r="G285" s="191"/>
      <c r="H285" s="191">
        <v>1165</v>
      </c>
      <c r="I285" s="193">
        <v>1185</v>
      </c>
      <c r="J285" s="163" t="s">
        <v>803</v>
      </c>
      <c r="K285" s="164">
        <f t="shared" si="117"/>
        <v>290</v>
      </c>
      <c r="L285" s="165">
        <f t="shared" si="118"/>
        <v>0.33142857142857141</v>
      </c>
      <c r="M285" s="160" t="s">
        <v>594</v>
      </c>
      <c r="N285" s="166">
        <v>43847</v>
      </c>
      <c r="O285" s="1"/>
      <c r="P285" s="1"/>
      <c r="Q285" s="252"/>
      <c r="R285" s="1"/>
      <c r="S285" s="6" t="s">
        <v>782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8">
        <v>141</v>
      </c>
      <c r="B286" s="189">
        <v>43559</v>
      </c>
      <c r="C286" s="189"/>
      <c r="D286" s="190" t="s">
        <v>364</v>
      </c>
      <c r="E286" s="191" t="s">
        <v>591</v>
      </c>
      <c r="F286" s="191">
        <f>387-14.63</f>
        <v>372.37</v>
      </c>
      <c r="G286" s="191"/>
      <c r="H286" s="191">
        <v>490</v>
      </c>
      <c r="I286" s="193">
        <v>490</v>
      </c>
      <c r="J286" s="163" t="s">
        <v>679</v>
      </c>
      <c r="K286" s="164">
        <f t="shared" si="117"/>
        <v>117.63</v>
      </c>
      <c r="L286" s="165">
        <f t="shared" si="118"/>
        <v>0.31589548030185027</v>
      </c>
      <c r="M286" s="160" t="s">
        <v>594</v>
      </c>
      <c r="N286" s="166">
        <v>43850</v>
      </c>
      <c r="O286" s="1"/>
      <c r="P286" s="1"/>
      <c r="Q286" s="252"/>
      <c r="R286" s="1"/>
      <c r="S286" s="6" t="s">
        <v>782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201">
        <v>142</v>
      </c>
      <c r="B287" s="202">
        <v>43578</v>
      </c>
      <c r="C287" s="202"/>
      <c r="D287" s="203" t="s">
        <v>804</v>
      </c>
      <c r="E287" s="204" t="s">
        <v>603</v>
      </c>
      <c r="F287" s="204">
        <v>220</v>
      </c>
      <c r="G287" s="204"/>
      <c r="H287" s="204">
        <v>127.5</v>
      </c>
      <c r="I287" s="205">
        <v>284</v>
      </c>
      <c r="J287" s="173" t="s">
        <v>805</v>
      </c>
      <c r="K287" s="174">
        <f t="shared" si="117"/>
        <v>-92.5</v>
      </c>
      <c r="L287" s="175">
        <f t="shared" si="118"/>
        <v>-0.42045454545454547</v>
      </c>
      <c r="M287" s="171" t="s">
        <v>604</v>
      </c>
      <c r="N287" s="168">
        <v>43896</v>
      </c>
      <c r="O287" s="1"/>
      <c r="P287" s="1"/>
      <c r="Q287" s="252"/>
      <c r="R287" s="1"/>
      <c r="S287" s="6" t="s">
        <v>782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8">
        <v>143</v>
      </c>
      <c r="B288" s="189">
        <v>43622</v>
      </c>
      <c r="C288" s="189"/>
      <c r="D288" s="190" t="s">
        <v>489</v>
      </c>
      <c r="E288" s="191" t="s">
        <v>603</v>
      </c>
      <c r="F288" s="191">
        <v>332.8</v>
      </c>
      <c r="G288" s="191"/>
      <c r="H288" s="191">
        <v>405</v>
      </c>
      <c r="I288" s="193">
        <v>419</v>
      </c>
      <c r="J288" s="163" t="s">
        <v>806</v>
      </c>
      <c r="K288" s="164">
        <f t="shared" si="117"/>
        <v>72.199999999999989</v>
      </c>
      <c r="L288" s="165">
        <f t="shared" si="118"/>
        <v>0.21694711538461534</v>
      </c>
      <c r="M288" s="160" t="s">
        <v>594</v>
      </c>
      <c r="N288" s="166">
        <v>43860</v>
      </c>
      <c r="O288" s="1"/>
      <c r="P288" s="1"/>
      <c r="Q288" s="252"/>
      <c r="R288" s="1"/>
      <c r="S288" s="6" t="s">
        <v>786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2">
        <v>144</v>
      </c>
      <c r="B289" s="181">
        <v>43641</v>
      </c>
      <c r="C289" s="181"/>
      <c r="D289" s="182" t="s">
        <v>172</v>
      </c>
      <c r="E289" s="183" t="s">
        <v>591</v>
      </c>
      <c r="F289" s="183">
        <v>386</v>
      </c>
      <c r="G289" s="184"/>
      <c r="H289" s="184">
        <v>395</v>
      </c>
      <c r="I289" s="184">
        <v>452</v>
      </c>
      <c r="J289" s="185" t="s">
        <v>807</v>
      </c>
      <c r="K289" s="186">
        <f t="shared" si="117"/>
        <v>9</v>
      </c>
      <c r="L289" s="187">
        <f t="shared" si="118"/>
        <v>2.3316062176165803E-2</v>
      </c>
      <c r="M289" s="183" t="s">
        <v>612</v>
      </c>
      <c r="N289" s="181">
        <v>43868</v>
      </c>
      <c r="O289" s="1"/>
      <c r="P289" s="1"/>
      <c r="Q289" s="252"/>
      <c r="R289" s="1"/>
      <c r="S289" s="6" t="s">
        <v>786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2">
        <v>145</v>
      </c>
      <c r="B290" s="181">
        <v>43707</v>
      </c>
      <c r="C290" s="181"/>
      <c r="D290" s="182" t="s">
        <v>146</v>
      </c>
      <c r="E290" s="183" t="s">
        <v>591</v>
      </c>
      <c r="F290" s="183">
        <v>137.5</v>
      </c>
      <c r="G290" s="184"/>
      <c r="H290" s="184">
        <v>138.5</v>
      </c>
      <c r="I290" s="184">
        <v>190</v>
      </c>
      <c r="J290" s="185" t="s">
        <v>808</v>
      </c>
      <c r="K290" s="186">
        <f t="shared" si="117"/>
        <v>1</v>
      </c>
      <c r="L290" s="187">
        <f t="shared" si="118"/>
        <v>7.2727272727272727E-3</v>
      </c>
      <c r="M290" s="183" t="s">
        <v>612</v>
      </c>
      <c r="N290" s="181">
        <v>44432</v>
      </c>
      <c r="O290" s="1"/>
      <c r="P290" s="1"/>
      <c r="Q290" s="252"/>
      <c r="R290" s="1"/>
      <c r="S290" s="6" t="s">
        <v>782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8">
        <v>146</v>
      </c>
      <c r="B291" s="189">
        <v>43731</v>
      </c>
      <c r="C291" s="189"/>
      <c r="D291" s="190" t="s">
        <v>437</v>
      </c>
      <c r="E291" s="191" t="s">
        <v>591</v>
      </c>
      <c r="F291" s="191">
        <v>235</v>
      </c>
      <c r="G291" s="191"/>
      <c r="H291" s="191">
        <v>295</v>
      </c>
      <c r="I291" s="193">
        <v>296</v>
      </c>
      <c r="J291" s="163" t="s">
        <v>809</v>
      </c>
      <c r="K291" s="164">
        <f t="shared" si="117"/>
        <v>60</v>
      </c>
      <c r="L291" s="165">
        <f t="shared" si="118"/>
        <v>0.25531914893617019</v>
      </c>
      <c r="M291" s="160" t="s">
        <v>594</v>
      </c>
      <c r="N291" s="166">
        <v>43844</v>
      </c>
      <c r="O291" s="1"/>
      <c r="P291" s="1"/>
      <c r="Q291" s="252"/>
      <c r="R291" s="1"/>
      <c r="S291" s="6" t="s">
        <v>786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8">
        <v>147</v>
      </c>
      <c r="B292" s="189">
        <v>43752</v>
      </c>
      <c r="C292" s="189"/>
      <c r="D292" s="190" t="s">
        <v>810</v>
      </c>
      <c r="E292" s="191" t="s">
        <v>591</v>
      </c>
      <c r="F292" s="191">
        <v>277.5</v>
      </c>
      <c r="G292" s="191"/>
      <c r="H292" s="191">
        <v>333</v>
      </c>
      <c r="I292" s="193">
        <v>333</v>
      </c>
      <c r="J292" s="163" t="s">
        <v>811</v>
      </c>
      <c r="K292" s="164">
        <f t="shared" si="117"/>
        <v>55.5</v>
      </c>
      <c r="L292" s="165">
        <f t="shared" si="118"/>
        <v>0.2</v>
      </c>
      <c r="M292" s="160" t="s">
        <v>594</v>
      </c>
      <c r="N292" s="166">
        <v>43846</v>
      </c>
      <c r="O292" s="1"/>
      <c r="P292" s="1"/>
      <c r="Q292" s="252"/>
      <c r="R292" s="1"/>
      <c r="S292" s="6" t="s">
        <v>782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8">
        <v>148</v>
      </c>
      <c r="B293" s="189">
        <v>43752</v>
      </c>
      <c r="C293" s="189"/>
      <c r="D293" s="190" t="s">
        <v>812</v>
      </c>
      <c r="E293" s="191" t="s">
        <v>591</v>
      </c>
      <c r="F293" s="191">
        <v>930</v>
      </c>
      <c r="G293" s="191"/>
      <c r="H293" s="191">
        <v>1165</v>
      </c>
      <c r="I293" s="193">
        <v>1200</v>
      </c>
      <c r="J293" s="163" t="s">
        <v>813</v>
      </c>
      <c r="K293" s="164">
        <f t="shared" si="117"/>
        <v>235</v>
      </c>
      <c r="L293" s="165">
        <f t="shared" si="118"/>
        <v>0.25268817204301075</v>
      </c>
      <c r="M293" s="160" t="s">
        <v>594</v>
      </c>
      <c r="N293" s="166">
        <v>43847</v>
      </c>
      <c r="O293" s="1"/>
      <c r="P293" s="1"/>
      <c r="Q293" s="252"/>
      <c r="R293" s="1"/>
      <c r="S293" s="6" t="s">
        <v>786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8">
        <v>149</v>
      </c>
      <c r="B294" s="189">
        <v>43753</v>
      </c>
      <c r="C294" s="189"/>
      <c r="D294" s="190" t="s">
        <v>814</v>
      </c>
      <c r="E294" s="191" t="s">
        <v>591</v>
      </c>
      <c r="F294" s="161">
        <v>111</v>
      </c>
      <c r="G294" s="191"/>
      <c r="H294" s="191">
        <v>141</v>
      </c>
      <c r="I294" s="193">
        <v>141</v>
      </c>
      <c r="J294" s="163" t="s">
        <v>815</v>
      </c>
      <c r="K294" s="164">
        <f t="shared" si="117"/>
        <v>30</v>
      </c>
      <c r="L294" s="165">
        <f t="shared" si="118"/>
        <v>0.27027027027027029</v>
      </c>
      <c r="M294" s="160" t="s">
        <v>594</v>
      </c>
      <c r="N294" s="166">
        <v>44328</v>
      </c>
      <c r="O294" s="1"/>
      <c r="P294" s="1"/>
      <c r="Q294" s="252"/>
      <c r="R294" s="1"/>
      <c r="S294" s="6" t="s">
        <v>786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8">
        <v>150</v>
      </c>
      <c r="B295" s="189">
        <v>43753</v>
      </c>
      <c r="C295" s="189"/>
      <c r="D295" s="190" t="s">
        <v>816</v>
      </c>
      <c r="E295" s="191" t="s">
        <v>591</v>
      </c>
      <c r="F295" s="161">
        <v>296</v>
      </c>
      <c r="G295" s="191"/>
      <c r="H295" s="191">
        <v>370</v>
      </c>
      <c r="I295" s="193">
        <v>370</v>
      </c>
      <c r="J295" s="163" t="s">
        <v>679</v>
      </c>
      <c r="K295" s="164">
        <f t="shared" si="117"/>
        <v>74</v>
      </c>
      <c r="L295" s="165">
        <f t="shared" si="118"/>
        <v>0.25</v>
      </c>
      <c r="M295" s="160" t="s">
        <v>594</v>
      </c>
      <c r="N295" s="166">
        <v>43853</v>
      </c>
      <c r="O295" s="1"/>
      <c r="P295" s="1"/>
      <c r="Q295" s="252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8">
        <v>151</v>
      </c>
      <c r="B296" s="189">
        <v>43754</v>
      </c>
      <c r="C296" s="189"/>
      <c r="D296" s="190" t="s">
        <v>817</v>
      </c>
      <c r="E296" s="191" t="s">
        <v>591</v>
      </c>
      <c r="F296" s="161">
        <v>300</v>
      </c>
      <c r="G296" s="191"/>
      <c r="H296" s="191">
        <v>382.5</v>
      </c>
      <c r="I296" s="193">
        <v>344</v>
      </c>
      <c r="J296" s="163" t="s">
        <v>818</v>
      </c>
      <c r="K296" s="164">
        <f t="shared" si="117"/>
        <v>82.5</v>
      </c>
      <c r="L296" s="165">
        <f t="shared" si="118"/>
        <v>0.27500000000000002</v>
      </c>
      <c r="M296" s="160" t="s">
        <v>594</v>
      </c>
      <c r="N296" s="166">
        <v>44238</v>
      </c>
      <c r="O296" s="1"/>
      <c r="P296" s="1"/>
      <c r="Q296" s="252"/>
      <c r="R296" s="1"/>
      <c r="S296" s="6" t="s">
        <v>786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8">
        <v>152</v>
      </c>
      <c r="B297" s="189">
        <v>43832</v>
      </c>
      <c r="C297" s="189"/>
      <c r="D297" s="190" t="s">
        <v>819</v>
      </c>
      <c r="E297" s="191" t="s">
        <v>591</v>
      </c>
      <c r="F297" s="161">
        <v>495</v>
      </c>
      <c r="G297" s="191"/>
      <c r="H297" s="191">
        <v>595</v>
      </c>
      <c r="I297" s="193">
        <v>590</v>
      </c>
      <c r="J297" s="163" t="s">
        <v>615</v>
      </c>
      <c r="K297" s="164">
        <f t="shared" si="117"/>
        <v>100</v>
      </c>
      <c r="L297" s="165">
        <f t="shared" si="118"/>
        <v>0.20202020202020202</v>
      </c>
      <c r="M297" s="160" t="s">
        <v>594</v>
      </c>
      <c r="N297" s="166">
        <v>44589</v>
      </c>
      <c r="O297" s="1"/>
      <c r="P297" s="1"/>
      <c r="Q297" s="252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8">
        <v>153</v>
      </c>
      <c r="B298" s="189">
        <v>43966</v>
      </c>
      <c r="C298" s="189"/>
      <c r="D298" s="190" t="s">
        <v>76</v>
      </c>
      <c r="E298" s="191" t="s">
        <v>591</v>
      </c>
      <c r="F298" s="161">
        <v>67.5</v>
      </c>
      <c r="G298" s="191"/>
      <c r="H298" s="191">
        <v>86</v>
      </c>
      <c r="I298" s="193">
        <v>86</v>
      </c>
      <c r="J298" s="163" t="s">
        <v>820</v>
      </c>
      <c r="K298" s="164">
        <f t="shared" si="117"/>
        <v>18.5</v>
      </c>
      <c r="L298" s="165">
        <f t="shared" si="118"/>
        <v>0.27407407407407408</v>
      </c>
      <c r="M298" s="160" t="s">
        <v>594</v>
      </c>
      <c r="N298" s="166">
        <v>44008</v>
      </c>
      <c r="O298" s="1"/>
      <c r="P298" s="1"/>
      <c r="Q298" s="252"/>
      <c r="R298" s="1"/>
      <c r="S298" s="6" t="s">
        <v>786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8">
        <v>154</v>
      </c>
      <c r="B299" s="189">
        <v>44035</v>
      </c>
      <c r="C299" s="189"/>
      <c r="D299" s="190" t="s">
        <v>488</v>
      </c>
      <c r="E299" s="191" t="s">
        <v>591</v>
      </c>
      <c r="F299" s="161">
        <v>231</v>
      </c>
      <c r="G299" s="191"/>
      <c r="H299" s="191">
        <v>281</v>
      </c>
      <c r="I299" s="193">
        <v>281</v>
      </c>
      <c r="J299" s="163" t="s">
        <v>679</v>
      </c>
      <c r="K299" s="164">
        <f t="shared" si="117"/>
        <v>50</v>
      </c>
      <c r="L299" s="165">
        <f t="shared" si="118"/>
        <v>0.21645021645021645</v>
      </c>
      <c r="M299" s="160" t="s">
        <v>594</v>
      </c>
      <c r="N299" s="166">
        <v>44358</v>
      </c>
      <c r="O299" s="1"/>
      <c r="P299" s="1"/>
      <c r="Q299" s="252"/>
      <c r="R299" s="1"/>
      <c r="S299" s="6" t="s">
        <v>786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8">
        <v>155</v>
      </c>
      <c r="B300" s="189">
        <v>44092</v>
      </c>
      <c r="C300" s="189"/>
      <c r="D300" s="190" t="s">
        <v>144</v>
      </c>
      <c r="E300" s="191" t="s">
        <v>591</v>
      </c>
      <c r="F300" s="191">
        <v>206</v>
      </c>
      <c r="G300" s="191"/>
      <c r="H300" s="191">
        <v>248</v>
      </c>
      <c r="I300" s="193">
        <v>248</v>
      </c>
      <c r="J300" s="163" t="s">
        <v>679</v>
      </c>
      <c r="K300" s="164">
        <f t="shared" si="117"/>
        <v>42</v>
      </c>
      <c r="L300" s="165">
        <f t="shared" si="118"/>
        <v>0.20388349514563106</v>
      </c>
      <c r="M300" s="160" t="s">
        <v>594</v>
      </c>
      <c r="N300" s="166">
        <v>44214</v>
      </c>
      <c r="O300" s="1"/>
      <c r="P300" s="1"/>
      <c r="Q300" s="252"/>
      <c r="R300" s="1"/>
      <c r="S300" s="6" t="s">
        <v>786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8">
        <v>156</v>
      </c>
      <c r="B301" s="189">
        <v>44140</v>
      </c>
      <c r="C301" s="189"/>
      <c r="D301" s="190" t="s">
        <v>144</v>
      </c>
      <c r="E301" s="191" t="s">
        <v>591</v>
      </c>
      <c r="F301" s="191">
        <v>182.5</v>
      </c>
      <c r="G301" s="191"/>
      <c r="H301" s="191">
        <v>248</v>
      </c>
      <c r="I301" s="193">
        <v>248</v>
      </c>
      <c r="J301" s="163" t="s">
        <v>679</v>
      </c>
      <c r="K301" s="164">
        <f t="shared" si="117"/>
        <v>65.5</v>
      </c>
      <c r="L301" s="165">
        <f t="shared" si="118"/>
        <v>0.35890410958904112</v>
      </c>
      <c r="M301" s="160" t="s">
        <v>594</v>
      </c>
      <c r="N301" s="166">
        <v>44214</v>
      </c>
      <c r="O301" s="1"/>
      <c r="P301" s="1"/>
      <c r="Q301" s="252"/>
      <c r="R301" s="1"/>
      <c r="S301" s="6" t="s">
        <v>786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8">
        <v>157</v>
      </c>
      <c r="B302" s="189">
        <v>44140</v>
      </c>
      <c r="C302" s="189"/>
      <c r="D302" s="190" t="s">
        <v>346</v>
      </c>
      <c r="E302" s="191" t="s">
        <v>591</v>
      </c>
      <c r="F302" s="191">
        <v>247.5</v>
      </c>
      <c r="G302" s="191"/>
      <c r="H302" s="191">
        <v>320</v>
      </c>
      <c r="I302" s="193">
        <v>320</v>
      </c>
      <c r="J302" s="163" t="s">
        <v>679</v>
      </c>
      <c r="K302" s="164">
        <f t="shared" si="117"/>
        <v>72.5</v>
      </c>
      <c r="L302" s="165">
        <f t="shared" si="118"/>
        <v>0.29292929292929293</v>
      </c>
      <c r="M302" s="160" t="s">
        <v>594</v>
      </c>
      <c r="N302" s="166">
        <v>44323</v>
      </c>
      <c r="O302" s="1"/>
      <c r="P302" s="1"/>
      <c r="Q302" s="252"/>
      <c r="R302" s="1"/>
      <c r="S302" s="6" t="s">
        <v>786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8">
        <v>158</v>
      </c>
      <c r="B303" s="189">
        <v>44140</v>
      </c>
      <c r="C303" s="189"/>
      <c r="D303" s="190" t="s">
        <v>203</v>
      </c>
      <c r="E303" s="191" t="s">
        <v>591</v>
      </c>
      <c r="F303" s="161">
        <v>925</v>
      </c>
      <c r="G303" s="191"/>
      <c r="H303" s="191">
        <v>1095</v>
      </c>
      <c r="I303" s="193">
        <v>1093</v>
      </c>
      <c r="J303" s="163" t="s">
        <v>821</v>
      </c>
      <c r="K303" s="164">
        <f t="shared" si="117"/>
        <v>170</v>
      </c>
      <c r="L303" s="165">
        <f t="shared" si="118"/>
        <v>0.18378378378378379</v>
      </c>
      <c r="M303" s="160" t="s">
        <v>594</v>
      </c>
      <c r="N303" s="166">
        <v>44201</v>
      </c>
      <c r="O303" s="1"/>
      <c r="P303" s="1"/>
      <c r="Q303" s="252"/>
      <c r="R303" s="1"/>
      <c r="S303" s="6" t="s">
        <v>786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8">
        <v>159</v>
      </c>
      <c r="B304" s="189">
        <v>44140</v>
      </c>
      <c r="C304" s="189"/>
      <c r="D304" s="190" t="s">
        <v>364</v>
      </c>
      <c r="E304" s="191" t="s">
        <v>591</v>
      </c>
      <c r="F304" s="161">
        <v>332.5</v>
      </c>
      <c r="G304" s="191"/>
      <c r="H304" s="191">
        <v>393</v>
      </c>
      <c r="I304" s="193">
        <v>406</v>
      </c>
      <c r="J304" s="163" t="s">
        <v>822</v>
      </c>
      <c r="K304" s="164">
        <f t="shared" si="117"/>
        <v>60.5</v>
      </c>
      <c r="L304" s="165">
        <f t="shared" si="118"/>
        <v>0.18195488721804512</v>
      </c>
      <c r="M304" s="160" t="s">
        <v>594</v>
      </c>
      <c r="N304" s="166">
        <v>44256</v>
      </c>
      <c r="O304" s="1"/>
      <c r="P304" s="1"/>
      <c r="Q304" s="252"/>
      <c r="R304" s="1"/>
      <c r="S304" s="6" t="s">
        <v>786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8">
        <v>160</v>
      </c>
      <c r="B305" s="189">
        <v>44141</v>
      </c>
      <c r="C305" s="189"/>
      <c r="D305" s="190" t="s">
        <v>488</v>
      </c>
      <c r="E305" s="191" t="s">
        <v>591</v>
      </c>
      <c r="F305" s="161">
        <v>231</v>
      </c>
      <c r="G305" s="191"/>
      <c r="H305" s="191">
        <v>281</v>
      </c>
      <c r="I305" s="193">
        <v>281</v>
      </c>
      <c r="J305" s="163" t="s">
        <v>679</v>
      </c>
      <c r="K305" s="164">
        <f t="shared" si="117"/>
        <v>50</v>
      </c>
      <c r="L305" s="165">
        <f t="shared" si="118"/>
        <v>0.21645021645021645</v>
      </c>
      <c r="M305" s="160" t="s">
        <v>594</v>
      </c>
      <c r="N305" s="166">
        <v>44358</v>
      </c>
      <c r="O305" s="1"/>
      <c r="P305" s="1"/>
      <c r="Q305" s="252"/>
      <c r="R305" s="1"/>
      <c r="S305" s="6" t="s">
        <v>786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8">
        <v>161</v>
      </c>
      <c r="B306" s="189">
        <v>44187</v>
      </c>
      <c r="C306" s="189"/>
      <c r="D306" s="190" t="s">
        <v>823</v>
      </c>
      <c r="E306" s="191" t="s">
        <v>591</v>
      </c>
      <c r="F306" s="161">
        <v>190</v>
      </c>
      <c r="G306" s="191"/>
      <c r="H306" s="191">
        <v>239</v>
      </c>
      <c r="I306" s="193">
        <v>239</v>
      </c>
      <c r="J306" s="163" t="s">
        <v>824</v>
      </c>
      <c r="K306" s="164">
        <f t="shared" si="117"/>
        <v>49</v>
      </c>
      <c r="L306" s="165">
        <f t="shared" si="118"/>
        <v>0.25789473684210529</v>
      </c>
      <c r="M306" s="160" t="s">
        <v>594</v>
      </c>
      <c r="N306" s="166">
        <v>44844</v>
      </c>
      <c r="O306" s="1"/>
      <c r="P306" s="1"/>
      <c r="Q306" s="252"/>
      <c r="R306" s="1"/>
      <c r="S306" s="6" t="s">
        <v>786</v>
      </c>
    </row>
    <row r="307" spans="1:27" ht="12.75" customHeight="1">
      <c r="A307" s="188">
        <v>162</v>
      </c>
      <c r="B307" s="189">
        <v>44258</v>
      </c>
      <c r="C307" s="189"/>
      <c r="D307" s="190" t="s">
        <v>819</v>
      </c>
      <c r="E307" s="191" t="s">
        <v>591</v>
      </c>
      <c r="F307" s="161">
        <v>495</v>
      </c>
      <c r="G307" s="191"/>
      <c r="H307" s="191">
        <v>595</v>
      </c>
      <c r="I307" s="193">
        <v>590</v>
      </c>
      <c r="J307" s="163" t="s">
        <v>615</v>
      </c>
      <c r="K307" s="164">
        <f t="shared" si="117"/>
        <v>100</v>
      </c>
      <c r="L307" s="165">
        <f t="shared" si="118"/>
        <v>0.20202020202020202</v>
      </c>
      <c r="M307" s="160" t="s">
        <v>594</v>
      </c>
      <c r="N307" s="166">
        <v>44589</v>
      </c>
      <c r="O307" s="1"/>
      <c r="P307" s="1"/>
      <c r="Q307" s="252"/>
      <c r="S307" s="6" t="s">
        <v>786</v>
      </c>
    </row>
    <row r="308" spans="1:27" ht="12.75" customHeight="1">
      <c r="A308" s="188">
        <v>163</v>
      </c>
      <c r="B308" s="189">
        <v>44274</v>
      </c>
      <c r="C308" s="189"/>
      <c r="D308" s="190" t="s">
        <v>364</v>
      </c>
      <c r="E308" s="191" t="s">
        <v>591</v>
      </c>
      <c r="F308" s="161">
        <v>355</v>
      </c>
      <c r="G308" s="191"/>
      <c r="H308" s="191">
        <v>422.5</v>
      </c>
      <c r="I308" s="193">
        <v>420</v>
      </c>
      <c r="J308" s="163" t="s">
        <v>825</v>
      </c>
      <c r="K308" s="164">
        <f t="shared" si="117"/>
        <v>67.5</v>
      </c>
      <c r="L308" s="165">
        <f t="shared" si="118"/>
        <v>0.19014084507042253</v>
      </c>
      <c r="M308" s="160" t="s">
        <v>594</v>
      </c>
      <c r="N308" s="166">
        <v>44361</v>
      </c>
      <c r="O308" s="1"/>
      <c r="S308" s="206" t="s">
        <v>786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8">
        <v>164</v>
      </c>
      <c r="B309" s="189">
        <v>44295</v>
      </c>
      <c r="C309" s="189"/>
      <c r="D309" s="190" t="s">
        <v>326</v>
      </c>
      <c r="E309" s="191" t="s">
        <v>591</v>
      </c>
      <c r="F309" s="161">
        <v>555</v>
      </c>
      <c r="G309" s="191"/>
      <c r="H309" s="191">
        <v>663</v>
      </c>
      <c r="I309" s="193">
        <v>663</v>
      </c>
      <c r="J309" s="163" t="s">
        <v>826</v>
      </c>
      <c r="K309" s="164">
        <f t="shared" si="117"/>
        <v>108</v>
      </c>
      <c r="L309" s="165">
        <f t="shared" si="118"/>
        <v>0.19459459459459461</v>
      </c>
      <c r="M309" s="160" t="s">
        <v>594</v>
      </c>
      <c r="N309" s="166">
        <v>44321</v>
      </c>
      <c r="O309" s="1"/>
      <c r="P309" s="1"/>
      <c r="Q309" s="252"/>
      <c r="R309" s="1"/>
      <c r="S309" s="206" t="s">
        <v>786</v>
      </c>
    </row>
    <row r="310" spans="1:27" ht="12.75" customHeight="1">
      <c r="A310" s="188">
        <v>165</v>
      </c>
      <c r="B310" s="189">
        <v>44308</v>
      </c>
      <c r="C310" s="189"/>
      <c r="D310" s="190" t="s">
        <v>790</v>
      </c>
      <c r="E310" s="191" t="s">
        <v>591</v>
      </c>
      <c r="F310" s="161">
        <v>126.5</v>
      </c>
      <c r="G310" s="191"/>
      <c r="H310" s="191">
        <v>155</v>
      </c>
      <c r="I310" s="193">
        <v>155</v>
      </c>
      <c r="J310" s="163" t="s">
        <v>679</v>
      </c>
      <c r="K310" s="164">
        <f t="shared" si="117"/>
        <v>28.5</v>
      </c>
      <c r="L310" s="165">
        <f t="shared" si="118"/>
        <v>0.22529644268774704</v>
      </c>
      <c r="M310" s="160" t="s">
        <v>594</v>
      </c>
      <c r="N310" s="166">
        <v>44362</v>
      </c>
      <c r="O310" s="1"/>
      <c r="S310" s="206" t="s">
        <v>786</v>
      </c>
    </row>
    <row r="311" spans="1:27" ht="12.75" customHeight="1">
      <c r="A311" s="167">
        <v>166</v>
      </c>
      <c r="B311" s="198">
        <v>44368</v>
      </c>
      <c r="C311" s="198"/>
      <c r="D311" s="169" t="s">
        <v>827</v>
      </c>
      <c r="E311" s="171" t="s">
        <v>591</v>
      </c>
      <c r="F311" s="199">
        <v>287.5</v>
      </c>
      <c r="G311" s="171"/>
      <c r="H311" s="171">
        <v>245</v>
      </c>
      <c r="I311" s="172">
        <v>344</v>
      </c>
      <c r="J311" s="173" t="s">
        <v>828</v>
      </c>
      <c r="K311" s="174">
        <f t="shared" si="117"/>
        <v>-42.5</v>
      </c>
      <c r="L311" s="175">
        <f t="shared" si="118"/>
        <v>-0.14782608695652175</v>
      </c>
      <c r="M311" s="171" t="s">
        <v>604</v>
      </c>
      <c r="N311" s="168">
        <v>44508</v>
      </c>
      <c r="O311" s="1"/>
      <c r="S311" s="206" t="s">
        <v>786</v>
      </c>
    </row>
    <row r="312" spans="1:27" ht="12.75" customHeight="1">
      <c r="A312" s="188">
        <v>167</v>
      </c>
      <c r="B312" s="189">
        <v>44368</v>
      </c>
      <c r="C312" s="189"/>
      <c r="D312" s="190" t="s">
        <v>488</v>
      </c>
      <c r="E312" s="191" t="s">
        <v>591</v>
      </c>
      <c r="F312" s="161">
        <v>241</v>
      </c>
      <c r="G312" s="191"/>
      <c r="H312" s="191">
        <v>298</v>
      </c>
      <c r="I312" s="193">
        <v>320</v>
      </c>
      <c r="J312" s="163" t="s">
        <v>679</v>
      </c>
      <c r="K312" s="164">
        <f t="shared" si="117"/>
        <v>57</v>
      </c>
      <c r="L312" s="165">
        <f t="shared" si="118"/>
        <v>0.23651452282157676</v>
      </c>
      <c r="M312" s="160" t="s">
        <v>594</v>
      </c>
      <c r="N312" s="166">
        <v>44802</v>
      </c>
      <c r="O312" s="37"/>
      <c r="S312" s="206" t="s">
        <v>786</v>
      </c>
    </row>
    <row r="313" spans="1:27" ht="12.75" customHeight="1">
      <c r="A313" s="188">
        <v>168</v>
      </c>
      <c r="B313" s="189">
        <v>44406</v>
      </c>
      <c r="C313" s="189"/>
      <c r="D313" s="190" t="s">
        <v>790</v>
      </c>
      <c r="E313" s="191" t="s">
        <v>591</v>
      </c>
      <c r="F313" s="161">
        <v>162.5</v>
      </c>
      <c r="G313" s="191"/>
      <c r="H313" s="191">
        <v>200</v>
      </c>
      <c r="I313" s="193">
        <v>200</v>
      </c>
      <c r="J313" s="163" t="s">
        <v>679</v>
      </c>
      <c r="K313" s="164">
        <f t="shared" si="117"/>
        <v>37.5</v>
      </c>
      <c r="L313" s="165">
        <f t="shared" si="118"/>
        <v>0.23076923076923078</v>
      </c>
      <c r="M313" s="160" t="s">
        <v>594</v>
      </c>
      <c r="N313" s="166">
        <v>44802</v>
      </c>
      <c r="O313" s="1"/>
      <c r="S313" s="206" t="s">
        <v>786</v>
      </c>
    </row>
    <row r="314" spans="1:27" ht="12.75" customHeight="1">
      <c r="A314" s="188">
        <v>169</v>
      </c>
      <c r="B314" s="189">
        <v>44462</v>
      </c>
      <c r="C314" s="189"/>
      <c r="D314" s="190" t="s">
        <v>445</v>
      </c>
      <c r="E314" s="191" t="s">
        <v>591</v>
      </c>
      <c r="F314" s="161">
        <v>1235</v>
      </c>
      <c r="G314" s="191"/>
      <c r="H314" s="191">
        <v>1505</v>
      </c>
      <c r="I314" s="193">
        <v>1500</v>
      </c>
      <c r="J314" s="163" t="s">
        <v>679</v>
      </c>
      <c r="K314" s="164">
        <f t="shared" si="117"/>
        <v>270</v>
      </c>
      <c r="L314" s="165">
        <f t="shared" si="118"/>
        <v>0.21862348178137653</v>
      </c>
      <c r="M314" s="160" t="s">
        <v>594</v>
      </c>
      <c r="N314" s="166">
        <v>44564</v>
      </c>
      <c r="O314" s="1"/>
      <c r="S314" s="206" t="s">
        <v>786</v>
      </c>
    </row>
    <row r="315" spans="1:27" ht="12.75" customHeight="1">
      <c r="A315" s="207">
        <v>170</v>
      </c>
      <c r="B315" s="208">
        <v>44480</v>
      </c>
      <c r="C315" s="208"/>
      <c r="D315" s="209" t="s">
        <v>829</v>
      </c>
      <c r="E315" s="210" t="s">
        <v>591</v>
      </c>
      <c r="F315" s="55">
        <v>58.75</v>
      </c>
      <c r="G315" s="210"/>
      <c r="H315" s="211"/>
      <c r="I315" s="51"/>
      <c r="J315" s="212" t="s">
        <v>592</v>
      </c>
      <c r="K315" s="207"/>
      <c r="L315" s="208"/>
      <c r="M315" s="208"/>
      <c r="N315" s="209"/>
      <c r="O315" s="37"/>
      <c r="S315" s="206" t="s">
        <v>786</v>
      </c>
    </row>
    <row r="316" spans="1:27" ht="12.75" customHeight="1">
      <c r="A316" s="213">
        <v>171</v>
      </c>
      <c r="B316" s="214">
        <v>44481</v>
      </c>
      <c r="C316" s="214"/>
      <c r="D316" s="215" t="s">
        <v>278</v>
      </c>
      <c r="E316" s="51" t="s">
        <v>591</v>
      </c>
      <c r="F316" s="216" t="s">
        <v>830</v>
      </c>
      <c r="G316" s="51"/>
      <c r="H316" s="51"/>
      <c r="I316" s="51">
        <v>380</v>
      </c>
      <c r="J316" s="217" t="s">
        <v>592</v>
      </c>
      <c r="K316" s="213"/>
      <c r="L316" s="214"/>
      <c r="M316" s="214"/>
      <c r="N316" s="215"/>
      <c r="O316" s="37"/>
      <c r="S316" s="206" t="s">
        <v>786</v>
      </c>
    </row>
    <row r="317" spans="1:27" ht="12.75" customHeight="1">
      <c r="A317" s="188">
        <v>172</v>
      </c>
      <c r="B317" s="189">
        <v>44481</v>
      </c>
      <c r="C317" s="189"/>
      <c r="D317" s="190" t="s">
        <v>831</v>
      </c>
      <c r="E317" s="191" t="s">
        <v>591</v>
      </c>
      <c r="F317" s="161">
        <v>45.5</v>
      </c>
      <c r="G317" s="191"/>
      <c r="H317" s="191">
        <v>56.5</v>
      </c>
      <c r="I317" s="193">
        <v>56</v>
      </c>
      <c r="J317" s="163" t="s">
        <v>679</v>
      </c>
      <c r="K317" s="164">
        <f t="shared" ref="K317:K318" si="119">H317-F317</f>
        <v>11</v>
      </c>
      <c r="L317" s="165">
        <f t="shared" ref="L317:L318" si="120">K317/F317</f>
        <v>0.24175824175824176</v>
      </c>
      <c r="M317" s="160" t="s">
        <v>594</v>
      </c>
      <c r="N317" s="166">
        <v>44881</v>
      </c>
      <c r="O317" s="37"/>
      <c r="S317" s="206"/>
    </row>
    <row r="318" spans="1:27" ht="12.75" customHeight="1">
      <c r="A318" s="188">
        <v>173</v>
      </c>
      <c r="B318" s="189">
        <v>44551</v>
      </c>
      <c r="C318" s="189"/>
      <c r="D318" s="190" t="s">
        <v>131</v>
      </c>
      <c r="E318" s="191" t="s">
        <v>591</v>
      </c>
      <c r="F318" s="161">
        <v>2300</v>
      </c>
      <c r="G318" s="191"/>
      <c r="H318" s="191">
        <f>(2820+2200)/2</f>
        <v>2510</v>
      </c>
      <c r="I318" s="193">
        <v>3000</v>
      </c>
      <c r="J318" s="163" t="s">
        <v>832</v>
      </c>
      <c r="K318" s="164">
        <f t="shared" si="119"/>
        <v>210</v>
      </c>
      <c r="L318" s="165">
        <f t="shared" si="120"/>
        <v>9.1304347826086957E-2</v>
      </c>
      <c r="M318" s="160" t="s">
        <v>594</v>
      </c>
      <c r="N318" s="166">
        <v>44649</v>
      </c>
      <c r="O318" s="1"/>
      <c r="S318" s="206"/>
    </row>
    <row r="319" spans="1:27" ht="12.75" customHeight="1">
      <c r="A319" s="188">
        <v>174</v>
      </c>
      <c r="B319" s="189">
        <v>44606</v>
      </c>
      <c r="C319" s="189"/>
      <c r="D319" s="190" t="s">
        <v>435</v>
      </c>
      <c r="E319" s="191" t="s">
        <v>591</v>
      </c>
      <c r="F319" s="161">
        <v>635</v>
      </c>
      <c r="G319" s="191"/>
      <c r="H319" s="191">
        <v>700</v>
      </c>
      <c r="I319" s="193">
        <v>764</v>
      </c>
      <c r="J319" s="163" t="s">
        <v>866</v>
      </c>
      <c r="K319" s="164">
        <f t="shared" ref="K319" si="121">H319-F319</f>
        <v>65</v>
      </c>
      <c r="L319" s="165">
        <f t="shared" ref="L319" si="122">K319/F319</f>
        <v>0.10236220472440945</v>
      </c>
      <c r="M319" s="160" t="s">
        <v>594</v>
      </c>
      <c r="N319" s="166">
        <v>45159</v>
      </c>
      <c r="O319" s="37"/>
      <c r="S319" s="206"/>
    </row>
    <row r="320" spans="1:27" ht="12.75" customHeight="1">
      <c r="A320" s="188">
        <v>175</v>
      </c>
      <c r="B320" s="189">
        <v>44613</v>
      </c>
      <c r="C320" s="189"/>
      <c r="D320" s="190" t="s">
        <v>445</v>
      </c>
      <c r="E320" s="191" t="s">
        <v>591</v>
      </c>
      <c r="F320" s="161">
        <v>1255</v>
      </c>
      <c r="G320" s="191"/>
      <c r="H320" s="191">
        <v>1515</v>
      </c>
      <c r="I320" s="193">
        <v>1510</v>
      </c>
      <c r="J320" s="163" t="s">
        <v>679</v>
      </c>
      <c r="K320" s="164">
        <f>H320-F320</f>
        <v>260</v>
      </c>
      <c r="L320" s="165">
        <f>K320/F320</f>
        <v>0.20717131474103587</v>
      </c>
      <c r="M320" s="160" t="s">
        <v>594</v>
      </c>
      <c r="N320" s="166">
        <v>44834</v>
      </c>
      <c r="O320" s="37"/>
      <c r="S320" s="206"/>
    </row>
    <row r="321" spans="1:39" ht="12.75" customHeight="1">
      <c r="A321">
        <v>176</v>
      </c>
      <c r="B321" s="214">
        <v>44670</v>
      </c>
      <c r="C321" s="214"/>
      <c r="D321" s="53" t="s">
        <v>551</v>
      </c>
      <c r="E321" s="218" t="s">
        <v>591</v>
      </c>
      <c r="F321" s="51" t="s">
        <v>833</v>
      </c>
      <c r="G321" s="51"/>
      <c r="H321" s="51"/>
      <c r="I321" s="51">
        <v>553</v>
      </c>
      <c r="J321" s="51" t="s">
        <v>592</v>
      </c>
      <c r="K321" s="51"/>
      <c r="L321" s="51"/>
      <c r="M321" s="51"/>
      <c r="N321" s="51"/>
      <c r="O321" s="37"/>
      <c r="S321" s="206"/>
    </row>
    <row r="322" spans="1:39" ht="12.75" customHeight="1">
      <c r="A322" s="188">
        <v>177</v>
      </c>
      <c r="B322" s="189">
        <v>44746</v>
      </c>
      <c r="C322" s="189"/>
      <c r="D322" s="190" t="s">
        <v>834</v>
      </c>
      <c r="E322" s="191" t="s">
        <v>591</v>
      </c>
      <c r="F322" s="161">
        <v>207.5</v>
      </c>
      <c r="G322" s="191"/>
      <c r="H322" s="191">
        <v>254</v>
      </c>
      <c r="I322" s="193">
        <v>254</v>
      </c>
      <c r="J322" s="163" t="s">
        <v>679</v>
      </c>
      <c r="K322" s="164">
        <f t="shared" ref="K322:K324" si="123">H322-F322</f>
        <v>46.5</v>
      </c>
      <c r="L322" s="165">
        <f t="shared" ref="L322:L324" si="124">K322/F322</f>
        <v>0.22409638554216868</v>
      </c>
      <c r="M322" s="160" t="s">
        <v>594</v>
      </c>
      <c r="N322" s="166">
        <v>44792</v>
      </c>
      <c r="O322" s="1"/>
      <c r="S322" s="206"/>
    </row>
    <row r="323" spans="1:39" ht="12.75" customHeight="1">
      <c r="A323" s="188">
        <v>178</v>
      </c>
      <c r="B323" s="189">
        <v>44775</v>
      </c>
      <c r="C323" s="189"/>
      <c r="D323" s="190" t="s">
        <v>490</v>
      </c>
      <c r="E323" s="191" t="s">
        <v>591</v>
      </c>
      <c r="F323" s="161">
        <v>31.25</v>
      </c>
      <c r="G323" s="191"/>
      <c r="H323" s="191">
        <v>38.75</v>
      </c>
      <c r="I323" s="193">
        <v>38</v>
      </c>
      <c r="J323" s="163" t="s">
        <v>679</v>
      </c>
      <c r="K323" s="164">
        <f t="shared" si="123"/>
        <v>7.5</v>
      </c>
      <c r="L323" s="165">
        <f t="shared" si="124"/>
        <v>0.24</v>
      </c>
      <c r="M323" s="160" t="s">
        <v>594</v>
      </c>
      <c r="N323" s="166">
        <v>44844</v>
      </c>
      <c r="O323" s="37"/>
      <c r="S323" s="55"/>
    </row>
    <row r="324" spans="1:39" ht="12.75" customHeight="1">
      <c r="A324" s="188">
        <v>179</v>
      </c>
      <c r="B324" s="189">
        <v>44841</v>
      </c>
      <c r="C324" s="189"/>
      <c r="D324" s="190" t="s">
        <v>835</v>
      </c>
      <c r="E324" s="191" t="s">
        <v>591</v>
      </c>
      <c r="F324" s="161">
        <v>665</v>
      </c>
      <c r="G324" s="191"/>
      <c r="H324" s="191">
        <v>807.5</v>
      </c>
      <c r="I324" s="193">
        <v>840</v>
      </c>
      <c r="J324" s="163" t="s">
        <v>832</v>
      </c>
      <c r="K324" s="164">
        <f t="shared" si="123"/>
        <v>142.5</v>
      </c>
      <c r="L324" s="165">
        <f t="shared" si="124"/>
        <v>0.21428571428571427</v>
      </c>
      <c r="M324" s="160" t="s">
        <v>594</v>
      </c>
      <c r="N324" s="166">
        <v>45097</v>
      </c>
      <c r="O324" s="37"/>
      <c r="S324" s="55"/>
    </row>
    <row r="325" spans="1:39" ht="12.75" customHeight="1">
      <c r="A325" s="188">
        <v>180</v>
      </c>
      <c r="B325" s="189">
        <v>44844</v>
      </c>
      <c r="C325" s="189"/>
      <c r="D325" s="190" t="s">
        <v>437</v>
      </c>
      <c r="E325" s="191" t="s">
        <v>591</v>
      </c>
      <c r="F325" s="161">
        <v>227.5</v>
      </c>
      <c r="G325" s="191"/>
      <c r="H325" s="191">
        <v>270</v>
      </c>
      <c r="I325" s="193">
        <v>291</v>
      </c>
      <c r="J325" s="163" t="s">
        <v>868</v>
      </c>
      <c r="K325" s="164">
        <f t="shared" ref="K325" si="125">H325-F325</f>
        <v>42.5</v>
      </c>
      <c r="L325" s="165">
        <f t="shared" ref="L325" si="126">K325/F325</f>
        <v>0.18681318681318682</v>
      </c>
      <c r="M325" s="160" t="s">
        <v>594</v>
      </c>
      <c r="N325" s="166">
        <v>45160</v>
      </c>
      <c r="O325" s="37"/>
      <c r="R325" s="37"/>
      <c r="S325" s="55"/>
    </row>
    <row r="326" spans="1:39" ht="12.75" customHeight="1">
      <c r="A326" s="188">
        <v>181</v>
      </c>
      <c r="B326" s="189">
        <v>44845</v>
      </c>
      <c r="C326" s="189"/>
      <c r="D326" s="190" t="s">
        <v>435</v>
      </c>
      <c r="E326" s="191" t="s">
        <v>591</v>
      </c>
      <c r="F326" s="161">
        <v>555</v>
      </c>
      <c r="G326" s="191"/>
      <c r="H326" s="191">
        <v>700</v>
      </c>
      <c r="I326" s="193">
        <v>765</v>
      </c>
      <c r="J326" s="163" t="s">
        <v>867</v>
      </c>
      <c r="K326" s="164">
        <f t="shared" ref="K326" si="127">H326-F326</f>
        <v>145</v>
      </c>
      <c r="L326" s="165">
        <f t="shared" ref="L326" si="128">K326/F326</f>
        <v>0.26126126126126126</v>
      </c>
      <c r="M326" s="160" t="s">
        <v>594</v>
      </c>
      <c r="N326" s="166">
        <v>45159</v>
      </c>
      <c r="O326" s="37"/>
      <c r="R326" s="37"/>
      <c r="S326" s="55"/>
    </row>
    <row r="327" spans="1:39" ht="12.75" customHeight="1">
      <c r="A327" s="188">
        <v>182</v>
      </c>
      <c r="B327" s="189">
        <v>44981</v>
      </c>
      <c r="C327" s="189"/>
      <c r="D327" s="190" t="s">
        <v>452</v>
      </c>
      <c r="E327" s="191" t="s">
        <v>591</v>
      </c>
      <c r="F327" s="161">
        <v>1675</v>
      </c>
      <c r="G327" s="191"/>
      <c r="H327" s="191">
        <v>2080</v>
      </c>
      <c r="I327" s="193">
        <v>2080</v>
      </c>
      <c r="J327" s="163" t="s">
        <v>679</v>
      </c>
      <c r="K327" s="164">
        <f>H327-F327</f>
        <v>405</v>
      </c>
      <c r="L327" s="165">
        <f>K327/F327</f>
        <v>0.2417910447761194</v>
      </c>
      <c r="M327" s="160" t="s">
        <v>594</v>
      </c>
      <c r="N327" s="166">
        <v>45119</v>
      </c>
      <c r="O327" s="37"/>
      <c r="S327" s="55" t="s">
        <v>864</v>
      </c>
    </row>
    <row r="328" spans="1:39" ht="12.75" customHeight="1">
      <c r="A328" s="188">
        <v>183</v>
      </c>
      <c r="B328" s="189">
        <v>44986</v>
      </c>
      <c r="C328" s="189"/>
      <c r="D328" s="190" t="s">
        <v>490</v>
      </c>
      <c r="E328" s="191" t="s">
        <v>591</v>
      </c>
      <c r="F328" s="161">
        <v>57.5</v>
      </c>
      <c r="G328" s="191"/>
      <c r="H328" s="191">
        <v>120</v>
      </c>
      <c r="I328" s="193">
        <v>120</v>
      </c>
      <c r="J328" s="163" t="s">
        <v>679</v>
      </c>
      <c r="K328" s="164">
        <f>H328-F328</f>
        <v>62.5</v>
      </c>
      <c r="L328" s="165">
        <f>K328/F328</f>
        <v>1.0869565217391304</v>
      </c>
      <c r="M328" s="160" t="s">
        <v>594</v>
      </c>
      <c r="N328" s="166">
        <v>45049</v>
      </c>
      <c r="O328" s="37"/>
      <c r="S328" s="55" t="s">
        <v>864</v>
      </c>
    </row>
    <row r="329" spans="1:39" ht="12.75" customHeight="1">
      <c r="A329" s="188">
        <v>184</v>
      </c>
      <c r="B329" s="189">
        <v>45008</v>
      </c>
      <c r="C329" s="189"/>
      <c r="D329" s="190" t="s">
        <v>507</v>
      </c>
      <c r="E329" s="191" t="s">
        <v>591</v>
      </c>
      <c r="F329" s="161">
        <v>2765</v>
      </c>
      <c r="G329" s="191"/>
      <c r="H329" s="191">
        <v>3547.5</v>
      </c>
      <c r="I329" s="193">
        <v>3523</v>
      </c>
      <c r="J329" s="163" t="s">
        <v>679</v>
      </c>
      <c r="K329" s="164">
        <f>H329-F329</f>
        <v>782.5</v>
      </c>
      <c r="L329" s="165">
        <f>K329/F329</f>
        <v>0.28300180831826399</v>
      </c>
      <c r="M329" s="160" t="s">
        <v>594</v>
      </c>
      <c r="N329" s="166">
        <v>45177</v>
      </c>
      <c r="O329" s="37"/>
      <c r="S329" s="55" t="s">
        <v>864</v>
      </c>
    </row>
    <row r="330" spans="1:39" ht="12.75" customHeight="1">
      <c r="A330" s="188">
        <v>185</v>
      </c>
      <c r="B330" s="189">
        <v>45027</v>
      </c>
      <c r="C330" s="189"/>
      <c r="D330" s="190" t="s">
        <v>836</v>
      </c>
      <c r="E330" s="191" t="s">
        <v>591</v>
      </c>
      <c r="F330" s="161">
        <v>460</v>
      </c>
      <c r="G330" s="191"/>
      <c r="H330" s="191">
        <v>825</v>
      </c>
      <c r="I330" s="193">
        <v>810</v>
      </c>
      <c r="J330" s="163" t="s">
        <v>679</v>
      </c>
      <c r="K330" s="164">
        <f>H330-F330</f>
        <v>365</v>
      </c>
      <c r="L330" s="165">
        <f>K330/F330</f>
        <v>0.79347826086956519</v>
      </c>
      <c r="M330" s="160" t="s">
        <v>594</v>
      </c>
      <c r="N330" s="166">
        <v>45155</v>
      </c>
      <c r="O330" s="37"/>
      <c r="S330" s="55" t="s">
        <v>864</v>
      </c>
    </row>
    <row r="331" spans="1:39" ht="12.75" customHeight="1">
      <c r="A331" s="213">
        <v>186</v>
      </c>
      <c r="B331" s="214">
        <v>45050</v>
      </c>
      <c r="C331" s="53"/>
      <c r="D331" s="53" t="s">
        <v>42</v>
      </c>
      <c r="E331" s="218" t="s">
        <v>591</v>
      </c>
      <c r="F331" s="51" t="s">
        <v>837</v>
      </c>
      <c r="G331" s="51"/>
      <c r="H331" s="51"/>
      <c r="I331" s="51">
        <v>5040</v>
      </c>
      <c r="J331" s="51" t="s">
        <v>592</v>
      </c>
      <c r="K331" s="51"/>
      <c r="L331" s="51"/>
      <c r="M331" s="51"/>
      <c r="N331" s="51"/>
      <c r="O331" s="37"/>
      <c r="S331" s="55" t="s">
        <v>864</v>
      </c>
    </row>
    <row r="332" spans="1:39" ht="12.75" customHeight="1">
      <c r="A332" s="188">
        <v>187</v>
      </c>
      <c r="B332" s="189">
        <v>45075</v>
      </c>
      <c r="C332" s="189"/>
      <c r="D332" s="190" t="s">
        <v>838</v>
      </c>
      <c r="E332" s="191" t="s">
        <v>591</v>
      </c>
      <c r="F332" s="161">
        <v>585</v>
      </c>
      <c r="G332" s="191"/>
      <c r="H332" s="191">
        <v>732</v>
      </c>
      <c r="I332" s="193">
        <v>732</v>
      </c>
      <c r="J332" s="163" t="s">
        <v>679</v>
      </c>
      <c r="K332" s="164">
        <f>H332-F332</f>
        <v>147</v>
      </c>
      <c r="L332" s="165">
        <f>K332/F332</f>
        <v>0.25128205128205128</v>
      </c>
      <c r="M332" s="160" t="s">
        <v>594</v>
      </c>
      <c r="N332" s="166">
        <v>45152</v>
      </c>
      <c r="O332" s="37"/>
      <c r="R332" s="37"/>
      <c r="S332" s="55" t="s">
        <v>864</v>
      </c>
      <c r="U332" s="37"/>
      <c r="W332" s="37"/>
      <c r="X332" s="55"/>
      <c r="Z332" s="37"/>
      <c r="AB332" s="37"/>
      <c r="AC332" s="55"/>
      <c r="AE332" s="37"/>
      <c r="AG332" s="37"/>
      <c r="AH332" s="55"/>
      <c r="AJ332" s="37"/>
      <c r="AL332" s="37"/>
      <c r="AM332" s="55"/>
    </row>
    <row r="333" spans="1:39" ht="12.75" customHeight="1">
      <c r="A333" s="213">
        <v>188</v>
      </c>
      <c r="B333" s="214">
        <v>45078</v>
      </c>
      <c r="C333" s="53"/>
      <c r="D333" s="53" t="s">
        <v>539</v>
      </c>
      <c r="E333" s="218" t="s">
        <v>591</v>
      </c>
      <c r="F333" s="51" t="s">
        <v>839</v>
      </c>
      <c r="G333" s="51"/>
      <c r="H333" s="51"/>
      <c r="I333" s="51">
        <v>4300</v>
      </c>
      <c r="J333" s="51" t="s">
        <v>592</v>
      </c>
      <c r="K333" s="51"/>
      <c r="L333" s="51"/>
      <c r="M333" s="51"/>
      <c r="N333" s="51"/>
      <c r="O333" s="37"/>
      <c r="R333" s="37"/>
      <c r="S333" s="55" t="s">
        <v>864</v>
      </c>
      <c r="U333" s="37"/>
      <c r="W333" s="37"/>
      <c r="X333" s="55"/>
      <c r="Z333" s="37"/>
      <c r="AB333" s="37"/>
      <c r="AC333" s="55"/>
      <c r="AE333" s="37"/>
      <c r="AG333" s="37"/>
      <c r="AH333" s="55"/>
      <c r="AJ333" s="37"/>
      <c r="AL333" s="37"/>
      <c r="AM333" s="55"/>
    </row>
    <row r="334" spans="1:39" ht="12.75" customHeight="1">
      <c r="A334" s="213">
        <v>189</v>
      </c>
      <c r="B334" s="214">
        <v>45103</v>
      </c>
      <c r="C334" s="53"/>
      <c r="D334" s="53" t="s">
        <v>861</v>
      </c>
      <c r="E334" s="218" t="s">
        <v>591</v>
      </c>
      <c r="F334" s="51" t="s">
        <v>659</v>
      </c>
      <c r="G334" s="51"/>
      <c r="H334" s="51"/>
      <c r="I334" s="51">
        <v>383</v>
      </c>
      <c r="J334" s="51" t="s">
        <v>592</v>
      </c>
      <c r="K334" s="51"/>
      <c r="L334" s="51"/>
      <c r="M334" s="51"/>
      <c r="N334" s="51"/>
      <c r="O334" s="37"/>
      <c r="R334" s="37"/>
      <c r="S334" s="55" t="s">
        <v>864</v>
      </c>
      <c r="U334" s="37"/>
      <c r="W334" s="37"/>
      <c r="X334" s="55"/>
      <c r="Z334" s="37"/>
      <c r="AB334" s="37"/>
      <c r="AC334" s="55"/>
      <c r="AE334" s="37"/>
      <c r="AG334" s="37"/>
      <c r="AH334" s="55"/>
      <c r="AJ334" s="37"/>
      <c r="AL334" s="37"/>
      <c r="AM334" s="55"/>
    </row>
    <row r="335" spans="1:39" ht="12.75" customHeight="1">
      <c r="A335" s="188">
        <v>190</v>
      </c>
      <c r="B335" s="189">
        <v>45120</v>
      </c>
      <c r="C335" s="189"/>
      <c r="D335" s="190" t="s">
        <v>538</v>
      </c>
      <c r="E335" s="191" t="s">
        <v>591</v>
      </c>
      <c r="F335" s="161">
        <v>2312.5</v>
      </c>
      <c r="G335" s="191"/>
      <c r="H335" s="191">
        <v>2935</v>
      </c>
      <c r="I335" s="193">
        <v>2935</v>
      </c>
      <c r="J335" s="163" t="s">
        <v>679</v>
      </c>
      <c r="K335" s="164">
        <f>H335-F335</f>
        <v>622.5</v>
      </c>
      <c r="L335" s="165">
        <f>K335/F335</f>
        <v>0.26918918918918922</v>
      </c>
      <c r="M335" s="160" t="s">
        <v>594</v>
      </c>
      <c r="N335" s="166">
        <v>45177</v>
      </c>
      <c r="O335" s="37"/>
      <c r="R335" s="37"/>
      <c r="S335" s="55" t="s">
        <v>864</v>
      </c>
      <c r="U335" s="37"/>
      <c r="W335" s="37"/>
      <c r="X335" s="55"/>
      <c r="Z335" s="37"/>
      <c r="AB335" s="37"/>
      <c r="AC335" s="55"/>
      <c r="AE335" s="37"/>
      <c r="AG335" s="37"/>
      <c r="AH335" s="55"/>
      <c r="AJ335" s="37"/>
      <c r="AL335" s="37"/>
      <c r="AM335" s="55"/>
    </row>
    <row r="336" spans="1:39" ht="12.75" customHeight="1">
      <c r="A336" s="188">
        <v>191</v>
      </c>
      <c r="B336" s="189">
        <v>45125</v>
      </c>
      <c r="C336" s="189"/>
      <c r="D336" s="190" t="s">
        <v>203</v>
      </c>
      <c r="E336" s="191" t="s">
        <v>591</v>
      </c>
      <c r="F336" s="161">
        <v>3980</v>
      </c>
      <c r="G336" s="191"/>
      <c r="H336" s="191">
        <v>4895</v>
      </c>
      <c r="I336" s="193">
        <v>4895</v>
      </c>
      <c r="J336" s="163" t="s">
        <v>679</v>
      </c>
      <c r="K336" s="164">
        <f>H336-F336</f>
        <v>915</v>
      </c>
      <c r="L336" s="165">
        <f>K336/F336</f>
        <v>0.22989949748743718</v>
      </c>
      <c r="M336" s="160" t="s">
        <v>594</v>
      </c>
      <c r="N336" s="166">
        <v>45155</v>
      </c>
      <c r="O336" s="37"/>
      <c r="S336" s="55" t="s">
        <v>864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188">
        <v>192</v>
      </c>
      <c r="B337" s="189">
        <v>45145</v>
      </c>
      <c r="C337" s="189"/>
      <c r="D337" s="190" t="s">
        <v>865</v>
      </c>
      <c r="E337" s="191" t="s">
        <v>591</v>
      </c>
      <c r="F337" s="161">
        <v>565</v>
      </c>
      <c r="G337" s="191"/>
      <c r="H337" s="191">
        <v>725</v>
      </c>
      <c r="I337" s="193">
        <v>725</v>
      </c>
      <c r="J337" s="163" t="s">
        <v>679</v>
      </c>
      <c r="K337" s="164">
        <f>H337-F337</f>
        <v>160</v>
      </c>
      <c r="L337" s="165">
        <f>K337/F337</f>
        <v>0.2831858407079646</v>
      </c>
      <c r="M337" s="160" t="s">
        <v>594</v>
      </c>
      <c r="N337" s="166">
        <v>45169</v>
      </c>
      <c r="O337" s="37"/>
      <c r="S337" s="55" t="s">
        <v>864</v>
      </c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213">
        <v>193</v>
      </c>
      <c r="B338" s="214">
        <v>45167</v>
      </c>
      <c r="C338" s="53"/>
      <c r="D338" s="53" t="s">
        <v>869</v>
      </c>
      <c r="E338" s="218" t="s">
        <v>591</v>
      </c>
      <c r="F338" s="51" t="s">
        <v>870</v>
      </c>
      <c r="G338" s="51"/>
      <c r="H338" s="51"/>
      <c r="I338" s="51">
        <v>950</v>
      </c>
      <c r="J338" s="51" t="s">
        <v>592</v>
      </c>
      <c r="K338" s="51"/>
      <c r="L338" s="51"/>
      <c r="M338" s="51"/>
      <c r="N338" s="51"/>
      <c r="O338" s="37"/>
      <c r="S338" s="55" t="s">
        <v>864</v>
      </c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213">
        <v>194</v>
      </c>
      <c r="B339" s="214">
        <v>45184</v>
      </c>
      <c r="C339" s="53"/>
      <c r="D339" s="53" t="s">
        <v>541</v>
      </c>
      <c r="E339" s="218" t="s">
        <v>591</v>
      </c>
      <c r="F339" s="51" t="s">
        <v>883</v>
      </c>
      <c r="G339" s="51"/>
      <c r="H339" s="51"/>
      <c r="I339" s="51">
        <v>480</v>
      </c>
      <c r="J339" s="51" t="s">
        <v>592</v>
      </c>
      <c r="K339" s="51"/>
      <c r="L339" s="51"/>
      <c r="M339" s="51"/>
      <c r="N339" s="51"/>
      <c r="O339" s="37"/>
      <c r="S339" s="55"/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213">
        <v>195</v>
      </c>
      <c r="B340" s="214">
        <v>45203</v>
      </c>
      <c r="C340" s="53"/>
      <c r="D340" s="53" t="s">
        <v>176</v>
      </c>
      <c r="E340" s="218" t="s">
        <v>591</v>
      </c>
      <c r="F340" s="51" t="s">
        <v>916</v>
      </c>
      <c r="G340" s="51"/>
      <c r="H340" s="51"/>
      <c r="I340" s="51">
        <v>1198</v>
      </c>
      <c r="J340" s="51" t="s">
        <v>592</v>
      </c>
      <c r="K340" s="51"/>
      <c r="L340" s="51"/>
      <c r="M340" s="51"/>
      <c r="N340" s="51"/>
      <c r="O340" s="37"/>
      <c r="S340" s="55"/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213">
        <v>196</v>
      </c>
      <c r="B341" s="214">
        <v>45216</v>
      </c>
      <c r="C341" s="53"/>
      <c r="D341" s="53" t="s">
        <v>107</v>
      </c>
      <c r="E341" s="218" t="s">
        <v>591</v>
      </c>
      <c r="F341" s="51" t="s">
        <v>995</v>
      </c>
      <c r="G341" s="51"/>
      <c r="H341" s="51"/>
      <c r="I341" s="51">
        <v>6870</v>
      </c>
      <c r="J341" s="51" t="s">
        <v>592</v>
      </c>
      <c r="K341" s="51"/>
      <c r="L341" s="51"/>
      <c r="M341" s="51"/>
      <c r="N341" s="51"/>
      <c r="O341" s="37"/>
      <c r="S341" s="55"/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213">
        <v>197</v>
      </c>
      <c r="B342" s="214">
        <v>45216</v>
      </c>
      <c r="C342" s="53"/>
      <c r="D342" s="53" t="s">
        <v>996</v>
      </c>
      <c r="E342" s="218" t="s">
        <v>591</v>
      </c>
      <c r="F342" s="51" t="s">
        <v>997</v>
      </c>
      <c r="G342" s="51"/>
      <c r="H342" s="51"/>
      <c r="I342" s="51">
        <v>1415</v>
      </c>
      <c r="J342" s="51" t="s">
        <v>592</v>
      </c>
      <c r="K342" s="51"/>
      <c r="L342" s="51"/>
      <c r="M342" s="51"/>
      <c r="N342" s="51"/>
      <c r="O342" s="37"/>
      <c r="S342" s="55"/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A343" s="213"/>
      <c r="B343" s="214"/>
      <c r="C343" s="53"/>
      <c r="D343" s="53"/>
      <c r="E343" s="218"/>
      <c r="F343" s="51"/>
      <c r="G343" s="51"/>
      <c r="H343" s="51"/>
      <c r="I343" s="51"/>
      <c r="J343" s="51"/>
      <c r="K343" s="51"/>
      <c r="L343" s="51"/>
      <c r="M343" s="51"/>
      <c r="N343" s="51"/>
      <c r="O343" s="37"/>
      <c r="S343" s="55"/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A344" s="53"/>
      <c r="B344" s="53"/>
      <c r="C344" s="53"/>
      <c r="D344" s="53"/>
      <c r="E344" s="53"/>
      <c r="F344" s="51"/>
      <c r="G344" s="51"/>
      <c r="H344" s="51"/>
      <c r="I344" s="51"/>
      <c r="J344" s="31"/>
      <c r="K344" s="51"/>
      <c r="L344" s="51"/>
      <c r="M344" s="51"/>
      <c r="N344" s="53"/>
      <c r="O344" s="37"/>
      <c r="S344" s="55"/>
      <c r="U344" s="37"/>
      <c r="X344" s="55"/>
      <c r="Z344" s="37"/>
      <c r="AC344" s="55"/>
      <c r="AE344" s="37"/>
      <c r="AH344" s="55"/>
      <c r="AJ344" s="37"/>
      <c r="AM344" s="55"/>
    </row>
    <row r="345" spans="1:39" ht="12.75" customHeight="1">
      <c r="B345" s="219" t="s">
        <v>840</v>
      </c>
      <c r="F345" s="55"/>
      <c r="G345" s="55"/>
      <c r="H345" s="55"/>
      <c r="I345" s="55"/>
      <c r="J345" s="37"/>
      <c r="K345" s="55"/>
      <c r="L345" s="55"/>
      <c r="M345" s="55"/>
      <c r="O345" s="37"/>
      <c r="S345" s="55"/>
      <c r="U345" s="37"/>
      <c r="X345" s="55"/>
      <c r="Z345" s="37"/>
      <c r="AC345" s="55"/>
      <c r="AE345" s="37"/>
      <c r="AH345" s="55"/>
      <c r="AJ345" s="37"/>
      <c r="AM345" s="55"/>
    </row>
    <row r="346" spans="1:39" ht="12.75" customHeight="1">
      <c r="A346" s="220"/>
      <c r="F346" s="55"/>
      <c r="G346" s="55"/>
      <c r="H346" s="55"/>
      <c r="I346" s="55"/>
      <c r="J346" s="37"/>
      <c r="K346" s="55"/>
      <c r="L346" s="55"/>
      <c r="M346" s="55"/>
      <c r="O346" s="37"/>
      <c r="S346" s="55"/>
      <c r="U346" s="37"/>
      <c r="X346" s="55"/>
      <c r="Z346" s="37"/>
      <c r="AC346" s="55"/>
      <c r="AE346" s="37"/>
      <c r="AH346" s="55"/>
      <c r="AJ346" s="37"/>
      <c r="AM346" s="55"/>
    </row>
    <row r="347" spans="1:39" ht="12.75" customHeight="1">
      <c r="A347" s="220"/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39" ht="12.75" customHeight="1">
      <c r="A348" s="51"/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3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  <row r="519" spans="6:19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S519" s="55"/>
    </row>
    <row r="520" spans="6:19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S520" s="55"/>
    </row>
    <row r="521" spans="6:19" ht="15" customHeight="1">
      <c r="F521" s="55"/>
      <c r="G521" s="55"/>
      <c r="H521" s="55"/>
      <c r="I521" s="55"/>
      <c r="J521" s="37"/>
      <c r="K521" s="55"/>
      <c r="L521" s="55"/>
      <c r="M521" s="55"/>
      <c r="O521" s="37"/>
      <c r="S521" s="55"/>
    </row>
  </sheetData>
  <autoFilter ref="S1:S344"/>
  <mergeCells count="106">
    <mergeCell ref="A123:A124"/>
    <mergeCell ref="B123:B124"/>
    <mergeCell ref="J123:J124"/>
    <mergeCell ref="P123:P124"/>
    <mergeCell ref="J119:J120"/>
    <mergeCell ref="A119:A120"/>
    <mergeCell ref="B119:B120"/>
    <mergeCell ref="P119:P120"/>
    <mergeCell ref="J121:J122"/>
    <mergeCell ref="P121:P122"/>
    <mergeCell ref="A121:A122"/>
    <mergeCell ref="B121:B122"/>
    <mergeCell ref="B85:B86"/>
    <mergeCell ref="J85:J86"/>
    <mergeCell ref="J99:J100"/>
    <mergeCell ref="M107:M108"/>
    <mergeCell ref="P87:P88"/>
    <mergeCell ref="M89:M90"/>
    <mergeCell ref="O89:O90"/>
    <mergeCell ref="P89:P90"/>
    <mergeCell ref="B91:B92"/>
    <mergeCell ref="J91:J92"/>
    <mergeCell ref="M87:M88"/>
    <mergeCell ref="O87:O88"/>
    <mergeCell ref="J89:J90"/>
    <mergeCell ref="M91:M92"/>
    <mergeCell ref="O91:O92"/>
    <mergeCell ref="P91:P92"/>
    <mergeCell ref="P94:P95"/>
    <mergeCell ref="O107:O108"/>
    <mergeCell ref="P99:P100"/>
    <mergeCell ref="P79:P80"/>
    <mergeCell ref="P81:P82"/>
    <mergeCell ref="P83:P84"/>
    <mergeCell ref="P85:P86"/>
    <mergeCell ref="M79:M80"/>
    <mergeCell ref="M81:M82"/>
    <mergeCell ref="M83:M84"/>
    <mergeCell ref="M85:M86"/>
    <mergeCell ref="O79:O80"/>
    <mergeCell ref="O81:O82"/>
    <mergeCell ref="O83:O84"/>
    <mergeCell ref="O85:O86"/>
    <mergeCell ref="A91:A92"/>
    <mergeCell ref="P96:P97"/>
    <mergeCell ref="M96:M97"/>
    <mergeCell ref="A96:A97"/>
    <mergeCell ref="B96:B97"/>
    <mergeCell ref="J96:J97"/>
    <mergeCell ref="O96:O97"/>
    <mergeCell ref="A94:A95"/>
    <mergeCell ref="B94:B95"/>
    <mergeCell ref="J94:J95"/>
    <mergeCell ref="M94:M95"/>
    <mergeCell ref="O94:O95"/>
    <mergeCell ref="A99:A100"/>
    <mergeCell ref="B99:B100"/>
    <mergeCell ref="K99:K100"/>
    <mergeCell ref="P107:P108"/>
    <mergeCell ref="J107:J108"/>
    <mergeCell ref="A107:A108"/>
    <mergeCell ref="B107:B108"/>
    <mergeCell ref="M99:M100"/>
    <mergeCell ref="O99:O100"/>
    <mergeCell ref="A104:A105"/>
    <mergeCell ref="B104:B105"/>
    <mergeCell ref="J104:J105"/>
    <mergeCell ref="O104:O105"/>
    <mergeCell ref="P104:P105"/>
    <mergeCell ref="M104:M105"/>
    <mergeCell ref="A111:A112"/>
    <mergeCell ref="B111:B112"/>
    <mergeCell ref="J111:J112"/>
    <mergeCell ref="P111:P112"/>
    <mergeCell ref="O111:O112"/>
    <mergeCell ref="M111:M112"/>
    <mergeCell ref="A79:A80"/>
    <mergeCell ref="B79:B80"/>
    <mergeCell ref="A81:A82"/>
    <mergeCell ref="B81:B82"/>
    <mergeCell ref="J79:J80"/>
    <mergeCell ref="J81:J82"/>
    <mergeCell ref="J109:J110"/>
    <mergeCell ref="A109:A110"/>
    <mergeCell ref="B109:B110"/>
    <mergeCell ref="A83:A84"/>
    <mergeCell ref="B83:B84"/>
    <mergeCell ref="J83:J84"/>
    <mergeCell ref="A85:A86"/>
    <mergeCell ref="A89:A90"/>
    <mergeCell ref="B89:B90"/>
    <mergeCell ref="A87:A88"/>
    <mergeCell ref="B87:B88"/>
    <mergeCell ref="J87:J88"/>
    <mergeCell ref="M115:M116"/>
    <mergeCell ref="P115:P116"/>
    <mergeCell ref="O115:O116"/>
    <mergeCell ref="O113:O114"/>
    <mergeCell ref="P113:P114"/>
    <mergeCell ref="K115:K116"/>
    <mergeCell ref="A115:A116"/>
    <mergeCell ref="B115:B116"/>
    <mergeCell ref="J115:J116"/>
    <mergeCell ref="J113:J114"/>
    <mergeCell ref="A113:A114"/>
    <mergeCell ref="B113:B11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1 K88:L93 K48 K53 K105" formula="1"/>
    <ignoredError sqref="F95: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2023-10-31T02:44:09Z</dcterms:modified>
</cp:coreProperties>
</file>