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581888E9-B9D6-402B-AA14-3AF02B9FC9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F&amp;O)'!$R$1:$R$316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5" i="6" l="1"/>
  <c r="M115" i="6" s="1"/>
  <c r="L83" i="6"/>
  <c r="K83" i="6"/>
  <c r="L25" i="6"/>
  <c r="M25" i="6" s="1"/>
  <c r="K25" i="6"/>
  <c r="L51" i="6"/>
  <c r="K51" i="6"/>
  <c r="M51" i="6" s="1"/>
  <c r="M49" i="6"/>
  <c r="L49" i="6"/>
  <c r="K49" i="6"/>
  <c r="K112" i="6"/>
  <c r="M112" i="6" s="1"/>
  <c r="K114" i="6"/>
  <c r="M114" i="6" s="1"/>
  <c r="M83" i="6" l="1"/>
  <c r="K113" i="6"/>
  <c r="M113" i="6" s="1"/>
  <c r="K111" i="6"/>
  <c r="M111" i="6" s="1"/>
  <c r="K109" i="6"/>
  <c r="M109" i="6" s="1"/>
  <c r="K110" i="6"/>
  <c r="M110" i="6" s="1"/>
  <c r="L81" i="6"/>
  <c r="K81" i="6"/>
  <c r="M81" i="6" s="1"/>
  <c r="L80" i="6"/>
  <c r="M80" i="6" s="1"/>
  <c r="K80" i="6"/>
  <c r="L82" i="6"/>
  <c r="K82" i="6"/>
  <c r="M82" i="6" l="1"/>
  <c r="L46" i="6" l="1"/>
  <c r="K46" i="6"/>
  <c r="K108" i="6"/>
  <c r="M108" i="6" s="1"/>
  <c r="K102" i="6"/>
  <c r="M102" i="6" s="1"/>
  <c r="M46" i="6" l="1"/>
  <c r="K104" i="6"/>
  <c r="M104" i="6" s="1"/>
  <c r="K107" i="6"/>
  <c r="M107" i="6" s="1"/>
  <c r="K106" i="6"/>
  <c r="K105" i="6"/>
  <c r="M105" i="6" s="1"/>
  <c r="K103" i="6"/>
  <c r="M103" i="6" s="1"/>
  <c r="L79" i="6"/>
  <c r="K79" i="6"/>
  <c r="L77" i="6"/>
  <c r="K77" i="6"/>
  <c r="K96" i="6"/>
  <c r="M96" i="6" s="1"/>
  <c r="L14" i="6"/>
  <c r="K14" i="6"/>
  <c r="L78" i="6"/>
  <c r="K78" i="6"/>
  <c r="L22" i="6"/>
  <c r="K22" i="6"/>
  <c r="L76" i="6"/>
  <c r="K76" i="6"/>
  <c r="L48" i="6"/>
  <c r="K48" i="6"/>
  <c r="L47" i="6"/>
  <c r="K47" i="6"/>
  <c r="M79" i="6" l="1"/>
  <c r="M48" i="6"/>
  <c r="M77" i="6"/>
  <c r="M47" i="6"/>
  <c r="M14" i="6"/>
  <c r="M22" i="6"/>
  <c r="M76" i="6"/>
  <c r="M78" i="6"/>
  <c r="L20" i="6"/>
  <c r="K20" i="6"/>
  <c r="K101" i="6"/>
  <c r="M101" i="6" s="1"/>
  <c r="K97" i="6"/>
  <c r="M97" i="6" s="1"/>
  <c r="K100" i="6"/>
  <c r="M100" i="6" s="1"/>
  <c r="M20" i="6" l="1"/>
  <c r="K99" i="6"/>
  <c r="M99" i="6" s="1"/>
  <c r="K98" i="6"/>
  <c r="M98" i="6" s="1"/>
  <c r="K95" i="6"/>
  <c r="M95" i="6" s="1"/>
  <c r="K94" i="6"/>
  <c r="M94" i="6" s="1"/>
  <c r="L75" i="6"/>
  <c r="K75" i="6"/>
  <c r="L70" i="6"/>
  <c r="K70" i="6"/>
  <c r="L45" i="6"/>
  <c r="K45" i="6"/>
  <c r="K308" i="6"/>
  <c r="L308" i="6" s="1"/>
  <c r="K93" i="6"/>
  <c r="M93" i="6" s="1"/>
  <c r="M45" i="6" l="1"/>
  <c r="M70" i="6"/>
  <c r="M75" i="6"/>
  <c r="K291" i="6"/>
  <c r="L291" i="6" s="1"/>
  <c r="L74" i="6"/>
  <c r="K74" i="6"/>
  <c r="L73" i="6"/>
  <c r="K73" i="6"/>
  <c r="L71" i="6"/>
  <c r="K71" i="6"/>
  <c r="L69" i="6"/>
  <c r="K69" i="6"/>
  <c r="M73" i="6" l="1"/>
  <c r="M74" i="6"/>
  <c r="M71" i="6"/>
  <c r="M69" i="6"/>
  <c r="L44" i="6"/>
  <c r="K44" i="6"/>
  <c r="L13" i="6"/>
  <c r="K13" i="6"/>
  <c r="L42" i="6"/>
  <c r="K42" i="6"/>
  <c r="L72" i="6"/>
  <c r="K72" i="6"/>
  <c r="L43" i="6"/>
  <c r="K43" i="6"/>
  <c r="L39" i="6"/>
  <c r="K39" i="6"/>
  <c r="L68" i="6"/>
  <c r="K68" i="6"/>
  <c r="L67" i="6"/>
  <c r="K67" i="6"/>
  <c r="L65" i="6"/>
  <c r="K65" i="6"/>
  <c r="L63" i="6"/>
  <c r="K63" i="6"/>
  <c r="M42" i="6" l="1"/>
  <c r="M72" i="6"/>
  <c r="M13" i="6"/>
  <c r="M68" i="6"/>
  <c r="M67" i="6"/>
  <c r="M39" i="6"/>
  <c r="M43" i="6"/>
  <c r="M44" i="6"/>
  <c r="M65" i="6"/>
  <c r="M63" i="6"/>
  <c r="L17" i="6" l="1"/>
  <c r="L66" i="6"/>
  <c r="K66" i="6"/>
  <c r="L62" i="6"/>
  <c r="K62" i="6"/>
  <c r="L38" i="6"/>
  <c r="K38" i="6"/>
  <c r="L41" i="6"/>
  <c r="K41" i="6"/>
  <c r="L40" i="6"/>
  <c r="K40" i="6"/>
  <c r="L15" i="6"/>
  <c r="K15" i="6"/>
  <c r="L64" i="6"/>
  <c r="K64" i="6"/>
  <c r="L61" i="6"/>
  <c r="K61" i="6"/>
  <c r="L60" i="6"/>
  <c r="K60" i="6"/>
  <c r="M40" i="6" l="1"/>
  <c r="M66" i="6"/>
  <c r="M15" i="6"/>
  <c r="M41" i="6"/>
  <c r="M62" i="6"/>
  <c r="M60" i="6"/>
  <c r="M38" i="6"/>
  <c r="M64" i="6"/>
  <c r="M61" i="6"/>
  <c r="K305" i="6" l="1"/>
  <c r="L305" i="6" s="1"/>
  <c r="K17" i="6"/>
  <c r="M17" i="6" l="1"/>
  <c r="L16" i="6"/>
  <c r="K16" i="6"/>
  <c r="M16" i="6" l="1"/>
  <c r="L11" i="6" l="1"/>
  <c r="K11" i="6"/>
  <c r="M11" i="6" l="1"/>
  <c r="K297" i="6" l="1"/>
  <c r="L297" i="6" s="1"/>
  <c r="K307" i="6" l="1"/>
  <c r="L307" i="6" s="1"/>
  <c r="H303" i="6" l="1"/>
  <c r="K303" i="6" l="1"/>
  <c r="L303" i="6" s="1"/>
  <c r="K292" i="6"/>
  <c r="L292" i="6" s="1"/>
  <c r="K282" i="6"/>
  <c r="L282" i="6" s="1"/>
  <c r="K298" i="6" l="1"/>
  <c r="L298" i="6" s="1"/>
  <c r="K299" i="6" l="1"/>
  <c r="L299" i="6" s="1"/>
  <c r="K296" i="6" l="1"/>
  <c r="L296" i="6" s="1"/>
  <c r="K275" i="6"/>
  <c r="L275" i="6" s="1"/>
  <c r="K295" i="6"/>
  <c r="L295" i="6" s="1"/>
  <c r="K294" i="6"/>
  <c r="L294" i="6" s="1"/>
  <c r="K293" i="6"/>
  <c r="L293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4" i="6"/>
  <c r="L274" i="6" s="1"/>
  <c r="K273" i="6"/>
  <c r="L273" i="6" s="1"/>
  <c r="K272" i="6"/>
  <c r="L272" i="6" s="1"/>
  <c r="F271" i="6"/>
  <c r="K271" i="6" s="1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F265" i="6"/>
  <c r="K265" i="6" s="1"/>
  <c r="L265" i="6" s="1"/>
  <c r="F264" i="6"/>
  <c r="K264" i="6" s="1"/>
  <c r="L264" i="6" s="1"/>
  <c r="K263" i="6"/>
  <c r="L263" i="6" s="1"/>
  <c r="F262" i="6"/>
  <c r="K262" i="6" s="1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6" i="6"/>
  <c r="L246" i="6" s="1"/>
  <c r="K244" i="6"/>
  <c r="L244" i="6" s="1"/>
  <c r="K243" i="6"/>
  <c r="L243" i="6" s="1"/>
  <c r="F242" i="6"/>
  <c r="K242" i="6" s="1"/>
  <c r="L242" i="6" s="1"/>
  <c r="K241" i="6"/>
  <c r="L241" i="6" s="1"/>
  <c r="K238" i="6"/>
  <c r="L238" i="6" s="1"/>
  <c r="K237" i="6"/>
  <c r="L237" i="6" s="1"/>
  <c r="K236" i="6"/>
  <c r="L236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6" i="6"/>
  <c r="L216" i="6" s="1"/>
  <c r="K214" i="6"/>
  <c r="L214" i="6" s="1"/>
  <c r="K212" i="6"/>
  <c r="L212" i="6" s="1"/>
  <c r="K210" i="6"/>
  <c r="L210" i="6" s="1"/>
  <c r="K209" i="6"/>
  <c r="L209" i="6" s="1"/>
  <c r="K208" i="6"/>
  <c r="L208" i="6" s="1"/>
  <c r="K206" i="6"/>
  <c r="L206" i="6" s="1"/>
  <c r="K205" i="6"/>
  <c r="L205" i="6" s="1"/>
  <c r="K204" i="6"/>
  <c r="L204" i="6" s="1"/>
  <c r="K203" i="6"/>
  <c r="K202" i="6"/>
  <c r="L202" i="6" s="1"/>
  <c r="K201" i="6"/>
  <c r="L201" i="6" s="1"/>
  <c r="K199" i="6"/>
  <c r="L199" i="6" s="1"/>
  <c r="K198" i="6"/>
  <c r="L198" i="6" s="1"/>
  <c r="K197" i="6"/>
  <c r="L197" i="6" s="1"/>
  <c r="K196" i="6"/>
  <c r="L196" i="6" s="1"/>
  <c r="K195" i="6"/>
  <c r="L195" i="6" s="1"/>
  <c r="F194" i="6"/>
  <c r="K194" i="6" s="1"/>
  <c r="L194" i="6" s="1"/>
  <c r="H193" i="6"/>
  <c r="K193" i="6" s="1"/>
  <c r="L193" i="6" s="1"/>
  <c r="K190" i="6"/>
  <c r="L190" i="6" s="1"/>
  <c r="K189" i="6"/>
  <c r="L189" i="6" s="1"/>
  <c r="K188" i="6"/>
  <c r="L188" i="6" s="1"/>
  <c r="K187" i="6"/>
  <c r="L187" i="6" s="1"/>
  <c r="K186" i="6"/>
  <c r="L186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H159" i="6"/>
  <c r="K159" i="6" s="1"/>
  <c r="L159" i="6" s="1"/>
  <c r="F158" i="6"/>
  <c r="K158" i="6" s="1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<sst xmlns="http://schemas.openxmlformats.org/spreadsheetml/2006/main" count="3016" uniqueCount="1174">
  <si>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</si>
  <si>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</si>
  <si>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</si>
  <si>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</si>
  <si>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</si>
  <si>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</si>
  <si>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</si>
  <si>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</si>
  <si>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</si>
  <si>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</si>
  <si>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</si>
  <si>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</si>
  <si>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</si>
  <si>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</si>
  <si>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</si>
  <si>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</si>
  <si>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</si>
  <si>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</si>
  <si>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</si>
  <si>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</si>
  <si>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</si>
  <si>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</si>
  <si>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</si>
  <si>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</si>
  <si>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</si>
  <si>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</si>
  <si>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</si>
  <si>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</si>
  <si>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</si>
  <si>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</si>
  <si>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</si>
  <si>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</si>
  <si>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</si>
  <si>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</si>
  <si>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</si>
  <si>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</si>
  <si>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</si>
  <si>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</si>
  <si>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</si>
  <si>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</si>
  <si>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</si>
  <si>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</si>
  <si>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</si>
  <si>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</si>
  <si>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</si>
  <si>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</si>
  <si>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</si>
  <si>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</si>
  <si>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</si>
  <si>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</si>
  <si>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</si>
  <si>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</si>
  <si>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</si>
  <si>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</si>
  <si>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</si>
  <si>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</si>
  <si>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</si>
  <si>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</si>
  <si>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</si>
  <si>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</si>
  <si>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</si>
  <si>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</si>
  <si>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</si>
  <si>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</si>
  <si>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</si>
  <si>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</si>
  <si>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</si>
  <si>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</si>
  <si>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</si>
  <si>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</si>
  <si>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</si>
  <si>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</si>
  <si>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</si>
  <si>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</si>
  <si>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</si>
  <si>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</si>
  <si>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</si>
  <si>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</si>
  <si>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</si>
  <si>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</si>
  <si>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</si>
  <si>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</si>
  <si>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</si>
  <si>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</si>
  <si>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</si>
  <si>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</si>
  <si>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</si>
  <si>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</si>
  <si>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</si>
  <si>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</si>
  <si>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</si>
  <si>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</si>
  <si>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</si>
  <si>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</si>
  <si>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</si>
  <si>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</si>
  <si>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</si>
  <si>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</si>
  <si>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</si>
  <si>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</si>
  <si>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</si>
  <si>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</si>
  <si>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</si>
  <si>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</si>
  <si>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</si>
  <si>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</si>
  <si>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</si>
  <si>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</si>
  <si>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</si>
  <si>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</si>
  <si>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</si>
  <si>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</si>
  <si>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</si>
  <si>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</si>
  <si>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</si>
  <si>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</si>
  <si>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</si>
  <si>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</si>
  <si>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</si>
  <si>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</si>
  <si>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</si>
  <si>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</si>
  <si>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</si>
  <si>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</si>
  <si>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</si>
  <si>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</si>
  <si>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</si>
  <si>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</si>
  <si>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</si>
  <si>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</si>
  <si>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</si>
  <si>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</si>
  <si>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</si>
  <si>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</si>
  <si>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</si>
  <si>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</si>
  <si>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</si>
  <si>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</si>
  <si>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</si>
  <si>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</si>
  <si>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</si>
  <si>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</si>
  <si>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</si>
  <si>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</si>
  <si>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</si>
  <si>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</si>
  <si>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</si>
  <si>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</si>
  <si>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</si>
  <si>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</si>
  <si>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</si>
  <si>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</si>
  <si>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</si>
  <si>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</si>
  <si>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</si>
  <si>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</si>
  <si>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</si>
  <si>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</si>
  <si>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</si>
  <si>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</si>
  <si>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</si>
  <si>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</si>
  <si>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</si>
  <si>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</si>
  <si>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</si>
  <si>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</si>
  <si>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</si>
  <si>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</si>
  <si>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</si>
  <si>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</si>
  <si>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</si>
  <si>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</si>
  <si>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</si>
  <si>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</si>
  <si>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</si>
  <si>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</si>
  <si>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</si>
  <si>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</si>
  <si>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</si>
  <si>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</si>
  <si>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</si>
  <si>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</si>
  <si>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</si>
  <si>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</si>
  <si>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</si>
  <si>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</si>
  <si>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</si>
  <si>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</si>
  <si>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</si>
  <si>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</si>
  <si>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</si>
  <si>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</si>
  <si>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</si>
  <si>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</si>
  <si>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</si>
  <si>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</si>
  <si>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</si>
  <si>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</si>
  <si>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</si>
  <si>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</si>
  <si>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</si>
  <si>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</si>
  <si>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</si>
  <si>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</si>
  <si>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</si>
  <si>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</si>
  <si>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</si>
  <si>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</si>
  <si>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</si>
  <si>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</si>
  <si>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</si>
  <si>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</si>
  <si>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</si>
  <si>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</si>
  <si>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</si>
  <si>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</si>
  <si>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</si>
  <si>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</si>
  <si>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</si>
  <si>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</si>
  <si>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</si>
  <si>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</si>
  <si>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</si>
  <si>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</si>
  <si>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</si>
  <si>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</si>
  <si>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</si>
  <si>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</si>
  <si>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</si>
  <si>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</si>
  <si>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</si>
  <si>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</si>
  <si>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</si>
  <si>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</si>
  <si>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</si>
  <si>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</si>
  <si>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</si>
  <si>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</si>
  <si>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</si>
  <si>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</si>
  <si>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</si>
  <si>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</si>
  <si>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</si>
  <si>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</si>
  <si>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</si>
  <si>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</si>
  <si>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</si>
  <si>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</si>
  <si>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</si>
  <si>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</si>
  <si>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</si>
  <si>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</si>
  <si>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</si>
  <si>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</si>
  <si>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</si>
  <si>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</si>
  <si>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</si>
  <si>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</si>
  <si>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</si>
  <si>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</si>
  <si>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</si>
  <si>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</si>
  <si>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</si>
  <si>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</si>
  <si>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</si>
  <si>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</si>
  <si>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</si>
  <si>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</si>
  <si>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</si>
  <si>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</si>
  <si>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</si>
  <si>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</si>
  <si>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</si>
  <si>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</si>
  <si>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</si>
  <si>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</si>
  <si>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</si>
  <si>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</si>
  <si>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</si>
  <si>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</si>
  <si>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</si>
  <si>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</si>
  <si>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</si>
  <si>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</si>
  <si>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</si>
  <si>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</si>
  <si>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</si>
  <si>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</si>
  <si>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</si>
  <si>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</si>
  <si>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</si>
  <si>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</si>
  <si>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</si>
  <si>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</si>
  <si>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</si>
  <si>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</si>
  <si>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</si>
  <si>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</si>
  <si>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</si>
  <si>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</si>
  <si>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</si>
  <si>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</si>
  <si>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</si>
  <si>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</si>
  <si>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</si>
  <si>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</si>
  <si>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</si>
  <si>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</si>
  <si>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</si>
  <si>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</si>
  <si>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</si>
  <si>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</si>
  <si>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</si>
  <si>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</si>
  <si>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</si>
  <si>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</si>
  <si>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</si>
  <si>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</si>
  <si>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</si>
  <si>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</si>
  <si>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</si>
  <si>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</si>
  <si>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</si>
  <si>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</si>
  <si>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</si>
  <si>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</si>
  <si>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</si>
  <si>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</si>
  <si>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</si>
  <si>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</si>
  <si>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</si>
  <si>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</si>
  <si>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</si>
  <si>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</si>
  <si>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</si>
  <si>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</si>
  <si>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</si>
  <si>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</si>
  <si>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</si>
  <si>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</si>
  <si>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</si>
  <si>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</si>
  <si>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</si>
  <si>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</si>
  <si>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</si>
  <si>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</si>
  <si>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</si>
  <si>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</si>
  <si>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</si>
  <si>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</si>
  <si>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</si>
  <si>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</si>
  <si>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</si>
  <si>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</si>
  <si>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</si>
  <si>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</si>
  <si>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</si>
  <si>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</si>
  <si>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</si>
  <si>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</si>
  <si>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</si>
  <si>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</si>
  <si>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</si>
  <si>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</si>
  <si>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</si>
  <si>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</si>
  <si>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</si>
  <si>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</si>
  <si>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</si>
  <si>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</si>
  <si>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</si>
  <si>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</si>
  <si>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</si>
  <si>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</si>
  <si>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</si>
  <si>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</si>
  <si>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</si>
  <si>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</si>
  <si>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</si>
  <si>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</si>
  <si>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</si>
  <si>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</si>
  <si>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</si>
  <si>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</si>
  <si>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</si>
  <si>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</si>
  <si>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</si>
  <si>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</si>
  <si>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</si>
  <si>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</si>
  <si>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</si>
  <si>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</si>
  <si>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</si>
  <si>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</si>
  <si>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</si>
  <si>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</si>
  <si>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</si>
  <si>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</si>
  <si>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</si>
  <si>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</si>
  <si>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</si>
  <si>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</si>
  <si>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</si>
  <si>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</si>
  <si>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</si>
  <si>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</si>
  <si>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</si>
  <si>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</si>
  <si>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</si>
  <si>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</si>
  <si>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</si>
  <si>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</si>
  <si>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</si>
  <si>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</si>
  <si>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</si>
  <si>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</si>
  <si>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</si>
  <si>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</si>
  <si>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</si>
  <si>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</si>
  <si>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</si>
  <si>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</si>
  <si>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</si>
  <si>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</si>
  <si>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</si>
  <si>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</si>
  <si>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</si>
  <si>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</si>
  <si>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</si>
  <si>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</si>
  <si>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</si>
  <si>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</si>
  <si>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</si>
  <si>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</si>
  <si>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</si>
  <si>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</si>
  <si>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</si>
  <si>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</si>
  <si>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</si>
  <si>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</si>
  <si>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</si>
  <si>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</si>
  <si>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</si>
  <si>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</si>
  <si>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</si>
  <si>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</si>
  <si>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</si>
  <si>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</si>
  <si>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</si>
  <si>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</si>
  <si>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</si>
  <si>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</si>
  <si>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</si>
  <si>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</si>
  <si>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</si>
  <si>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</si>
  <si>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</si>
  <si>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</si>
  <si>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</si>
  <si>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</si>
  <si>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</si>
  <si>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</si>
  <si>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</si>
  <si>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</si>
  <si>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</si>
  <si>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</si>
  <si>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</si>
  <si>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</si>
  <si>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</si>
  <si>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</si>
  <si>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</si>
  <si>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</si>
  <si>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</si>
  <si>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</si>
  <si>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</si>
  <si>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</si>
  <si>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</si>
  <si>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</si>
  <si>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</si>
  <si>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</si>
  <si>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</si>
  <si>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</si>
  <si>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</si>
  <si>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</si>
  <si>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</si>
  <si>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</si>
  <si>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</si>
  <si>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</si>
  <si>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</si>
  <si>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</si>
  <si>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</si>
  <si>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</si>
  <si>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</si>
  <si>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</si>
  <si>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</si>
  <si>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</si>
  <si>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</si>
  <si>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</si>
  <si>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</si>
  <si>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</si>
  <si>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</si>
  <si>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</si>
  <si>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</si>
  <si>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</si>
  <si>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</si>
  <si>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</si>
  <si>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</si>
  <si>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</si>
  <si>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</si>
  <si>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</si>
  <si>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</si>
  <si>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</si>
  <si>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</si>
  <si>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</si>
  <si>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</si>
  <si>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</si>
  <si>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</si>
  <si>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</si>
  <si>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</si>
  <si>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</si>
  <si>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</si>
  <si>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</si>
  <si>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</si>
  <si>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</si>
  <si>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</si>
  <si>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</si>
  <si>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</si>
  <si>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</si>
  <si>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</si>
  <si>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</si>
  <si>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</si>
  <si>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</si>
  <si>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</si>
  <si>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</si>
  <si>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</si>
  <si>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</si>
  <si>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</si>
  <si>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</si>
  <si>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</si>
  <si>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</si>
  <si>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</si>
  <si>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</si>
  <si>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</si>
  <si>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</si>
  <si>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</si>
  <si>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</si>
  <si>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</si>
  <si>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</si>
  <si>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</si>
  <si>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</si>
  <si>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</si>
  <si>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</si>
  <si>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</si>
  <si>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</si>
  <si>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</si>
  <si>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</si>
  <si>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</si>
  <si>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</si>
  <si>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</si>
  <si>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</si>
  <si>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</si>
  <si>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</si>
  <si>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</si>
  <si>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</si>
  <si>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</si>
  <si>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</si>
  <si>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</si>
  <si>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</si>
  <si>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</si>
  <si>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</si>
  <si>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</si>
  <si>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</si>
  <si>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</si>
  <si>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</si>
  <si>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</si>
  <si>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</si>
  <si>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</si>
  <si>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</si>
  <si>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</si>
  <si>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</si>
  <si>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</si>
  <si>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</si>
  <si>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</si>
  <si>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</si>
  <si>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</si>
  <si>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</si>
  <si>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</si>
  <si>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</si>
  <si>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</si>
  <si>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</si>
  <si>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</si>
  <si>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</si>
  <si>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</si>
  <si>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</si>
  <si>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</si>
  <si>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</si>
  <si>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</si>
  <si>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</si>
  <si>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</si>
  <si>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</si>
  <si>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</si>
  <si>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</si>
  <si>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</si>
  <si>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</si>
  <si>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</si>
  <si>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</si>
  <si>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</si>
  <si>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</si>
  <si>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</si>
  <si>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</si>
  <si>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</si>
  <si>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</si>
  <si>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</si>
  <si>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</si>
  <si>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</si>
  <si>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</si>
  <si>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</si>
  <si>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</si>
  <si>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</si>
  <si>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</si>
  <si>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</si>
  <si>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</si>
  <si>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</si>
  <si>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</si>
  <si>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</si>
  <si>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</si>
  <si>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</si>
  <si>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</si>
  <si>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</si>
  <si>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</si>
  <si>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</si>
  <si>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</si>
  <si>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</si>
  <si>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</si>
  <si>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</si>
  <si>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</si>
  <si>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</si>
  <si>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</si>
  <si>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</si>
  <si>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</si>
  <si>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</si>
  <si>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</si>
  <si>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</si>
  <si>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</si>
  <si>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</si>
  <si>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</si>
  <si>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</si>
  <si>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</si>
  <si>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</si>
  <si>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</si>
  <si>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</si>
  <si>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</si>
  <si>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</si>
  <si>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</si>
  <si>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</si>
  <si>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</si>
  <si>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</si>
  <si>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</si>
  <si>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</si>
  <si>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</si>
  <si>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</si>
  <si>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</si>
  <si>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</si>
  <si>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</si>
  <si>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</si>
  <si>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</si>
  <si>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</si>
  <si>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</si>
  <si>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</si>
  <si>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</si>
  <si>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</si>
  <si>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</si>
  <si>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</si>
  <si>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</si>
  <si>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</si>
  <si>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</si>
  <si>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</si>
  <si>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</si>
  <si>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</si>
  <si>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</si>
  <si>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</si>
  <si>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</si>
  <si>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</si>
  <si>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</si>
  <si>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</si>
  <si>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</si>
  <si>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</si>
  <si>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</si>
  <si>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</si>
  <si>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</si>
  <si>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</si>
  <si>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</si>
  <si>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</si>
  <si>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</si>
  <si>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</si>
  <si>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</si>
  <si>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</si>
  <si>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</si>
  <si>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</si>
  <si>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</si>
  <si>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</si>
  <si>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</si>
  <si>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</si>
  <si>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</si>
  <si>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</si>
  <si>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</si>
  <si>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</si>
  <si>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</si>
  <si>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</si>
  <si>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</si>
  <si>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</si>
  <si>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</si>
  <si>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</si>
  <si>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</si>
  <si>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</si>
  <si>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</si>
  <si>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</si>
  <si>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</si>
  <si>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</si>
  <si>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</si>
  <si>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</si>
  <si>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</si>
  <si>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</si>
  <si>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</si>
  <si>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</si>
  <si>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</si>
  <si>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</si>
  <si>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</si>
  <si>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</si>
  <si>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</si>
  <si>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</si>
  <si>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</si>
  <si>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</si>
  <si>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</si>
  <si>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</si>
  <si>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</si>
  <si>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</si>
  <si>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</si>
  <si>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</si>
  <si>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</si>
  <si>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</si>
  <si>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</si>
  <si>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</si>
  <si>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</si>
  <si>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</si>
  <si>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</si>
  <si>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</si>
  <si>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</si>
  <si>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</si>
  <si>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</si>
  <si>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</si>
  <si>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</si>
  <si>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</si>
  <si>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</si>
  <si>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</si>
  <si>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</si>
  <si>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</si>
  <si>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</si>
  <si>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</si>
  <si>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</si>
  <si>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</si>
  <si>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</si>
  <si>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</si>
  <si>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</si>
  <si>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</si>
  <si>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</si>
  <si>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</si>
  <si>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</si>
  <si>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</si>
  <si>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</si>
  <si>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</si>
  <si>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</si>
  <si>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</si>
  <si>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</si>
  <si>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</si>
  <si>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</si>
  <si>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</si>
  <si>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</si>
  <si>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</si>
  <si>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</si>
  <si>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</si>
  <si>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</si>
  <si>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</si>
  <si>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</si>
  <si>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</si>
  <si>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</si>
  <si>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</si>
  <si>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</si>
  <si>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</si>
  <si>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</si>
  <si>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</si>
  <si>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</si>
  <si>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</si>
  <si>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</si>
  <si>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</si>
  <si>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</si>
  <si>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</si>
  <si>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</si>
  <si>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</si>
  <si>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</si>
  <si>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</si>
  <si>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</si>
  <si>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</si>
  <si>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</si>
  <si>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</si>
  <si>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</si>
  <si>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</si>
  <si>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</si>
  <si>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</si>
  <si>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</si>
  <si>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</si>
  <si>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</si>
  <si>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</si>
  <si>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</si>
  <si>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</si>
  <si>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</si>
  <si>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</si>
  <si>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</si>
  <si>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</si>
  <si>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</si>
  <si>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</si>
  <si>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</si>
  <si>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</si>
  <si>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</si>
  <si>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</si>
  <si>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</si>
  <si>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</si>
  <si>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</si>
  <si>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</si>
  <si>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</si>
  <si>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</si>
  <si>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</si>
  <si>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</si>
  <si>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</si>
  <si>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</si>
  <si>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</si>
  <si>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</si>
  <si>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</si>
  <si>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</si>
  <si>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</si>
  <si>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</si>
  <si>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</si>
  <si>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</si>
  <si>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</si>
  <si>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</si>
  <si>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</si>
  <si>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</si>
  <si>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440-460</t>
  </si>
  <si>
    <t>Sell</t>
  </si>
  <si>
    <t>1610-1640</t>
  </si>
  <si>
    <t>1750-1800</t>
  </si>
  <si>
    <t>2050-2150</t>
  </si>
  <si>
    <t>Part profit of Rs.80/-</t>
  </si>
  <si>
    <t>880-900</t>
  </si>
  <si>
    <t>1900-1930</t>
  </si>
  <si>
    <t>3400-3600</t>
  </si>
  <si>
    <t>HCLTECH OCT FUT</t>
  </si>
  <si>
    <t>3300-3500</t>
  </si>
  <si>
    <t>150-160</t>
  </si>
  <si>
    <t>RELIANCE OCT FUT</t>
  </si>
  <si>
    <t>3120-3200</t>
  </si>
  <si>
    <t>VOLTAS OCT FUT</t>
  </si>
  <si>
    <t>4650-4750</t>
  </si>
  <si>
    <t>Profit of Rs 16/-</t>
  </si>
  <si>
    <t>224-230</t>
  </si>
  <si>
    <t>1010-1030</t>
  </si>
  <si>
    <t>880-870</t>
  </si>
  <si>
    <t>SBILIFE OCT FUT</t>
  </si>
  <si>
    <t>1235-1220</t>
  </si>
  <si>
    <t>950-970</t>
  </si>
  <si>
    <t>2460-2500</t>
  </si>
  <si>
    <t>TECHM OCT FUT</t>
  </si>
  <si>
    <t>1030-1050</t>
  </si>
  <si>
    <t>SUNPHARMA OCT FUT</t>
  </si>
  <si>
    <t>970-980</t>
  </si>
  <si>
    <t>Profit of Rs 13/-</t>
  </si>
  <si>
    <t>Retail Research Technical Calls &amp; Fundamental Performance Report for the month of Oct-2022</t>
  </si>
  <si>
    <t>Profit of Rs.7/-</t>
  </si>
  <si>
    <t>Profit of Rs.22.5/-</t>
  </si>
  <si>
    <t>Profit of Rs.5.5/-</t>
  </si>
  <si>
    <t>Profit of Rs.90/-</t>
  </si>
  <si>
    <t>GSPL OCT FUT</t>
  </si>
  <si>
    <t>236-242</t>
  </si>
  <si>
    <t>Profit of Rs.13/-</t>
  </si>
  <si>
    <t>Profit of Rs.12.50/-</t>
  </si>
  <si>
    <t>900-880</t>
  </si>
  <si>
    <t>1245-1230</t>
  </si>
  <si>
    <t>APOLLOHOSP OCT FUT</t>
  </si>
  <si>
    <t>4530-4600</t>
  </si>
  <si>
    <t>1145-1165</t>
  </si>
  <si>
    <t>1250-1300</t>
  </si>
  <si>
    <t>1795-1815</t>
  </si>
  <si>
    <t>1920-2000</t>
  </si>
  <si>
    <t>Profit of Rs.35/-</t>
  </si>
  <si>
    <t>Profit of Rs.9.5/-</t>
  </si>
  <si>
    <t>Loss of Rs.5/-</t>
  </si>
  <si>
    <t xml:space="preserve">No profit no loss </t>
  </si>
  <si>
    <t>ACC OCT FUT</t>
  </si>
  <si>
    <t>2440-2470</t>
  </si>
  <si>
    <t>HDFCLIFE OCT FUT</t>
  </si>
  <si>
    <t>550-560</t>
  </si>
  <si>
    <t>Profit of Rs.130/-</t>
  </si>
  <si>
    <t>AMBIKCO</t>
  </si>
  <si>
    <t>1360-1450</t>
  </si>
  <si>
    <t>1700-1800</t>
  </si>
  <si>
    <t>1420-1620</t>
  </si>
  <si>
    <t>2000-2300</t>
  </si>
  <si>
    <t>570-590</t>
  </si>
  <si>
    <t>2350-2400</t>
  </si>
  <si>
    <t>Profit of Rs.11/-</t>
  </si>
  <si>
    <t>NIFTY OCT FUT</t>
  </si>
  <si>
    <t>17400-17500</t>
  </si>
  <si>
    <t xml:space="preserve">UPL OCT FUT </t>
  </si>
  <si>
    <t>710-720</t>
  </si>
  <si>
    <t>DHANUKA</t>
  </si>
  <si>
    <t>650-680</t>
  </si>
  <si>
    <t>Loss of Rs.7</t>
  </si>
  <si>
    <t>Loss of Rs.35/-</t>
  </si>
  <si>
    <t>LUPIN OCT FUT</t>
  </si>
  <si>
    <t>740-750</t>
  </si>
  <si>
    <t>Profit of Rs.49/-</t>
  </si>
  <si>
    <t>2850-2870</t>
  </si>
  <si>
    <t>SIEMENS OCT FUT</t>
  </si>
  <si>
    <t>COLPAL OCT FUT</t>
  </si>
  <si>
    <t>1620-1640</t>
  </si>
  <si>
    <t>INFY 1460 CE OCT</t>
  </si>
  <si>
    <t>TATACONSUM OCT 780 CE</t>
  </si>
  <si>
    <t>20-23</t>
  </si>
  <si>
    <t>AMARAJABAT OCT 500 CE</t>
  </si>
  <si>
    <t>700-720</t>
  </si>
  <si>
    <t>18-22.0</t>
  </si>
  <si>
    <t>50-60</t>
  </si>
  <si>
    <t>Loss of Rs.11/-</t>
  </si>
  <si>
    <t>Loss of Rs.110/-</t>
  </si>
  <si>
    <t>Loss of Rs.14/-</t>
  </si>
  <si>
    <t>225-230</t>
  </si>
  <si>
    <t>SYMBIOX</t>
  </si>
  <si>
    <t>Profit of Rs.210/-</t>
  </si>
  <si>
    <t>Loss of Rs.65/-</t>
  </si>
  <si>
    <t>137-139</t>
  </si>
  <si>
    <t>Loss of Rs.50/-</t>
  </si>
  <si>
    <t>Loss of Rs.42.5/-</t>
  </si>
  <si>
    <t>ICICIGI OCT 1160 CE</t>
  </si>
  <si>
    <t>40-50</t>
  </si>
  <si>
    <t>INFY 1460 CE 29-SEP</t>
  </si>
  <si>
    <t>55-65</t>
  </si>
  <si>
    <t>NIFTY 17200 CE 13-OCT</t>
  </si>
  <si>
    <t>120-150</t>
  </si>
  <si>
    <t>LUPIN 700 CE OCT</t>
  </si>
  <si>
    <t>22-26</t>
  </si>
  <si>
    <t>550-569</t>
  </si>
  <si>
    <t>Loss of Rs.42/-</t>
  </si>
  <si>
    <t>Loss of Rs.4.75/-</t>
  </si>
  <si>
    <t>Loss of Rs.5.5/-</t>
  </si>
  <si>
    <t>810-830</t>
  </si>
  <si>
    <t>890-910</t>
  </si>
  <si>
    <t>110-115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</si>
  <si>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</si>
  <si>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</si>
  <si>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</si>
  <si>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</si>
  <si>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</si>
  <si>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</si>
  <si>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</si>
  <si>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</si>
  <si>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</si>
  <si>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</si>
  <si>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</si>
  <si>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</si>
  <si>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</si>
  <si>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</si>
  <si>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</si>
  <si>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</si>
  <si>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</si>
  <si>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</si>
  <si>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</si>
  <si>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</si>
  <si>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</si>
  <si>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560-580</t>
  </si>
  <si>
    <t>NIFTY 17300 CE 27-OCT</t>
  </si>
  <si>
    <t>200-280</t>
  </si>
  <si>
    <t>Profit of Rs.20/-</t>
  </si>
  <si>
    <t>SHANTABEN DAYASAKAR DAVE</t>
  </si>
  <si>
    <t>Profit of Rs.12/-</t>
  </si>
  <si>
    <t>NIFTY 17500 CE 27-OCT</t>
  </si>
  <si>
    <t>Profit of Rs.29/-</t>
  </si>
  <si>
    <t>3040-3070</t>
  </si>
  <si>
    <t>Loss of Rs.15/-</t>
  </si>
  <si>
    <t>3340-3380</t>
  </si>
  <si>
    <t>3600-3700</t>
  </si>
  <si>
    <t xml:space="preserve">CROMPTON OCT FUT </t>
  </si>
  <si>
    <t>390-395</t>
  </si>
  <si>
    <t>Profit of Rs.6/-</t>
  </si>
  <si>
    <t>1050-1060</t>
  </si>
  <si>
    <t>TECHM 1040 CE 27-OCT</t>
  </si>
  <si>
    <t>20-25</t>
  </si>
  <si>
    <t>900-920</t>
  </si>
  <si>
    <t>770-774</t>
  </si>
  <si>
    <t>800-820</t>
  </si>
  <si>
    <t>6700-6800</t>
  </si>
  <si>
    <t>CROMPTON OCT FUT</t>
  </si>
  <si>
    <t>395-400</t>
  </si>
  <si>
    <t>ACC 2260 CE 27-OCT</t>
  </si>
  <si>
    <t>60-80</t>
  </si>
  <si>
    <t>ICICIGI OCT FUT</t>
  </si>
  <si>
    <t>1170-1190</t>
  </si>
  <si>
    <t>Profit of Rs.3/-</t>
  </si>
  <si>
    <t>Profit of Rs.6.5/-</t>
  </si>
  <si>
    <t>Profit of Rs.15/-</t>
  </si>
  <si>
    <t>NIFTY 17500 CE 20-OCT</t>
  </si>
  <si>
    <t>30-40</t>
  </si>
  <si>
    <t>BANKNIFTY 40100 CE 27-OCT</t>
  </si>
  <si>
    <t>BANKNIFTY 40200 CE 20-OCT</t>
  </si>
  <si>
    <t>700-800</t>
  </si>
  <si>
    <t>Profit of Rs.8/-</t>
  </si>
  <si>
    <t>ICICIBANK 900 CE 27-OCT</t>
  </si>
  <si>
    <t>16-20</t>
  </si>
  <si>
    <t>Profit of Rs.79/-</t>
  </si>
  <si>
    <t>HINDUNILVR 2620 CE 27-OCT</t>
  </si>
  <si>
    <t>Profit of Rs.4.75/-</t>
  </si>
  <si>
    <t>Profit of Rs.24/-</t>
  </si>
  <si>
    <t>Profit of Rs.20.5/-</t>
  </si>
  <si>
    <t>HDFCBANK OCT FUT</t>
  </si>
  <si>
    <t>1470-1485</t>
  </si>
  <si>
    <t>1550-1600</t>
  </si>
  <si>
    <t>Profit of Rs.28.5/-</t>
  </si>
  <si>
    <t>SYLPH</t>
  </si>
  <si>
    <t>Loss of Rs.9.5/-</t>
  </si>
  <si>
    <t>Profit of Rs.16/-</t>
  </si>
  <si>
    <t>NIFTY 17750 CE OCT</t>
  </si>
  <si>
    <t>80-100</t>
  </si>
  <si>
    <t xml:space="preserve">BANKNIFTY 41600 CE OCT </t>
  </si>
  <si>
    <t>Profit of Rs.62.5/-</t>
  </si>
  <si>
    <t>MULTIPLIER SHARE &amp; STOCK ADVISORS PRIVATE LIMITED</t>
  </si>
  <si>
    <t>Profit of Rs.180/-</t>
  </si>
  <si>
    <t>Profit of Rs.27/-</t>
  </si>
  <si>
    <t>Profit of Rs.50/-</t>
  </si>
  <si>
    <t>BANKNIFTY 41500 CE 03-NOV</t>
  </si>
  <si>
    <t>500-600</t>
  </si>
  <si>
    <t>NIFTY 17700 CE OCT</t>
  </si>
  <si>
    <t>40-60</t>
  </si>
  <si>
    <t>830-845</t>
  </si>
  <si>
    <t>BHARTIARTL NOV FUT</t>
  </si>
  <si>
    <t>146-148</t>
  </si>
  <si>
    <t>160-170</t>
  </si>
  <si>
    <t>336-338</t>
  </si>
  <si>
    <t>BANKNIFTY 41400 PE OCT</t>
  </si>
  <si>
    <t>GREENCREST</t>
  </si>
  <si>
    <t>MAFIA</t>
  </si>
  <si>
    <t>NIFTY 18000 CE 03-NOV</t>
  </si>
  <si>
    <t>Profit of Rs.17.5/-</t>
  </si>
  <si>
    <t>Loss of Rs.135/-</t>
  </si>
  <si>
    <t>SBIN NOV FUT</t>
  </si>
  <si>
    <t>576-578</t>
  </si>
  <si>
    <t>590-600</t>
  </si>
  <si>
    <t>BRANDBUCKT</t>
  </si>
  <si>
    <t>KHUSHBU BHAVIN SHAH</t>
  </si>
  <si>
    <t>MAAGHADV</t>
  </si>
  <si>
    <t>MAKS</t>
  </si>
  <si>
    <t>Maks Energy Sol India Ltd</t>
  </si>
  <si>
    <t>TFCILTD</t>
  </si>
  <si>
    <t>Tourism Finance Corp</t>
  </si>
  <si>
    <t>RAJASTHAN GLOBAL SECURITIES PVT LTD</t>
  </si>
  <si>
    <t>JAIPURKURT</t>
  </si>
  <si>
    <t>Nandani Creation Limited</t>
  </si>
  <si>
    <t>ANUJ MUNDRA</t>
  </si>
  <si>
    <t>Loss of Rs.26/-</t>
  </si>
  <si>
    <t>Profit of Rs.182.5/-</t>
  </si>
  <si>
    <t>Part profit of Rs.65/-</t>
  </si>
  <si>
    <t>Profit of Rs.8.5/-</t>
  </si>
  <si>
    <t>NIFTY NOV FUT</t>
  </si>
  <si>
    <t>17980-17990</t>
  </si>
  <si>
    <t>17700-17500</t>
  </si>
  <si>
    <t>BANKNIFTY 41000 PE 03-NOV</t>
  </si>
  <si>
    <t>400-500</t>
  </si>
  <si>
    <t>215-225</t>
  </si>
  <si>
    <t>1150-1158</t>
  </si>
  <si>
    <t>7NR</t>
  </si>
  <si>
    <t>HARSHA RAJESHBHAI JHAVERI</t>
  </si>
  <si>
    <t>VIKRAMKUMAR KARANRAJ SAKARIA HUF</t>
  </si>
  <si>
    <t>NATVARSINH T CHAVDA . .</t>
  </si>
  <si>
    <t>PRASHANT MUKUNDRAY SHAH</t>
  </si>
  <si>
    <t>PARAG MAMESHKUMARSHAH</t>
  </si>
  <si>
    <t>ASPIRA</t>
  </si>
  <si>
    <t>BHARAT SHANKARLAL MANGE</t>
  </si>
  <si>
    <t>ADITYA AGRAWAL</t>
  </si>
  <si>
    <t>BONLON</t>
  </si>
  <si>
    <t>RAJASTHAN GLOBAL SECURITIES PRIVATE LIMITED</t>
  </si>
  <si>
    <t>BRAHMINFRA</t>
  </si>
  <si>
    <t>SHAH SHARAD KANAYALAL</t>
  </si>
  <si>
    <t>MILLENNIUM STOCK BROKING PVT LTD</t>
  </si>
  <si>
    <t>COLORCHIPS</t>
  </si>
  <si>
    <t>NEELAM NYATI</t>
  </si>
  <si>
    <t>PREETI JAIN</t>
  </si>
  <si>
    <t>VINIATO ADVISORS PRIVATE LIMITED</t>
  </si>
  <si>
    <t>COLOURSHINE HOSIERY PRIVATE LIMITED</t>
  </si>
  <si>
    <t>CPML</t>
  </si>
  <si>
    <t>DARWIN PARSHOTTAM PATEL</t>
  </si>
  <si>
    <t>CSL</t>
  </si>
  <si>
    <t>AMIT KHUTETA</t>
  </si>
  <si>
    <t>GGAUTO</t>
  </si>
  <si>
    <t>DILIP AMULAKHBHAI TANNA</t>
  </si>
  <si>
    <t>POOJA AMIT GADHIYA</t>
  </si>
  <si>
    <t>ADR FINANCIAL SERVICES PRIVATE LIMITED</t>
  </si>
  <si>
    <t>HEMENDRA V SHAH HUF</t>
  </si>
  <si>
    <t>DIYA SARKAR</t>
  </si>
  <si>
    <t>IMCAP</t>
  </si>
  <si>
    <t>DALVINDER SINGH TREHAN</t>
  </si>
  <si>
    <t>TIRUPATI CONTAINERS PRIVATE LIMITED</t>
  </si>
  <si>
    <t>JANUSCORP</t>
  </si>
  <si>
    <t>LEMON MANAGEMENT CONSULTANCY PRIVATE LIMITED</t>
  </si>
  <si>
    <t>SYNEMATIC MEDIA AND CONSULTING PRIVATE LIMITED</t>
  </si>
  <si>
    <t>KBSINDIA</t>
  </si>
  <si>
    <t>JINESH ASHWIN MATALIA</t>
  </si>
  <si>
    <t>SAIRAM INFRATRADE LLP</t>
  </si>
  <si>
    <t>NAKSHATRA GARMENTS PRIVATE LIMITED</t>
  </si>
  <si>
    <t>GOYENKA REAL ESTATE LLP</t>
  </si>
  <si>
    <t>KCDGROUP</t>
  </si>
  <si>
    <t>POONAM ASHOK TIWARI</t>
  </si>
  <si>
    <t>YUVIKA TRADEWING LLP</t>
  </si>
  <si>
    <t>RESHMA VIPULKUMAR SHAH</t>
  </si>
  <si>
    <t>LINTON TRADERS PRIVATE LIMITED</t>
  </si>
  <si>
    <t>PRABHAT VISHNUSOMANI SOMANI</t>
  </si>
  <si>
    <t>NARAYANI</t>
  </si>
  <si>
    <t>SYKES AND RAY EQUITIES (INDIA) LIMITED</t>
  </si>
  <si>
    <t>YAMINI GOYAL</t>
  </si>
  <si>
    <t>RIKHAV SECURITIES LIMITED</t>
  </si>
  <si>
    <t>PARESH DHIRAJLAL SHAH</t>
  </si>
  <si>
    <t>NAVODAYENT</t>
  </si>
  <si>
    <t>BALARAM PRADHAN</t>
  </si>
  <si>
    <t>PIONRINV</t>
  </si>
  <si>
    <t>VSS IRON AND MINERALS PRIVATE LIMITED</t>
  </si>
  <si>
    <t>AGANTUK PROPERTIES PRIVATE LIMITED</t>
  </si>
  <si>
    <t>PRESSURS</t>
  </si>
  <si>
    <t>SPS MULTI-COMMODITY LLP</t>
  </si>
  <si>
    <t>RAJPACK</t>
  </si>
  <si>
    <t>TINA JAIN</t>
  </si>
  <si>
    <t>MADANCHAND PRASAN CHAND</t>
  </si>
  <si>
    <t>RLFL</t>
  </si>
  <si>
    <t>RAJAT SINGH</t>
  </si>
  <si>
    <t>STML</t>
  </si>
  <si>
    <t>VINOD SOMANI HUF</t>
  </si>
  <si>
    <t>ABHINAV COMMOSALES</t>
  </si>
  <si>
    <t>ZEEL SANJAY SONI</t>
  </si>
  <si>
    <t>SATGURU TRADING</t>
  </si>
  <si>
    <t>MYRA APPARELS PRIVATE LIMITED .</t>
  </si>
  <si>
    <t>SW CAPITAL PRIVATE LIMITED</t>
  </si>
  <si>
    <t>JABIR MOHD SILAWAT</t>
  </si>
  <si>
    <t>SWAPNA SINGH</t>
  </si>
  <si>
    <t>VSL</t>
  </si>
  <si>
    <t>YACOOBALI AIYUB MOHAMMED</t>
  </si>
  <si>
    <t>ZYANA STOCKS AND COMMODITIES</t>
  </si>
  <si>
    <t>L7 HITECH PRIVATE LIMITED</t>
  </si>
  <si>
    <t>KISHAN GOPAL MOHTA</t>
  </si>
  <si>
    <t>DIWAKAR SHARMA</t>
  </si>
  <si>
    <t>GAURISHANKAR JHALANI</t>
  </si>
  <si>
    <t>UPHAR HOMFIN PRIVATE LIMITED</t>
  </si>
  <si>
    <t>BHARAT MANTRI</t>
  </si>
  <si>
    <t>MITTAL</t>
  </si>
  <si>
    <t>Mittal Life Style Limited</t>
  </si>
  <si>
    <t>GOVIND RAM PATODIA</t>
  </si>
  <si>
    <t>RAMASTEEL</t>
  </si>
  <si>
    <t>Rama Steel Tubes Limited</t>
  </si>
  <si>
    <t>M/S. PRARTHANA ENTERPRISES</t>
  </si>
  <si>
    <t>BLUECHIP</t>
  </si>
  <si>
    <t>Blue Chip India Ltd</t>
  </si>
  <si>
    <t>PURSHOTTAM AGARWAL</t>
  </si>
  <si>
    <t>GODHA</t>
  </si>
  <si>
    <t>Godha Cabcon Insulat Ltd</t>
  </si>
  <si>
    <t>SPARKLE SECURITIES SOLUTIONS PRIVATE LIMITED</t>
  </si>
  <si>
    <t>VANDNA MUNDRA</t>
  </si>
  <si>
    <t>SUNITA DEVI MUNDHRA</t>
  </si>
  <si>
    <t>DWARKA DASS MUNDHRA</t>
  </si>
  <si>
    <t>CHOICE EQUITY BROKING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</si>
</sst>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2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left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2" xfId="0" applyNumberFormat="1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" fontId="31" fillId="12" borderId="22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left"/>
    </xf>
    <xf numFmtId="0" fontId="31" fillId="12" borderId="22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2" fontId="32" fillId="14" borderId="22" xfId="0" applyNumberFormat="1" applyFont="1" applyFill="1" applyBorder="1" applyAlignment="1">
      <alignment horizontal="center" vertical="center"/>
    </xf>
    <xf numFmtId="10" fontId="32" fillId="14" borderId="22" xfId="0" applyNumberFormat="1" applyFont="1" applyFill="1" applyBorder="1" applyAlignment="1">
      <alignment horizontal="center" vertical="center" wrapText="1"/>
    </xf>
    <xf numFmtId="16" fontId="32" fillId="14" borderId="22" xfId="0" applyNumberFormat="1" applyFont="1" applyFill="1" applyBorder="1" applyAlignment="1">
      <alignment horizontal="center" vertical="center"/>
    </xf>
    <xf numFmtId="0" fontId="1" fillId="12" borderId="23" xfId="0" applyFont="1" applyFill="1" applyBorder="1"/>
    <xf numFmtId="0" fontId="1" fillId="12" borderId="22" xfId="0" applyFont="1" applyFill="1" applyBorder="1"/>
    <xf numFmtId="0" fontId="0" fillId="13" borderId="22" xfId="0" applyFont="1" applyFill="1" applyBorder="1" applyAlignment="1"/>
    <xf numFmtId="15" fontId="31" fillId="12" borderId="22" xfId="0" applyNumberFormat="1" applyFont="1" applyFill="1" applyBorder="1" applyAlignment="1">
      <alignment horizontal="center" vertical="center"/>
    </xf>
    <xf numFmtId="0" fontId="32" fillId="12" borderId="22" xfId="0" applyFont="1" applyFill="1" applyBorder="1"/>
    <xf numFmtId="43" fontId="31" fillId="12" borderId="22" xfId="0" applyNumberFormat="1" applyFont="1" applyFill="1" applyBorder="1" applyAlignment="1">
      <alignment horizontal="center" vertical="top"/>
    </xf>
    <xf numFmtId="0" fontId="31" fillId="12" borderId="22" xfId="0" applyFont="1" applyFill="1" applyBorder="1" applyAlignment="1">
      <alignment horizontal="center" vertical="top"/>
    </xf>
    <xf numFmtId="0" fontId="1" fillId="18" borderId="22" xfId="0" applyFont="1" applyFill="1" applyBorder="1"/>
    <xf numFmtId="0" fontId="0" fillId="19" borderId="22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0" borderId="22" xfId="0" applyFont="1" applyFill="1" applyBorder="1" applyAlignment="1">
      <alignment horizontal="center" vertical="center"/>
    </xf>
    <xf numFmtId="15" fontId="31" fillId="20" borderId="22" xfId="0" applyNumberFormat="1" applyFont="1" applyFill="1" applyBorder="1" applyAlignment="1">
      <alignment horizontal="center" vertical="center"/>
    </xf>
    <xf numFmtId="0" fontId="32" fillId="20" borderId="22" xfId="0" applyFont="1" applyFill="1" applyBorder="1"/>
    <xf numFmtId="43" fontId="31" fillId="20" borderId="22" xfId="0" applyNumberFormat="1" applyFont="1" applyFill="1" applyBorder="1" applyAlignment="1">
      <alignment horizontal="center" vertical="top"/>
    </xf>
    <xf numFmtId="0" fontId="31" fillId="20" borderId="22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" fontId="31" fillId="20" borderId="22" xfId="0" applyNumberFormat="1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165" fontId="31" fillId="0" borderId="22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1" fontId="31" fillId="11" borderId="22" xfId="0" applyNumberFormat="1" applyFont="1" applyFill="1" applyBorder="1" applyAlignment="1">
      <alignment horizontal="center" vertical="center"/>
    </xf>
    <xf numFmtId="165" fontId="31" fillId="17" borderId="22" xfId="0" applyNumberFormat="1" applyFont="1" applyFill="1" applyBorder="1" applyAlignment="1">
      <alignment horizontal="center" vertical="center"/>
    </xf>
    <xf numFmtId="15" fontId="31" fillId="11" borderId="22" xfId="0" applyNumberFormat="1" applyFont="1" applyFill="1" applyBorder="1" applyAlignment="1">
      <alignment horizontal="center" vertical="center"/>
    </xf>
    <xf numFmtId="0" fontId="32" fillId="11" borderId="22" xfId="0" applyFont="1" applyFill="1" applyBorder="1"/>
    <xf numFmtId="43" fontId="31" fillId="11" borderId="22" xfId="0" applyNumberFormat="1" applyFont="1" applyFill="1" applyBorder="1" applyAlignment="1">
      <alignment horizontal="center" vertical="top"/>
    </xf>
    <xf numFmtId="0" fontId="31" fillId="11" borderId="22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/>
    <xf numFmtId="0" fontId="32" fillId="26" borderId="20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166" fontId="32" fillId="27" borderId="20" xfId="0" applyNumberFormat="1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" fontId="31" fillId="25" borderId="22" xfId="0" applyNumberFormat="1" applyFont="1" applyFill="1" applyBorder="1" applyAlignment="1">
      <alignment horizontal="center" vertical="center"/>
    </xf>
    <xf numFmtId="165" fontId="31" fillId="23" borderId="22" xfId="0" applyNumberFormat="1" applyFont="1" applyFill="1" applyBorder="1" applyAlignment="1">
      <alignment horizontal="center" vertical="center"/>
    </xf>
    <xf numFmtId="15" fontId="31" fillId="25" borderId="22" xfId="0" applyNumberFormat="1" applyFont="1" applyFill="1" applyBorder="1" applyAlignment="1">
      <alignment horizontal="center" vertical="center"/>
    </xf>
    <xf numFmtId="0" fontId="32" fillId="25" borderId="22" xfId="0" applyFont="1" applyFill="1" applyBorder="1"/>
    <xf numFmtId="43" fontId="31" fillId="25" borderId="22" xfId="0" applyNumberFormat="1" applyFont="1" applyFill="1" applyBorder="1" applyAlignment="1">
      <alignment horizontal="center" vertical="top"/>
    </xf>
    <xf numFmtId="0" fontId="31" fillId="25" borderId="22" xfId="0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center" vertical="top"/>
    </xf>
    <xf numFmtId="2" fontId="32" fillId="24" borderId="20" xfId="0" applyNumberFormat="1" applyFont="1" applyFill="1" applyBorder="1" applyAlignment="1">
      <alignment horizontal="center" vertical="center"/>
    </xf>
    <xf numFmtId="10" fontId="32" fillId="24" borderId="20" xfId="0" applyNumberFormat="1" applyFont="1" applyFill="1" applyBorder="1" applyAlignment="1">
      <alignment horizontal="center" vertical="center" wrapText="1"/>
    </xf>
    <xf numFmtId="16" fontId="32" fillId="24" borderId="20" xfId="0" applyNumberFormat="1" applyFont="1" applyFill="1" applyBorder="1" applyAlignment="1">
      <alignment horizontal="center" vertical="center"/>
    </xf>
    <xf numFmtId="165" fontId="31" fillId="25" borderId="22" xfId="0" applyNumberFormat="1" applyFont="1" applyFill="1" applyBorder="1" applyAlignment="1">
      <alignment horizontal="center" vertical="center"/>
    </xf>
    <xf numFmtId="16" fontId="31" fillId="25" borderId="22" xfId="0" applyNumberFormat="1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left"/>
    </xf>
    <xf numFmtId="0" fontId="39" fillId="17" borderId="20" xfId="0" applyFont="1" applyFill="1" applyBorder="1" applyAlignment="1"/>
    <xf numFmtId="0" fontId="32" fillId="17" borderId="20" xfId="0" applyNumberFormat="1" applyFont="1" applyFill="1" applyBorder="1" applyAlignment="1">
      <alignment horizontal="center" vertical="center"/>
    </xf>
    <xf numFmtId="0" fontId="39" fillId="23" borderId="20" xfId="0" applyFont="1" applyFill="1" applyBorder="1" applyAlignment="1"/>
    <xf numFmtId="0" fontId="32" fillId="23" borderId="20" xfId="0" applyNumberFormat="1" applyFont="1" applyFill="1" applyBorder="1" applyAlignment="1">
      <alignment horizontal="center" vertical="center"/>
    </xf>
    <xf numFmtId="0" fontId="31" fillId="25" borderId="20" xfId="0" applyFont="1" applyFill="1" applyBorder="1"/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6" borderId="21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0" fontId="32" fillId="11" borderId="22" xfId="0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0" fontId="31" fillId="17" borderId="2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C22" sqref="C21: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44866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H26" sqref="H2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44866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8" t="s">
        <v>16</v>
      </c>
      <c r="B9" s="410" t="s">
        <v>17</v>
      </c>
      <c r="C9" s="410" t="s">
        <v>18</v>
      </c>
      <c r="D9" s="410" t="s">
        <v>19</v>
      </c>
      <c r="E9" s="23" t="s">
        <v>20</v>
      </c>
      <c r="F9" s="23" t="s">
        <v>21</v>
      </c>
      <c r="G9" s="405" t="s">
        <v>22</v>
      </c>
      <c r="H9" s="406"/>
      <c r="I9" s="407"/>
      <c r="J9" s="405" t="s">
        <v>23</v>
      </c>
      <c r="K9" s="406"/>
      <c r="L9" s="407"/>
      <c r="M9" s="23"/>
      <c r="N9" s="24"/>
      <c r="O9" s="24"/>
      <c r="P9" s="24"/>
    </row>
    <row r="10" spans="1:16" ht="59.25" customHeight="1">
      <c r="A10" s="409"/>
      <c r="B10" s="411"/>
      <c r="C10" s="411"/>
      <c r="D10" s="41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44889</v>
      </c>
      <c r="E11" s="32">
        <v>18051.05</v>
      </c>
      <c r="F11" s="32">
        <v>18012.966666666667</v>
      </c>
      <c r="G11" s="33">
        <v>17964.183333333334</v>
      </c>
      <c r="H11" s="33">
        <v>17877.316666666666</v>
      </c>
      <c r="I11" s="33">
        <v>17828.533333333333</v>
      </c>
      <c r="J11" s="33">
        <v>18099.833333333336</v>
      </c>
      <c r="K11" s="33">
        <v>18148.616666666669</v>
      </c>
      <c r="L11" s="33">
        <v>18235.483333333337</v>
      </c>
      <c r="M11" s="34">
        <v>18061.75</v>
      </c>
      <c r="N11" s="34">
        <v>17926.099999999999</v>
      </c>
      <c r="O11" s="35">
        <v>12914750</v>
      </c>
      <c r="P11" s="36">
        <v>4.9902852636798931E-2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44889</v>
      </c>
      <c r="E12" s="37">
        <v>41466.800000000003</v>
      </c>
      <c r="F12" s="37">
        <v>41419.633333333331</v>
      </c>
      <c r="G12" s="38">
        <v>41317.166666666664</v>
      </c>
      <c r="H12" s="38">
        <v>41167.533333333333</v>
      </c>
      <c r="I12" s="38">
        <v>41065.066666666666</v>
      </c>
      <c r="J12" s="38">
        <v>41569.266666666663</v>
      </c>
      <c r="K12" s="38">
        <v>41671.733333333337</v>
      </c>
      <c r="L12" s="38">
        <v>41821.366666666661</v>
      </c>
      <c r="M12" s="28">
        <v>41522.1</v>
      </c>
      <c r="N12" s="28">
        <v>41270</v>
      </c>
      <c r="O12" s="39">
        <v>2034075</v>
      </c>
      <c r="P12" s="40">
        <v>-3.6736343264391464E-3</v>
      </c>
    </row>
    <row r="13" spans="1:16" ht="12.75" customHeight="1">
      <c r="A13" s="28">
        <v>3</v>
      </c>
      <c r="B13" s="29" t="s">
        <v>35</v>
      </c>
      <c r="C13" s="30" t="s">
        <v>775</v>
      </c>
      <c r="D13" s="31">
        <v>44894</v>
      </c>
      <c r="E13" s="37">
        <v>18587.3</v>
      </c>
      <c r="F13" s="37">
        <v>18550.433333333331</v>
      </c>
      <c r="G13" s="38">
        <v>18437.46666666666</v>
      </c>
      <c r="H13" s="38">
        <v>18287.633333333328</v>
      </c>
      <c r="I13" s="38">
        <v>18174.666666666657</v>
      </c>
      <c r="J13" s="38">
        <v>18700.266666666663</v>
      </c>
      <c r="K13" s="38">
        <v>18813.23333333333</v>
      </c>
      <c r="L13" s="38">
        <v>18963.066666666666</v>
      </c>
      <c r="M13" s="28">
        <v>18663.400000000001</v>
      </c>
      <c r="N13" s="28">
        <v>18400.599999999999</v>
      </c>
      <c r="O13" s="39">
        <v>12240</v>
      </c>
      <c r="P13" s="40">
        <v>1.390625</v>
      </c>
    </row>
    <row r="14" spans="1:16" ht="12.75" customHeight="1">
      <c r="A14" s="28">
        <v>4</v>
      </c>
      <c r="B14" s="29" t="s">
        <v>35</v>
      </c>
      <c r="C14" s="30" t="s">
        <v>801</v>
      </c>
      <c r="D14" s="31">
        <v>44894</v>
      </c>
      <c r="E14" s="37">
        <v>7448</v>
      </c>
      <c r="F14" s="37">
        <v>2482.6666666666665</v>
      </c>
      <c r="G14" s="38">
        <v>4965.333333333333</v>
      </c>
      <c r="H14" s="38">
        <v>2482.6666666666665</v>
      </c>
      <c r="I14" s="38">
        <v>4965.333333333333</v>
      </c>
      <c r="J14" s="38">
        <v>4965.333333333333</v>
      </c>
      <c r="K14" s="38">
        <v>2482.6666666666665</v>
      </c>
      <c r="L14" s="38">
        <v>4965.333333333333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44889</v>
      </c>
      <c r="E15" s="37">
        <v>691.4</v>
      </c>
      <c r="F15" s="37">
        <v>690.13333333333321</v>
      </c>
      <c r="G15" s="38">
        <v>685.81666666666638</v>
      </c>
      <c r="H15" s="38">
        <v>680.23333333333312</v>
      </c>
      <c r="I15" s="38">
        <v>675.91666666666629</v>
      </c>
      <c r="J15" s="38">
        <v>695.71666666666647</v>
      </c>
      <c r="K15" s="38">
        <v>700.0333333333333</v>
      </c>
      <c r="L15" s="38">
        <v>705.61666666666656</v>
      </c>
      <c r="M15" s="28">
        <v>694.45</v>
      </c>
      <c r="N15" s="28">
        <v>684.55</v>
      </c>
      <c r="O15" s="39">
        <v>1960950</v>
      </c>
      <c r="P15" s="40">
        <v>-1.1144449207029576E-2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44889</v>
      </c>
      <c r="E16" s="37">
        <v>3066.45</v>
      </c>
      <c r="F16" s="37">
        <v>3042.0833333333335</v>
      </c>
      <c r="G16" s="38">
        <v>3004.3666666666668</v>
      </c>
      <c r="H16" s="38">
        <v>2942.2833333333333</v>
      </c>
      <c r="I16" s="38">
        <v>2904.5666666666666</v>
      </c>
      <c r="J16" s="38">
        <v>3104.166666666667</v>
      </c>
      <c r="K16" s="38">
        <v>3141.8833333333332</v>
      </c>
      <c r="L16" s="38">
        <v>3203.9666666666672</v>
      </c>
      <c r="M16" s="28">
        <v>3079.8</v>
      </c>
      <c r="N16" s="28">
        <v>2980</v>
      </c>
      <c r="O16" s="39">
        <v>1371000</v>
      </c>
      <c r="P16" s="40">
        <v>3.1796801505174034E-2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44889</v>
      </c>
      <c r="E17" s="37">
        <v>19350.2</v>
      </c>
      <c r="F17" s="37">
        <v>19303.649999999998</v>
      </c>
      <c r="G17" s="38">
        <v>19157.299999999996</v>
      </c>
      <c r="H17" s="38">
        <v>18964.399999999998</v>
      </c>
      <c r="I17" s="38">
        <v>18818.049999999996</v>
      </c>
      <c r="J17" s="38">
        <v>19496.549999999996</v>
      </c>
      <c r="K17" s="38">
        <v>19642.899999999994</v>
      </c>
      <c r="L17" s="38">
        <v>19835.799999999996</v>
      </c>
      <c r="M17" s="28">
        <v>19450</v>
      </c>
      <c r="N17" s="28">
        <v>19110.75</v>
      </c>
      <c r="O17" s="39">
        <v>56760</v>
      </c>
      <c r="P17" s="40">
        <v>9.1538461538461541E-2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44889</v>
      </c>
      <c r="E18" s="37">
        <v>117.55</v>
      </c>
      <c r="F18" s="37">
        <v>117.38333333333333</v>
      </c>
      <c r="G18" s="38">
        <v>116.66666666666666</v>
      </c>
      <c r="H18" s="38">
        <v>115.78333333333333</v>
      </c>
      <c r="I18" s="38">
        <v>115.06666666666666</v>
      </c>
      <c r="J18" s="38">
        <v>118.26666666666665</v>
      </c>
      <c r="K18" s="38">
        <v>118.98333333333332</v>
      </c>
      <c r="L18" s="38">
        <v>119.86666666666665</v>
      </c>
      <c r="M18" s="28">
        <v>118.1</v>
      </c>
      <c r="N18" s="28">
        <v>116.5</v>
      </c>
      <c r="O18" s="39">
        <v>21708000</v>
      </c>
      <c r="P18" s="40">
        <v>1.4127144298688193E-2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44889</v>
      </c>
      <c r="E19" s="37">
        <v>355.85</v>
      </c>
      <c r="F19" s="37">
        <v>352.55</v>
      </c>
      <c r="G19" s="38">
        <v>347.6</v>
      </c>
      <c r="H19" s="38">
        <v>339.35</v>
      </c>
      <c r="I19" s="38">
        <v>334.40000000000003</v>
      </c>
      <c r="J19" s="38">
        <v>360.8</v>
      </c>
      <c r="K19" s="38">
        <v>365.74999999999994</v>
      </c>
      <c r="L19" s="38">
        <v>374</v>
      </c>
      <c r="M19" s="28">
        <v>357.5</v>
      </c>
      <c r="N19" s="28">
        <v>344.3</v>
      </c>
      <c r="O19" s="39">
        <v>8385000</v>
      </c>
      <c r="P19" s="40">
        <v>0.14321162708259483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44889</v>
      </c>
      <c r="E20" s="37">
        <v>2404.5</v>
      </c>
      <c r="F20" s="37">
        <v>2383.1666666666665</v>
      </c>
      <c r="G20" s="38">
        <v>2355.333333333333</v>
      </c>
      <c r="H20" s="38">
        <v>2306.1666666666665</v>
      </c>
      <c r="I20" s="38">
        <v>2278.333333333333</v>
      </c>
      <c r="J20" s="38">
        <v>2432.333333333333</v>
      </c>
      <c r="K20" s="38">
        <v>2460.1666666666661</v>
      </c>
      <c r="L20" s="38">
        <v>2509.333333333333</v>
      </c>
      <c r="M20" s="28">
        <v>2411</v>
      </c>
      <c r="N20" s="28">
        <v>2334</v>
      </c>
      <c r="O20" s="39">
        <v>3984500</v>
      </c>
      <c r="P20" s="40">
        <v>-9.3852943004537268E-3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44889</v>
      </c>
      <c r="E21" s="37">
        <v>3364.75</v>
      </c>
      <c r="F21" s="37">
        <v>3360.6166666666668</v>
      </c>
      <c r="G21" s="38">
        <v>3347.2333333333336</v>
      </c>
      <c r="H21" s="38">
        <v>3329.7166666666667</v>
      </c>
      <c r="I21" s="38">
        <v>3316.3333333333335</v>
      </c>
      <c r="J21" s="38">
        <v>3378.1333333333337</v>
      </c>
      <c r="K21" s="38">
        <v>3391.5166666666669</v>
      </c>
      <c r="L21" s="38">
        <v>3409.0333333333338</v>
      </c>
      <c r="M21" s="28">
        <v>3374</v>
      </c>
      <c r="N21" s="28">
        <v>3343.1</v>
      </c>
      <c r="O21" s="39">
        <v>14114750</v>
      </c>
      <c r="P21" s="40">
        <v>-1.2056414922656961E-2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44889</v>
      </c>
      <c r="E22" s="37">
        <v>827.4</v>
      </c>
      <c r="F22" s="37">
        <v>828.33333333333337</v>
      </c>
      <c r="G22" s="38">
        <v>822.11666666666679</v>
      </c>
      <c r="H22" s="38">
        <v>816.83333333333337</v>
      </c>
      <c r="I22" s="38">
        <v>810.61666666666679</v>
      </c>
      <c r="J22" s="38">
        <v>833.61666666666679</v>
      </c>
      <c r="K22" s="38">
        <v>839.83333333333326</v>
      </c>
      <c r="L22" s="38">
        <v>845.11666666666679</v>
      </c>
      <c r="M22" s="28">
        <v>834.55</v>
      </c>
      <c r="N22" s="28">
        <v>823.05</v>
      </c>
      <c r="O22" s="39">
        <v>70016875</v>
      </c>
      <c r="P22" s="40">
        <v>9.1431556948798325E-3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44889</v>
      </c>
      <c r="E23" s="37">
        <v>3167.85</v>
      </c>
      <c r="F23" s="37">
        <v>3160.4333333333329</v>
      </c>
      <c r="G23" s="38">
        <v>3144.8666666666659</v>
      </c>
      <c r="H23" s="38">
        <v>3121.8833333333328</v>
      </c>
      <c r="I23" s="38">
        <v>3106.3166666666657</v>
      </c>
      <c r="J23" s="38">
        <v>3183.4166666666661</v>
      </c>
      <c r="K23" s="38">
        <v>3198.9833333333327</v>
      </c>
      <c r="L23" s="38">
        <v>3221.9666666666662</v>
      </c>
      <c r="M23" s="28">
        <v>3176</v>
      </c>
      <c r="N23" s="28">
        <v>3137.45</v>
      </c>
      <c r="O23" s="39">
        <v>256800</v>
      </c>
      <c r="P23" s="40">
        <v>5.6790123456790124E-2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44889</v>
      </c>
      <c r="E24" s="37">
        <v>512.95000000000005</v>
      </c>
      <c r="F24" s="37">
        <v>510.36666666666662</v>
      </c>
      <c r="G24" s="38">
        <v>507.08333333333326</v>
      </c>
      <c r="H24" s="38">
        <v>501.21666666666664</v>
      </c>
      <c r="I24" s="38">
        <v>497.93333333333328</v>
      </c>
      <c r="J24" s="38">
        <v>516.23333333333323</v>
      </c>
      <c r="K24" s="38">
        <v>519.51666666666665</v>
      </c>
      <c r="L24" s="38">
        <v>525.38333333333321</v>
      </c>
      <c r="M24" s="28">
        <v>513.65</v>
      </c>
      <c r="N24" s="28">
        <v>504.5</v>
      </c>
      <c r="O24" s="39">
        <v>5744000</v>
      </c>
      <c r="P24" s="40">
        <v>5.426220899702433E-3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44889</v>
      </c>
      <c r="E25" s="37">
        <v>535.95000000000005</v>
      </c>
      <c r="F25" s="37">
        <v>533.43333333333339</v>
      </c>
      <c r="G25" s="38">
        <v>525.36666666666679</v>
      </c>
      <c r="H25" s="38">
        <v>514.78333333333342</v>
      </c>
      <c r="I25" s="38">
        <v>506.71666666666681</v>
      </c>
      <c r="J25" s="38">
        <v>544.01666666666677</v>
      </c>
      <c r="K25" s="38">
        <v>552.08333333333337</v>
      </c>
      <c r="L25" s="38">
        <v>562.66666666666674</v>
      </c>
      <c r="M25" s="28">
        <v>541.5</v>
      </c>
      <c r="N25" s="28">
        <v>522.85</v>
      </c>
      <c r="O25" s="39">
        <v>65395800</v>
      </c>
      <c r="P25" s="40">
        <v>-7.7563839956302063E-3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44889</v>
      </c>
      <c r="E26" s="37">
        <v>4542.3500000000004</v>
      </c>
      <c r="F26" s="37">
        <v>4562.8</v>
      </c>
      <c r="G26" s="38">
        <v>4490.9500000000007</v>
      </c>
      <c r="H26" s="38">
        <v>4439.55</v>
      </c>
      <c r="I26" s="38">
        <v>4367.7000000000007</v>
      </c>
      <c r="J26" s="38">
        <v>4614.2000000000007</v>
      </c>
      <c r="K26" s="38">
        <v>4686.0500000000011</v>
      </c>
      <c r="L26" s="38">
        <v>4737.4500000000007</v>
      </c>
      <c r="M26" s="28">
        <v>4634.6499999999996</v>
      </c>
      <c r="N26" s="28">
        <v>4511.3999999999996</v>
      </c>
      <c r="O26" s="39">
        <v>1553000</v>
      </c>
      <c r="P26" s="40">
        <v>1.9865375143654572E-2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44889</v>
      </c>
      <c r="E27" s="37">
        <v>292.45</v>
      </c>
      <c r="F27" s="37">
        <v>292.48333333333335</v>
      </c>
      <c r="G27" s="38">
        <v>290.51666666666671</v>
      </c>
      <c r="H27" s="38">
        <v>288.58333333333337</v>
      </c>
      <c r="I27" s="38">
        <v>286.61666666666673</v>
      </c>
      <c r="J27" s="38">
        <v>294.41666666666669</v>
      </c>
      <c r="K27" s="38">
        <v>296.38333333333338</v>
      </c>
      <c r="L27" s="38">
        <v>298.31666666666666</v>
      </c>
      <c r="M27" s="28">
        <v>294.45</v>
      </c>
      <c r="N27" s="28">
        <v>290.55</v>
      </c>
      <c r="O27" s="39">
        <v>13044500</v>
      </c>
      <c r="P27" s="40">
        <v>2.3901098901098899E-2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44889</v>
      </c>
      <c r="E28" s="37">
        <v>153.85</v>
      </c>
      <c r="F28" s="37">
        <v>152.86666666666667</v>
      </c>
      <c r="G28" s="38">
        <v>151.48333333333335</v>
      </c>
      <c r="H28" s="38">
        <v>149.11666666666667</v>
      </c>
      <c r="I28" s="38">
        <v>147.73333333333335</v>
      </c>
      <c r="J28" s="38">
        <v>155.23333333333335</v>
      </c>
      <c r="K28" s="38">
        <v>156.61666666666667</v>
      </c>
      <c r="L28" s="38">
        <v>158.98333333333335</v>
      </c>
      <c r="M28" s="28">
        <v>154.25</v>
      </c>
      <c r="N28" s="28">
        <v>150.5</v>
      </c>
      <c r="O28" s="39">
        <v>60500000</v>
      </c>
      <c r="P28" s="40">
        <v>6.739329395124386E-3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44889</v>
      </c>
      <c r="E29" s="37">
        <v>3119</v>
      </c>
      <c r="F29" s="37">
        <v>3105.2000000000003</v>
      </c>
      <c r="G29" s="38">
        <v>3086.4500000000007</v>
      </c>
      <c r="H29" s="38">
        <v>3053.9000000000005</v>
      </c>
      <c r="I29" s="38">
        <v>3035.150000000001</v>
      </c>
      <c r="J29" s="38">
        <v>3137.7500000000005</v>
      </c>
      <c r="K29" s="38">
        <v>3156.4999999999995</v>
      </c>
      <c r="L29" s="38">
        <v>3189.05</v>
      </c>
      <c r="M29" s="28">
        <v>3123.95</v>
      </c>
      <c r="N29" s="28">
        <v>3072.65</v>
      </c>
      <c r="O29" s="39">
        <v>6194800</v>
      </c>
      <c r="P29" s="40">
        <v>-3.8701467986716739E-2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44889</v>
      </c>
      <c r="E30" s="37">
        <v>2041.75</v>
      </c>
      <c r="F30" s="37">
        <v>2021.0833333333333</v>
      </c>
      <c r="G30" s="38">
        <v>1994.2166666666665</v>
      </c>
      <c r="H30" s="38">
        <v>1946.6833333333332</v>
      </c>
      <c r="I30" s="38">
        <v>1919.8166666666664</v>
      </c>
      <c r="J30" s="38">
        <v>2068.6166666666668</v>
      </c>
      <c r="K30" s="38">
        <v>2095.4833333333336</v>
      </c>
      <c r="L30" s="38">
        <v>2143.0166666666664</v>
      </c>
      <c r="M30" s="28">
        <v>2047.95</v>
      </c>
      <c r="N30" s="28">
        <v>1973.55</v>
      </c>
      <c r="O30" s="39">
        <v>1427525</v>
      </c>
      <c r="P30" s="40">
        <v>-4.5772058823529409E-2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44889</v>
      </c>
      <c r="E31" s="37">
        <v>8402.2999999999993</v>
      </c>
      <c r="F31" s="37">
        <v>8387.7666666666664</v>
      </c>
      <c r="G31" s="38">
        <v>8338.0333333333328</v>
      </c>
      <c r="H31" s="38">
        <v>8273.7666666666664</v>
      </c>
      <c r="I31" s="38">
        <v>8224.0333333333328</v>
      </c>
      <c r="J31" s="38">
        <v>8452.0333333333328</v>
      </c>
      <c r="K31" s="38">
        <v>8501.7666666666664</v>
      </c>
      <c r="L31" s="38">
        <v>8566.0333333333328</v>
      </c>
      <c r="M31" s="28">
        <v>8437.5</v>
      </c>
      <c r="N31" s="28">
        <v>8323.5</v>
      </c>
      <c r="O31" s="39">
        <v>155325</v>
      </c>
      <c r="P31" s="40">
        <v>9.751340809361287E-3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44889</v>
      </c>
      <c r="E32" s="37">
        <v>586.65</v>
      </c>
      <c r="F32" s="37">
        <v>583.63333333333333</v>
      </c>
      <c r="G32" s="38">
        <v>579.86666666666667</v>
      </c>
      <c r="H32" s="38">
        <v>573.08333333333337</v>
      </c>
      <c r="I32" s="38">
        <v>569.31666666666672</v>
      </c>
      <c r="J32" s="38">
        <v>590.41666666666663</v>
      </c>
      <c r="K32" s="38">
        <v>594.18333333333328</v>
      </c>
      <c r="L32" s="38">
        <v>600.96666666666658</v>
      </c>
      <c r="M32" s="28">
        <v>587.4</v>
      </c>
      <c r="N32" s="28">
        <v>576.85</v>
      </c>
      <c r="O32" s="39">
        <v>7115000</v>
      </c>
      <c r="P32" s="40">
        <v>-2.3603677782352134E-2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44889</v>
      </c>
      <c r="E33" s="37">
        <v>539.85</v>
      </c>
      <c r="F33" s="37">
        <v>536.6</v>
      </c>
      <c r="G33" s="38">
        <v>530.30000000000007</v>
      </c>
      <c r="H33" s="38">
        <v>520.75</v>
      </c>
      <c r="I33" s="38">
        <v>514.45000000000005</v>
      </c>
      <c r="J33" s="38">
        <v>546.15000000000009</v>
      </c>
      <c r="K33" s="38">
        <v>552.45000000000005</v>
      </c>
      <c r="L33" s="38">
        <v>562.00000000000011</v>
      </c>
      <c r="M33" s="28">
        <v>542.9</v>
      </c>
      <c r="N33" s="28">
        <v>527.04999999999995</v>
      </c>
      <c r="O33" s="39">
        <v>12405000</v>
      </c>
      <c r="P33" s="40">
        <v>-1.492892876995156E-2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44889</v>
      </c>
      <c r="E34" s="37">
        <v>909.25</v>
      </c>
      <c r="F34" s="37">
        <v>911.83333333333337</v>
      </c>
      <c r="G34" s="38">
        <v>903.66666666666674</v>
      </c>
      <c r="H34" s="38">
        <v>898.08333333333337</v>
      </c>
      <c r="I34" s="38">
        <v>889.91666666666674</v>
      </c>
      <c r="J34" s="38">
        <v>917.41666666666674</v>
      </c>
      <c r="K34" s="38">
        <v>925.58333333333348</v>
      </c>
      <c r="L34" s="38">
        <v>931.16666666666674</v>
      </c>
      <c r="M34" s="28">
        <v>920</v>
      </c>
      <c r="N34" s="28">
        <v>906.25</v>
      </c>
      <c r="O34" s="39">
        <v>40459200</v>
      </c>
      <c r="P34" s="40">
        <v>-1.458424667543475E-2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44889</v>
      </c>
      <c r="E35" s="37">
        <v>3685.4</v>
      </c>
      <c r="F35" s="37">
        <v>3688.9833333333336</v>
      </c>
      <c r="G35" s="38">
        <v>3668.0166666666673</v>
      </c>
      <c r="H35" s="38">
        <v>3650.6333333333337</v>
      </c>
      <c r="I35" s="38">
        <v>3629.6666666666674</v>
      </c>
      <c r="J35" s="38">
        <v>3706.3666666666672</v>
      </c>
      <c r="K35" s="38">
        <v>3727.3333333333335</v>
      </c>
      <c r="L35" s="38">
        <v>3744.7166666666672</v>
      </c>
      <c r="M35" s="28">
        <v>3709.95</v>
      </c>
      <c r="N35" s="28">
        <v>3671.6</v>
      </c>
      <c r="O35" s="39">
        <v>1491500</v>
      </c>
      <c r="P35" s="40">
        <v>-8.3111702127659573E-3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44889</v>
      </c>
      <c r="E36" s="37">
        <v>1695.55</v>
      </c>
      <c r="F36" s="37">
        <v>1687.1833333333334</v>
      </c>
      <c r="G36" s="38">
        <v>1676.3666666666668</v>
      </c>
      <c r="H36" s="38">
        <v>1657.1833333333334</v>
      </c>
      <c r="I36" s="38">
        <v>1646.3666666666668</v>
      </c>
      <c r="J36" s="38">
        <v>1706.3666666666668</v>
      </c>
      <c r="K36" s="38">
        <v>1717.1833333333334</v>
      </c>
      <c r="L36" s="38">
        <v>1736.3666666666668</v>
      </c>
      <c r="M36" s="28">
        <v>1698</v>
      </c>
      <c r="N36" s="28">
        <v>1668</v>
      </c>
      <c r="O36" s="39">
        <v>6066500</v>
      </c>
      <c r="P36" s="40">
        <v>-7.5017153312495241E-2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44889</v>
      </c>
      <c r="E37" s="37">
        <v>7183.7</v>
      </c>
      <c r="F37" s="37">
        <v>7150.8666666666659</v>
      </c>
      <c r="G37" s="38">
        <v>7111.7333333333318</v>
      </c>
      <c r="H37" s="38">
        <v>7039.7666666666655</v>
      </c>
      <c r="I37" s="38">
        <v>7000.6333333333314</v>
      </c>
      <c r="J37" s="38">
        <v>7222.8333333333321</v>
      </c>
      <c r="K37" s="38">
        <v>7261.9666666666653</v>
      </c>
      <c r="L37" s="38">
        <v>7333.9333333333325</v>
      </c>
      <c r="M37" s="28">
        <v>7190</v>
      </c>
      <c r="N37" s="28">
        <v>7078.9</v>
      </c>
      <c r="O37" s="39">
        <v>4780125</v>
      </c>
      <c r="P37" s="40">
        <v>-4.79735112527385E-2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44889</v>
      </c>
      <c r="E38" s="37">
        <v>1973</v>
      </c>
      <c r="F38" s="37">
        <v>1970.1333333333332</v>
      </c>
      <c r="G38" s="38">
        <v>1958.8666666666663</v>
      </c>
      <c r="H38" s="38">
        <v>1944.7333333333331</v>
      </c>
      <c r="I38" s="38">
        <v>1933.4666666666662</v>
      </c>
      <c r="J38" s="38">
        <v>1984.2666666666664</v>
      </c>
      <c r="K38" s="38">
        <v>1995.5333333333333</v>
      </c>
      <c r="L38" s="38">
        <v>2009.6666666666665</v>
      </c>
      <c r="M38" s="28">
        <v>1981.4</v>
      </c>
      <c r="N38" s="28">
        <v>1956</v>
      </c>
      <c r="O38" s="39">
        <v>2081100</v>
      </c>
      <c r="P38" s="40">
        <v>8.7247346226552273E-3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44889</v>
      </c>
      <c r="E39" s="37">
        <v>317.95</v>
      </c>
      <c r="F39" s="37">
        <v>315.96666666666664</v>
      </c>
      <c r="G39" s="38">
        <v>309.98333333333329</v>
      </c>
      <c r="H39" s="38">
        <v>302.01666666666665</v>
      </c>
      <c r="I39" s="38">
        <v>296.0333333333333</v>
      </c>
      <c r="J39" s="38">
        <v>323.93333333333328</v>
      </c>
      <c r="K39" s="38">
        <v>329.91666666666663</v>
      </c>
      <c r="L39" s="38">
        <v>337.88333333333327</v>
      </c>
      <c r="M39" s="28">
        <v>321.95</v>
      </c>
      <c r="N39" s="28">
        <v>308</v>
      </c>
      <c r="O39" s="39">
        <v>9360000</v>
      </c>
      <c r="P39" s="40">
        <v>2.3989033584647019E-3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44889</v>
      </c>
      <c r="E40" s="37">
        <v>239.95</v>
      </c>
      <c r="F40" s="37">
        <v>246.93333333333331</v>
      </c>
      <c r="G40" s="38">
        <v>231.81666666666661</v>
      </c>
      <c r="H40" s="38">
        <v>223.68333333333331</v>
      </c>
      <c r="I40" s="38">
        <v>208.56666666666661</v>
      </c>
      <c r="J40" s="38">
        <v>255.06666666666661</v>
      </c>
      <c r="K40" s="38">
        <v>270.18333333333334</v>
      </c>
      <c r="L40" s="38">
        <v>278.31666666666661</v>
      </c>
      <c r="M40" s="28">
        <v>262.05</v>
      </c>
      <c r="N40" s="28">
        <v>238.8</v>
      </c>
      <c r="O40" s="39">
        <v>37854000</v>
      </c>
      <c r="P40" s="40">
        <v>0.37892597206740541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44889</v>
      </c>
      <c r="E41" s="37">
        <v>148.55000000000001</v>
      </c>
      <c r="F41" s="37">
        <v>147.88333333333335</v>
      </c>
      <c r="G41" s="38">
        <v>146.3666666666667</v>
      </c>
      <c r="H41" s="38">
        <v>144.18333333333334</v>
      </c>
      <c r="I41" s="38">
        <v>142.66666666666669</v>
      </c>
      <c r="J41" s="38">
        <v>150.06666666666672</v>
      </c>
      <c r="K41" s="38">
        <v>151.58333333333337</v>
      </c>
      <c r="L41" s="38">
        <v>153.76666666666674</v>
      </c>
      <c r="M41" s="28">
        <v>149.4</v>
      </c>
      <c r="N41" s="28">
        <v>145.69999999999999</v>
      </c>
      <c r="O41" s="39">
        <v>110553300</v>
      </c>
      <c r="P41" s="40">
        <v>6.6048790881005643E-3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44889</v>
      </c>
      <c r="E42" s="37">
        <v>1838.15</v>
      </c>
      <c r="F42" s="37">
        <v>1832.6666666666667</v>
      </c>
      <c r="G42" s="38">
        <v>1822.5833333333335</v>
      </c>
      <c r="H42" s="38">
        <v>1807.0166666666667</v>
      </c>
      <c r="I42" s="38">
        <v>1796.9333333333334</v>
      </c>
      <c r="J42" s="38">
        <v>1848.2333333333336</v>
      </c>
      <c r="K42" s="38">
        <v>1858.3166666666671</v>
      </c>
      <c r="L42" s="38">
        <v>1873.8833333333337</v>
      </c>
      <c r="M42" s="28">
        <v>1842.75</v>
      </c>
      <c r="N42" s="28">
        <v>1817.1</v>
      </c>
      <c r="O42" s="39">
        <v>1590875</v>
      </c>
      <c r="P42" s="40">
        <v>1.6874670416593424E-2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44889</v>
      </c>
      <c r="E43" s="37">
        <v>107.35</v>
      </c>
      <c r="F43" s="37">
        <v>106.91666666666667</v>
      </c>
      <c r="G43" s="38">
        <v>106.28333333333335</v>
      </c>
      <c r="H43" s="38">
        <v>105.21666666666667</v>
      </c>
      <c r="I43" s="38">
        <v>104.58333333333334</v>
      </c>
      <c r="J43" s="38">
        <v>107.98333333333335</v>
      </c>
      <c r="K43" s="38">
        <v>108.61666666666667</v>
      </c>
      <c r="L43" s="38">
        <v>109.68333333333335</v>
      </c>
      <c r="M43" s="28">
        <v>107.55</v>
      </c>
      <c r="N43" s="28">
        <v>105.85</v>
      </c>
      <c r="O43" s="39">
        <v>79440900</v>
      </c>
      <c r="P43" s="40">
        <v>-1.9763679842453228E-2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44889</v>
      </c>
      <c r="E44" s="37">
        <v>587.79999999999995</v>
      </c>
      <c r="F44" s="37">
        <v>584.93333333333339</v>
      </c>
      <c r="G44" s="38">
        <v>581.01666666666677</v>
      </c>
      <c r="H44" s="38">
        <v>574.23333333333335</v>
      </c>
      <c r="I44" s="38">
        <v>570.31666666666672</v>
      </c>
      <c r="J44" s="38">
        <v>591.71666666666681</v>
      </c>
      <c r="K44" s="38">
        <v>595.63333333333333</v>
      </c>
      <c r="L44" s="38">
        <v>602.41666666666686</v>
      </c>
      <c r="M44" s="28">
        <v>588.85</v>
      </c>
      <c r="N44" s="28">
        <v>578.15</v>
      </c>
      <c r="O44" s="39">
        <v>8650400</v>
      </c>
      <c r="P44" s="40">
        <v>-1.2432500313952028E-2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44889</v>
      </c>
      <c r="E45" s="37">
        <v>835.1</v>
      </c>
      <c r="F45" s="37">
        <v>836.66666666666663</v>
      </c>
      <c r="G45" s="38">
        <v>826.93333333333328</v>
      </c>
      <c r="H45" s="38">
        <v>818.76666666666665</v>
      </c>
      <c r="I45" s="38">
        <v>809.0333333333333</v>
      </c>
      <c r="J45" s="38">
        <v>844.83333333333326</v>
      </c>
      <c r="K45" s="38">
        <v>854.56666666666661</v>
      </c>
      <c r="L45" s="38">
        <v>862.73333333333323</v>
      </c>
      <c r="M45" s="28">
        <v>846.4</v>
      </c>
      <c r="N45" s="28">
        <v>828.5</v>
      </c>
      <c r="O45" s="39">
        <v>7972000</v>
      </c>
      <c r="P45" s="40">
        <v>-1.7258382642998029E-2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44889</v>
      </c>
      <c r="E46" s="37">
        <v>829.1</v>
      </c>
      <c r="F46" s="37">
        <v>826.03333333333342</v>
      </c>
      <c r="G46" s="38">
        <v>820.86666666666679</v>
      </c>
      <c r="H46" s="38">
        <v>812.63333333333333</v>
      </c>
      <c r="I46" s="38">
        <v>807.4666666666667</v>
      </c>
      <c r="J46" s="38">
        <v>834.26666666666688</v>
      </c>
      <c r="K46" s="38">
        <v>839.43333333333362</v>
      </c>
      <c r="L46" s="38">
        <v>847.66666666666697</v>
      </c>
      <c r="M46" s="28">
        <v>831.2</v>
      </c>
      <c r="N46" s="28">
        <v>817.8</v>
      </c>
      <c r="O46" s="39">
        <v>40281900</v>
      </c>
      <c r="P46" s="40">
        <v>7.6760379286580005E-3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44889</v>
      </c>
      <c r="E47" s="37">
        <v>74.45</v>
      </c>
      <c r="F47" s="37">
        <v>74.233333333333334</v>
      </c>
      <c r="G47" s="38">
        <v>73.466666666666669</v>
      </c>
      <c r="H47" s="38">
        <v>72.483333333333334</v>
      </c>
      <c r="I47" s="38">
        <v>71.716666666666669</v>
      </c>
      <c r="J47" s="38">
        <v>75.216666666666669</v>
      </c>
      <c r="K47" s="38">
        <v>75.983333333333348</v>
      </c>
      <c r="L47" s="38">
        <v>76.966666666666669</v>
      </c>
      <c r="M47" s="28">
        <v>75</v>
      </c>
      <c r="N47" s="28">
        <v>73.25</v>
      </c>
      <c r="O47" s="39">
        <v>130872000</v>
      </c>
      <c r="P47" s="40">
        <v>3.8659793814432991E-3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44889</v>
      </c>
      <c r="E48" s="37">
        <v>271</v>
      </c>
      <c r="F48" s="37">
        <v>273.2</v>
      </c>
      <c r="G48" s="38">
        <v>268.39999999999998</v>
      </c>
      <c r="H48" s="38">
        <v>265.8</v>
      </c>
      <c r="I48" s="38">
        <v>261</v>
      </c>
      <c r="J48" s="38">
        <v>275.79999999999995</v>
      </c>
      <c r="K48" s="38">
        <v>280.60000000000002</v>
      </c>
      <c r="L48" s="38">
        <v>283.19999999999993</v>
      </c>
      <c r="M48" s="28">
        <v>278</v>
      </c>
      <c r="N48" s="28">
        <v>270.60000000000002</v>
      </c>
      <c r="O48" s="39">
        <v>23857900</v>
      </c>
      <c r="P48" s="40">
        <v>0.10222080544044204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44889</v>
      </c>
      <c r="E49" s="37">
        <v>16564.95</v>
      </c>
      <c r="F49" s="37">
        <v>16445.783333333333</v>
      </c>
      <c r="G49" s="38">
        <v>16269.266666666666</v>
      </c>
      <c r="H49" s="38">
        <v>15973.583333333334</v>
      </c>
      <c r="I49" s="38">
        <v>15797.066666666668</v>
      </c>
      <c r="J49" s="38">
        <v>16741.466666666667</v>
      </c>
      <c r="K49" s="38">
        <v>16917.98333333333</v>
      </c>
      <c r="L49" s="38">
        <v>17213.666666666664</v>
      </c>
      <c r="M49" s="28">
        <v>16622.3</v>
      </c>
      <c r="N49" s="28">
        <v>16150.1</v>
      </c>
      <c r="O49" s="39">
        <v>208850</v>
      </c>
      <c r="P49" s="40">
        <v>1.6786570743405275E-3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44889</v>
      </c>
      <c r="E50" s="37">
        <v>305.55</v>
      </c>
      <c r="F50" s="37">
        <v>305.38333333333338</v>
      </c>
      <c r="G50" s="38">
        <v>303.36666666666679</v>
      </c>
      <c r="H50" s="38">
        <v>301.18333333333339</v>
      </c>
      <c r="I50" s="38">
        <v>299.1666666666668</v>
      </c>
      <c r="J50" s="38">
        <v>307.56666666666678</v>
      </c>
      <c r="K50" s="38">
        <v>309.58333333333331</v>
      </c>
      <c r="L50" s="38">
        <v>311.76666666666677</v>
      </c>
      <c r="M50" s="28">
        <v>307.39999999999998</v>
      </c>
      <c r="N50" s="28">
        <v>303.2</v>
      </c>
      <c r="O50" s="39">
        <v>17613000</v>
      </c>
      <c r="P50" s="40">
        <v>5.4531738333872183E-2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44889</v>
      </c>
      <c r="E51" s="37">
        <v>3786.95</v>
      </c>
      <c r="F51" s="37">
        <v>3788.5499999999997</v>
      </c>
      <c r="G51" s="38">
        <v>3758.0999999999995</v>
      </c>
      <c r="H51" s="38">
        <v>3729.2499999999995</v>
      </c>
      <c r="I51" s="38">
        <v>3698.7999999999993</v>
      </c>
      <c r="J51" s="38">
        <v>3817.3999999999996</v>
      </c>
      <c r="K51" s="38">
        <v>3847.8499999999995</v>
      </c>
      <c r="L51" s="38">
        <v>3876.7</v>
      </c>
      <c r="M51" s="28">
        <v>3819</v>
      </c>
      <c r="N51" s="28">
        <v>3759.7</v>
      </c>
      <c r="O51" s="39">
        <v>1376000</v>
      </c>
      <c r="P51" s="40">
        <v>1.4898952647883169E-2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44889</v>
      </c>
      <c r="E52" s="37">
        <v>270.89999999999998</v>
      </c>
      <c r="F52" s="37">
        <v>269.7</v>
      </c>
      <c r="G52" s="38">
        <v>266.64999999999998</v>
      </c>
      <c r="H52" s="38">
        <v>262.39999999999998</v>
      </c>
      <c r="I52" s="38">
        <v>259.34999999999997</v>
      </c>
      <c r="J52" s="38">
        <v>273.95</v>
      </c>
      <c r="K52" s="38">
        <v>277.00000000000006</v>
      </c>
      <c r="L52" s="38">
        <v>281.25</v>
      </c>
      <c r="M52" s="28">
        <v>272.75</v>
      </c>
      <c r="N52" s="28">
        <v>265.45</v>
      </c>
      <c r="O52" s="39">
        <v>10166700</v>
      </c>
      <c r="P52" s="40">
        <v>-2.1690483668341709E-3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44889</v>
      </c>
      <c r="E53" s="37">
        <v>291.25</v>
      </c>
      <c r="F53" s="37">
        <v>289.83333333333331</v>
      </c>
      <c r="G53" s="38">
        <v>287.46666666666664</v>
      </c>
      <c r="H53" s="38">
        <v>283.68333333333334</v>
      </c>
      <c r="I53" s="38">
        <v>281.31666666666666</v>
      </c>
      <c r="J53" s="38">
        <v>293.61666666666662</v>
      </c>
      <c r="K53" s="38">
        <v>295.98333333333329</v>
      </c>
      <c r="L53" s="38">
        <v>299.76666666666659</v>
      </c>
      <c r="M53" s="28">
        <v>292.2</v>
      </c>
      <c r="N53" s="28">
        <v>286.05</v>
      </c>
      <c r="O53" s="39">
        <v>42552000</v>
      </c>
      <c r="P53" s="40">
        <v>-5.3644682865257179E-3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44889</v>
      </c>
      <c r="E54" s="37">
        <v>526.54999999999995</v>
      </c>
      <c r="F54" s="37">
        <v>525</v>
      </c>
      <c r="G54" s="38">
        <v>521</v>
      </c>
      <c r="H54" s="38">
        <v>515.45000000000005</v>
      </c>
      <c r="I54" s="38">
        <v>511.45000000000005</v>
      </c>
      <c r="J54" s="38">
        <v>530.54999999999995</v>
      </c>
      <c r="K54" s="38">
        <v>534.54999999999995</v>
      </c>
      <c r="L54" s="38">
        <v>540.09999999999991</v>
      </c>
      <c r="M54" s="28">
        <v>529</v>
      </c>
      <c r="N54" s="28">
        <v>519.45000000000005</v>
      </c>
      <c r="O54" s="39">
        <v>4522050</v>
      </c>
      <c r="P54" s="40">
        <v>-1.7997035782341731E-2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44889</v>
      </c>
      <c r="E55" s="37">
        <v>328.2</v>
      </c>
      <c r="F55" s="37">
        <v>325.3</v>
      </c>
      <c r="G55" s="38">
        <v>319.90000000000003</v>
      </c>
      <c r="H55" s="38">
        <v>311.60000000000002</v>
      </c>
      <c r="I55" s="38">
        <v>306.20000000000005</v>
      </c>
      <c r="J55" s="38">
        <v>333.6</v>
      </c>
      <c r="K55" s="38">
        <v>339</v>
      </c>
      <c r="L55" s="38">
        <v>347.3</v>
      </c>
      <c r="M55" s="28">
        <v>330.7</v>
      </c>
      <c r="N55" s="28">
        <v>317</v>
      </c>
      <c r="O55" s="39">
        <v>5943000</v>
      </c>
      <c r="P55" s="40">
        <v>-1.5120967741935483E-3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44889</v>
      </c>
      <c r="E56" s="37">
        <v>712.7</v>
      </c>
      <c r="F56" s="37">
        <v>714.31666666666661</v>
      </c>
      <c r="G56" s="38">
        <v>704.63333333333321</v>
      </c>
      <c r="H56" s="38">
        <v>696.56666666666661</v>
      </c>
      <c r="I56" s="38">
        <v>686.88333333333321</v>
      </c>
      <c r="J56" s="38">
        <v>722.38333333333321</v>
      </c>
      <c r="K56" s="38">
        <v>732.06666666666661</v>
      </c>
      <c r="L56" s="38">
        <v>740.13333333333321</v>
      </c>
      <c r="M56" s="28">
        <v>724</v>
      </c>
      <c r="N56" s="28">
        <v>706.25</v>
      </c>
      <c r="O56" s="39">
        <v>8325000</v>
      </c>
      <c r="P56" s="40">
        <v>0.12804878048780488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44889</v>
      </c>
      <c r="E57" s="37">
        <v>1168</v>
      </c>
      <c r="F57" s="37">
        <v>1166.1333333333334</v>
      </c>
      <c r="G57" s="38">
        <v>1159.3666666666668</v>
      </c>
      <c r="H57" s="38">
        <v>1150.7333333333333</v>
      </c>
      <c r="I57" s="38">
        <v>1143.9666666666667</v>
      </c>
      <c r="J57" s="38">
        <v>1174.7666666666669</v>
      </c>
      <c r="K57" s="38">
        <v>1181.5333333333338</v>
      </c>
      <c r="L57" s="38">
        <v>1190.166666666667</v>
      </c>
      <c r="M57" s="28">
        <v>1172.9000000000001</v>
      </c>
      <c r="N57" s="28">
        <v>1157.5</v>
      </c>
      <c r="O57" s="39">
        <v>8927100</v>
      </c>
      <c r="P57" s="40">
        <v>2.172295789317066E-2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44889</v>
      </c>
      <c r="E58" s="37">
        <v>246.8</v>
      </c>
      <c r="F58" s="37">
        <v>246.68333333333331</v>
      </c>
      <c r="G58" s="38">
        <v>244.81666666666661</v>
      </c>
      <c r="H58" s="38">
        <v>242.83333333333329</v>
      </c>
      <c r="I58" s="38">
        <v>240.96666666666658</v>
      </c>
      <c r="J58" s="38">
        <v>248.66666666666663</v>
      </c>
      <c r="K58" s="38">
        <v>250.53333333333336</v>
      </c>
      <c r="L58" s="38">
        <v>252.51666666666665</v>
      </c>
      <c r="M58" s="28">
        <v>248.55</v>
      </c>
      <c r="N58" s="28">
        <v>244.7</v>
      </c>
      <c r="O58" s="39">
        <v>23452800</v>
      </c>
      <c r="P58" s="40">
        <v>-1.620859760394644E-2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44889</v>
      </c>
      <c r="E59" s="37">
        <v>3788.35</v>
      </c>
      <c r="F59" s="37">
        <v>3764.5666666666662</v>
      </c>
      <c r="G59" s="38">
        <v>3725.4333333333325</v>
      </c>
      <c r="H59" s="38">
        <v>3662.5166666666664</v>
      </c>
      <c r="I59" s="38">
        <v>3623.3833333333328</v>
      </c>
      <c r="J59" s="38">
        <v>3827.4833333333322</v>
      </c>
      <c r="K59" s="38">
        <v>3866.6166666666663</v>
      </c>
      <c r="L59" s="38">
        <v>3929.5333333333319</v>
      </c>
      <c r="M59" s="28">
        <v>3803.7</v>
      </c>
      <c r="N59" s="28">
        <v>3701.65</v>
      </c>
      <c r="O59" s="39">
        <v>666150</v>
      </c>
      <c r="P59" s="40">
        <v>-3.0772588389349629E-2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44889</v>
      </c>
      <c r="E60" s="37">
        <v>1641.05</v>
      </c>
      <c r="F60" s="37">
        <v>1640.55</v>
      </c>
      <c r="G60" s="38">
        <v>1623.9499999999998</v>
      </c>
      <c r="H60" s="38">
        <v>1606.85</v>
      </c>
      <c r="I60" s="38">
        <v>1590.2499999999998</v>
      </c>
      <c r="J60" s="38">
        <v>1657.6499999999999</v>
      </c>
      <c r="K60" s="38">
        <v>1674.2499999999998</v>
      </c>
      <c r="L60" s="38">
        <v>1691.35</v>
      </c>
      <c r="M60" s="28">
        <v>1657.15</v>
      </c>
      <c r="N60" s="28">
        <v>1623.45</v>
      </c>
      <c r="O60" s="39">
        <v>2033150</v>
      </c>
      <c r="P60" s="40">
        <v>3.3262184276058343E-2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44889</v>
      </c>
      <c r="E61" s="37">
        <v>798.8</v>
      </c>
      <c r="F61" s="37">
        <v>797.88333333333333</v>
      </c>
      <c r="G61" s="38">
        <v>787.56666666666661</v>
      </c>
      <c r="H61" s="38">
        <v>776.33333333333326</v>
      </c>
      <c r="I61" s="38">
        <v>766.01666666666654</v>
      </c>
      <c r="J61" s="38">
        <v>809.11666666666667</v>
      </c>
      <c r="K61" s="38">
        <v>819.43333333333351</v>
      </c>
      <c r="L61" s="38">
        <v>830.66666666666674</v>
      </c>
      <c r="M61" s="28">
        <v>808.2</v>
      </c>
      <c r="N61" s="28">
        <v>786.65</v>
      </c>
      <c r="O61" s="39">
        <v>6959000</v>
      </c>
      <c r="P61" s="40">
        <v>1.6505988898626936E-2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44889</v>
      </c>
      <c r="E62" s="37">
        <v>968.35</v>
      </c>
      <c r="F62" s="37">
        <v>973.31666666666661</v>
      </c>
      <c r="G62" s="38">
        <v>961.63333333333321</v>
      </c>
      <c r="H62" s="38">
        <v>954.91666666666663</v>
      </c>
      <c r="I62" s="38">
        <v>943.23333333333323</v>
      </c>
      <c r="J62" s="38">
        <v>980.03333333333319</v>
      </c>
      <c r="K62" s="38">
        <v>991.71666666666658</v>
      </c>
      <c r="L62" s="38">
        <v>998.43333333333317</v>
      </c>
      <c r="M62" s="28">
        <v>985</v>
      </c>
      <c r="N62" s="28">
        <v>966.6</v>
      </c>
      <c r="O62" s="39">
        <v>1149400</v>
      </c>
      <c r="P62" s="40">
        <v>6.416072585871678E-2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44889</v>
      </c>
      <c r="E63" s="37">
        <v>363.45</v>
      </c>
      <c r="F63" s="37">
        <v>359.63333333333338</v>
      </c>
      <c r="G63" s="38">
        <v>354.81666666666678</v>
      </c>
      <c r="H63" s="38">
        <v>346.18333333333339</v>
      </c>
      <c r="I63" s="38">
        <v>341.36666666666679</v>
      </c>
      <c r="J63" s="38">
        <v>368.26666666666677</v>
      </c>
      <c r="K63" s="38">
        <v>373.08333333333337</v>
      </c>
      <c r="L63" s="38">
        <v>381.71666666666675</v>
      </c>
      <c r="M63" s="28">
        <v>364.45</v>
      </c>
      <c r="N63" s="28">
        <v>351</v>
      </c>
      <c r="O63" s="39">
        <v>5146500</v>
      </c>
      <c r="P63" s="40">
        <v>-6.1799289034727922E-2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44889</v>
      </c>
      <c r="E64" s="37">
        <v>183.6</v>
      </c>
      <c r="F64" s="37">
        <v>182.91666666666666</v>
      </c>
      <c r="G64" s="38">
        <v>180.63333333333333</v>
      </c>
      <c r="H64" s="38">
        <v>177.66666666666666</v>
      </c>
      <c r="I64" s="38">
        <v>175.38333333333333</v>
      </c>
      <c r="J64" s="38">
        <v>185.88333333333333</v>
      </c>
      <c r="K64" s="38">
        <v>188.16666666666669</v>
      </c>
      <c r="L64" s="38">
        <v>191.13333333333333</v>
      </c>
      <c r="M64" s="28">
        <v>185.2</v>
      </c>
      <c r="N64" s="28">
        <v>179.95</v>
      </c>
      <c r="O64" s="39">
        <v>11035000</v>
      </c>
      <c r="P64" s="40">
        <v>0.12201321809862735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44889</v>
      </c>
      <c r="E65" s="37">
        <v>1351.5</v>
      </c>
      <c r="F65" s="37">
        <v>1337.2833333333333</v>
      </c>
      <c r="G65" s="38">
        <v>1319.3166666666666</v>
      </c>
      <c r="H65" s="38">
        <v>1287.1333333333332</v>
      </c>
      <c r="I65" s="38">
        <v>1269.1666666666665</v>
      </c>
      <c r="J65" s="38">
        <v>1369.4666666666667</v>
      </c>
      <c r="K65" s="38">
        <v>1387.4333333333334</v>
      </c>
      <c r="L65" s="38">
        <v>1419.6166666666668</v>
      </c>
      <c r="M65" s="28">
        <v>1355.25</v>
      </c>
      <c r="N65" s="28">
        <v>1305.0999999999999</v>
      </c>
      <c r="O65" s="39">
        <v>3273000</v>
      </c>
      <c r="P65" s="40">
        <v>0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44889</v>
      </c>
      <c r="E66" s="37">
        <v>554.5</v>
      </c>
      <c r="F66" s="37">
        <v>554.2833333333333</v>
      </c>
      <c r="G66" s="38">
        <v>551.06666666666661</v>
      </c>
      <c r="H66" s="38">
        <v>547.63333333333333</v>
      </c>
      <c r="I66" s="38">
        <v>544.41666666666663</v>
      </c>
      <c r="J66" s="38">
        <v>557.71666666666658</v>
      </c>
      <c r="K66" s="38">
        <v>560.93333333333328</v>
      </c>
      <c r="L66" s="38">
        <v>564.36666666666656</v>
      </c>
      <c r="M66" s="28">
        <v>557.5</v>
      </c>
      <c r="N66" s="28">
        <v>550.85</v>
      </c>
      <c r="O66" s="39">
        <v>14088750</v>
      </c>
      <c r="P66" s="40">
        <v>8.5906040268456368E-3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44889</v>
      </c>
      <c r="E67" s="37">
        <v>1607.3</v>
      </c>
      <c r="F67" s="37">
        <v>1590.1500000000003</v>
      </c>
      <c r="G67" s="38">
        <v>1570.3000000000006</v>
      </c>
      <c r="H67" s="38">
        <v>1533.3000000000004</v>
      </c>
      <c r="I67" s="38">
        <v>1513.4500000000007</v>
      </c>
      <c r="J67" s="38">
        <v>1627.1500000000005</v>
      </c>
      <c r="K67" s="38">
        <v>1647.0000000000005</v>
      </c>
      <c r="L67" s="38">
        <v>1684.0000000000005</v>
      </c>
      <c r="M67" s="28">
        <v>1610</v>
      </c>
      <c r="N67" s="28">
        <v>1553.15</v>
      </c>
      <c r="O67" s="39">
        <v>1366000</v>
      </c>
      <c r="P67" s="40">
        <v>8.0696202531645569E-2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44889</v>
      </c>
      <c r="E68" s="37">
        <v>2314.9</v>
      </c>
      <c r="F68" s="37">
        <v>2298.666666666667</v>
      </c>
      <c r="G68" s="38">
        <v>2263.2833333333338</v>
      </c>
      <c r="H68" s="38">
        <v>2211.666666666667</v>
      </c>
      <c r="I68" s="38">
        <v>2176.2833333333338</v>
      </c>
      <c r="J68" s="38">
        <v>2350.2833333333338</v>
      </c>
      <c r="K68" s="38">
        <v>2385.666666666667</v>
      </c>
      <c r="L68" s="38">
        <v>2437.2833333333338</v>
      </c>
      <c r="M68" s="28">
        <v>2334.0500000000002</v>
      </c>
      <c r="N68" s="28">
        <v>2247.0500000000002</v>
      </c>
      <c r="O68" s="39">
        <v>1598250</v>
      </c>
      <c r="P68" s="40">
        <v>0.11008855704115297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44889</v>
      </c>
      <c r="E69" s="37">
        <v>224.55</v>
      </c>
      <c r="F69" s="37">
        <v>224.01666666666665</v>
      </c>
      <c r="G69" s="38">
        <v>222.23333333333329</v>
      </c>
      <c r="H69" s="38">
        <v>219.91666666666663</v>
      </c>
      <c r="I69" s="38">
        <v>218.13333333333327</v>
      </c>
      <c r="J69" s="38">
        <v>226.33333333333331</v>
      </c>
      <c r="K69" s="38">
        <v>228.11666666666667</v>
      </c>
      <c r="L69" s="38">
        <v>230.43333333333334</v>
      </c>
      <c r="M69" s="28">
        <v>225.8</v>
      </c>
      <c r="N69" s="28">
        <v>221.7</v>
      </c>
      <c r="O69" s="39">
        <v>15026800</v>
      </c>
      <c r="P69" s="40">
        <v>-3.5278514588859416E-3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44889</v>
      </c>
      <c r="E70" s="37">
        <v>3627.05</v>
      </c>
      <c r="F70" s="37">
        <v>3616.2333333333336</v>
      </c>
      <c r="G70" s="38">
        <v>3593.4666666666672</v>
      </c>
      <c r="H70" s="38">
        <v>3559.8833333333337</v>
      </c>
      <c r="I70" s="38">
        <v>3537.1166666666672</v>
      </c>
      <c r="J70" s="38">
        <v>3649.8166666666671</v>
      </c>
      <c r="K70" s="38">
        <v>3672.5833333333335</v>
      </c>
      <c r="L70" s="38">
        <v>3706.166666666667</v>
      </c>
      <c r="M70" s="28">
        <v>3639</v>
      </c>
      <c r="N70" s="28">
        <v>3582.65</v>
      </c>
      <c r="O70" s="39">
        <v>2040600</v>
      </c>
      <c r="P70" s="40">
        <v>-5.4828569339864025E-3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44889</v>
      </c>
      <c r="E71" s="37">
        <v>4525.55</v>
      </c>
      <c r="F71" s="37">
        <v>4487.9833333333336</v>
      </c>
      <c r="G71" s="38">
        <v>4440.1166666666668</v>
      </c>
      <c r="H71" s="38">
        <v>4354.6833333333334</v>
      </c>
      <c r="I71" s="38">
        <v>4306.8166666666666</v>
      </c>
      <c r="J71" s="38">
        <v>4573.416666666667</v>
      </c>
      <c r="K71" s="38">
        <v>4621.2833333333338</v>
      </c>
      <c r="L71" s="38">
        <v>4706.7166666666672</v>
      </c>
      <c r="M71" s="28">
        <v>4535.8500000000004</v>
      </c>
      <c r="N71" s="28">
        <v>4402.55</v>
      </c>
      <c r="O71" s="39">
        <v>506750</v>
      </c>
      <c r="P71" s="40">
        <v>3.9220712637785184E-2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44889</v>
      </c>
      <c r="E72" s="37">
        <v>387.9</v>
      </c>
      <c r="F72" s="37">
        <v>387.81666666666661</v>
      </c>
      <c r="G72" s="38">
        <v>384.73333333333323</v>
      </c>
      <c r="H72" s="38">
        <v>381.56666666666661</v>
      </c>
      <c r="I72" s="38">
        <v>378.48333333333323</v>
      </c>
      <c r="J72" s="38">
        <v>390.98333333333323</v>
      </c>
      <c r="K72" s="38">
        <v>394.06666666666661</v>
      </c>
      <c r="L72" s="38">
        <v>397.23333333333323</v>
      </c>
      <c r="M72" s="28">
        <v>390.9</v>
      </c>
      <c r="N72" s="28">
        <v>384.65</v>
      </c>
      <c r="O72" s="39">
        <v>43563300</v>
      </c>
      <c r="P72" s="40">
        <v>5.6372362306696122E-3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44889</v>
      </c>
      <c r="E73" s="37">
        <v>4459.1000000000004</v>
      </c>
      <c r="F73" s="37">
        <v>4486.2833333333338</v>
      </c>
      <c r="G73" s="38">
        <v>4343.8166666666675</v>
      </c>
      <c r="H73" s="38">
        <v>4228.5333333333338</v>
      </c>
      <c r="I73" s="38">
        <v>4086.0666666666675</v>
      </c>
      <c r="J73" s="38">
        <v>4601.5666666666675</v>
      </c>
      <c r="K73" s="38">
        <v>4744.0333333333328</v>
      </c>
      <c r="L73" s="38">
        <v>4859.3166666666675</v>
      </c>
      <c r="M73" s="28">
        <v>4628.75</v>
      </c>
      <c r="N73" s="28">
        <v>4371</v>
      </c>
      <c r="O73" s="39">
        <v>1871750</v>
      </c>
      <c r="P73" s="40">
        <v>0.16068521820013953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44889</v>
      </c>
      <c r="E74" s="37">
        <v>3826</v>
      </c>
      <c r="F74" s="37">
        <v>3807.2333333333336</v>
      </c>
      <c r="G74" s="38">
        <v>3779.4666666666672</v>
      </c>
      <c r="H74" s="38">
        <v>3732.9333333333334</v>
      </c>
      <c r="I74" s="38">
        <v>3705.166666666667</v>
      </c>
      <c r="J74" s="38">
        <v>3853.7666666666673</v>
      </c>
      <c r="K74" s="38">
        <v>3881.5333333333338</v>
      </c>
      <c r="L74" s="38">
        <v>3928.0666666666675</v>
      </c>
      <c r="M74" s="28">
        <v>3835</v>
      </c>
      <c r="N74" s="28">
        <v>3760.7</v>
      </c>
      <c r="O74" s="39">
        <v>2851975</v>
      </c>
      <c r="P74" s="40">
        <v>4.0012763241863432E-2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44889</v>
      </c>
      <c r="E75" s="37">
        <v>2040.5</v>
      </c>
      <c r="F75" s="37">
        <v>2034.8333333333333</v>
      </c>
      <c r="G75" s="38">
        <v>2016.6666666666665</v>
      </c>
      <c r="H75" s="38">
        <v>1992.8333333333333</v>
      </c>
      <c r="I75" s="38">
        <v>1974.6666666666665</v>
      </c>
      <c r="J75" s="38">
        <v>2058.6666666666665</v>
      </c>
      <c r="K75" s="38">
        <v>2076.833333333333</v>
      </c>
      <c r="L75" s="38">
        <v>2100.6666666666665</v>
      </c>
      <c r="M75" s="28">
        <v>2053</v>
      </c>
      <c r="N75" s="28">
        <v>2011</v>
      </c>
      <c r="O75" s="39">
        <v>1116500</v>
      </c>
      <c r="P75" s="40">
        <v>8.2378032524660097E-2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44889</v>
      </c>
      <c r="E76" s="37">
        <v>166.75</v>
      </c>
      <c r="F76" s="37">
        <v>166.93333333333334</v>
      </c>
      <c r="G76" s="38">
        <v>166.11666666666667</v>
      </c>
      <c r="H76" s="38">
        <v>165.48333333333335</v>
      </c>
      <c r="I76" s="38">
        <v>164.66666666666669</v>
      </c>
      <c r="J76" s="38">
        <v>167.56666666666666</v>
      </c>
      <c r="K76" s="38">
        <v>168.38333333333333</v>
      </c>
      <c r="L76" s="38">
        <v>169.01666666666665</v>
      </c>
      <c r="M76" s="28">
        <v>167.75</v>
      </c>
      <c r="N76" s="28">
        <v>166.3</v>
      </c>
      <c r="O76" s="39">
        <v>25534800</v>
      </c>
      <c r="P76" s="40">
        <v>9.5360091090236267E-3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44889</v>
      </c>
      <c r="E77" s="37">
        <v>132.30000000000001</v>
      </c>
      <c r="F77" s="37">
        <v>131.81666666666669</v>
      </c>
      <c r="G77" s="38">
        <v>130.63333333333338</v>
      </c>
      <c r="H77" s="38">
        <v>128.9666666666667</v>
      </c>
      <c r="I77" s="38">
        <v>127.78333333333339</v>
      </c>
      <c r="J77" s="38">
        <v>133.48333333333338</v>
      </c>
      <c r="K77" s="38">
        <v>134.66666666666671</v>
      </c>
      <c r="L77" s="38">
        <v>136.33333333333337</v>
      </c>
      <c r="M77" s="28">
        <v>133</v>
      </c>
      <c r="N77" s="28">
        <v>130.15</v>
      </c>
      <c r="O77" s="39">
        <v>81490000</v>
      </c>
      <c r="P77" s="40">
        <v>-1.6539050535987749E-3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44889</v>
      </c>
      <c r="E78" s="37">
        <v>104.4</v>
      </c>
      <c r="F78" s="37">
        <v>103.63333333333333</v>
      </c>
      <c r="G78" s="38">
        <v>102.46666666666665</v>
      </c>
      <c r="H78" s="38">
        <v>100.53333333333333</v>
      </c>
      <c r="I78" s="38">
        <v>99.36666666666666</v>
      </c>
      <c r="J78" s="38">
        <v>105.56666666666665</v>
      </c>
      <c r="K78" s="38">
        <v>106.73333333333333</v>
      </c>
      <c r="L78" s="38">
        <v>108.66666666666664</v>
      </c>
      <c r="M78" s="28">
        <v>104.8</v>
      </c>
      <c r="N78" s="28">
        <v>101.7</v>
      </c>
      <c r="O78" s="39">
        <v>14970800</v>
      </c>
      <c r="P78" s="40">
        <v>2.0884093282283328E-3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44889</v>
      </c>
      <c r="E79" s="37">
        <v>91.75</v>
      </c>
      <c r="F79" s="37">
        <v>91.399999999999991</v>
      </c>
      <c r="G79" s="38">
        <v>90.799999999999983</v>
      </c>
      <c r="H79" s="38">
        <v>89.85</v>
      </c>
      <c r="I79" s="38">
        <v>89.249999999999986</v>
      </c>
      <c r="J79" s="38">
        <v>92.34999999999998</v>
      </c>
      <c r="K79" s="38">
        <v>92.949999999999974</v>
      </c>
      <c r="L79" s="38">
        <v>93.899999999999977</v>
      </c>
      <c r="M79" s="28">
        <v>92</v>
      </c>
      <c r="N79" s="28">
        <v>90.45</v>
      </c>
      <c r="O79" s="39">
        <v>48833550</v>
      </c>
      <c r="P79" s="40">
        <v>4.4627128596594248E-2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44889</v>
      </c>
      <c r="E80" s="37">
        <v>406.9</v>
      </c>
      <c r="F80" s="37">
        <v>406.76666666666665</v>
      </c>
      <c r="G80" s="38">
        <v>402.18333333333328</v>
      </c>
      <c r="H80" s="38">
        <v>397.46666666666664</v>
      </c>
      <c r="I80" s="38">
        <v>392.88333333333327</v>
      </c>
      <c r="J80" s="38">
        <v>411.48333333333329</v>
      </c>
      <c r="K80" s="38">
        <v>416.06666666666666</v>
      </c>
      <c r="L80" s="38">
        <v>420.7833333333333</v>
      </c>
      <c r="M80" s="28">
        <v>411.35</v>
      </c>
      <c r="N80" s="28">
        <v>402.05</v>
      </c>
      <c r="O80" s="39">
        <v>7871750</v>
      </c>
      <c r="P80" s="40">
        <v>1.8146660716941841E-2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44889</v>
      </c>
      <c r="E81" s="37">
        <v>37.6</v>
      </c>
      <c r="F81" s="37">
        <v>37.433333333333337</v>
      </c>
      <c r="G81" s="38">
        <v>37.066666666666677</v>
      </c>
      <c r="H81" s="38">
        <v>36.533333333333339</v>
      </c>
      <c r="I81" s="38">
        <v>36.166666666666679</v>
      </c>
      <c r="J81" s="38">
        <v>37.966666666666676</v>
      </c>
      <c r="K81" s="38">
        <v>38.333333333333336</v>
      </c>
      <c r="L81" s="38">
        <v>38.866666666666674</v>
      </c>
      <c r="M81" s="28">
        <v>37.799999999999997</v>
      </c>
      <c r="N81" s="28">
        <v>36.9</v>
      </c>
      <c r="O81" s="39">
        <v>112545000</v>
      </c>
      <c r="P81" s="40">
        <v>1.2345679012345678E-2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44889</v>
      </c>
      <c r="E82" s="37">
        <v>713.55</v>
      </c>
      <c r="F82" s="37">
        <v>712.36666666666667</v>
      </c>
      <c r="G82" s="38">
        <v>705.43333333333339</v>
      </c>
      <c r="H82" s="38">
        <v>697.31666666666672</v>
      </c>
      <c r="I82" s="38">
        <v>690.38333333333344</v>
      </c>
      <c r="J82" s="38">
        <v>720.48333333333335</v>
      </c>
      <c r="K82" s="38">
        <v>727.41666666666652</v>
      </c>
      <c r="L82" s="38">
        <v>735.5333333333333</v>
      </c>
      <c r="M82" s="28">
        <v>719.3</v>
      </c>
      <c r="N82" s="28">
        <v>704.25</v>
      </c>
      <c r="O82" s="39">
        <v>5398900</v>
      </c>
      <c r="P82" s="40">
        <v>4.5042778057372924E-2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44889</v>
      </c>
      <c r="E83" s="37">
        <v>834.3</v>
      </c>
      <c r="F83" s="37">
        <v>837.44999999999993</v>
      </c>
      <c r="G83" s="38">
        <v>829.44999999999982</v>
      </c>
      <c r="H83" s="38">
        <v>824.59999999999991</v>
      </c>
      <c r="I83" s="38">
        <v>816.5999999999998</v>
      </c>
      <c r="J83" s="38">
        <v>842.29999999999984</v>
      </c>
      <c r="K83" s="38">
        <v>850.30000000000007</v>
      </c>
      <c r="L83" s="38">
        <v>855.14999999999986</v>
      </c>
      <c r="M83" s="28">
        <v>845.45</v>
      </c>
      <c r="N83" s="28">
        <v>832.6</v>
      </c>
      <c r="O83" s="39">
        <v>6590000</v>
      </c>
      <c r="P83" s="40">
        <v>4.2721518987341771E-2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44889</v>
      </c>
      <c r="E84" s="37">
        <v>1271.05</v>
      </c>
      <c r="F84" s="37">
        <v>1264.9333333333334</v>
      </c>
      <c r="G84" s="38">
        <v>1254.3666666666668</v>
      </c>
      <c r="H84" s="38">
        <v>1237.6833333333334</v>
      </c>
      <c r="I84" s="38">
        <v>1227.1166666666668</v>
      </c>
      <c r="J84" s="38">
        <v>1281.6166666666668</v>
      </c>
      <c r="K84" s="38">
        <v>1292.1833333333334</v>
      </c>
      <c r="L84" s="38">
        <v>1308.8666666666668</v>
      </c>
      <c r="M84" s="28">
        <v>1275.5</v>
      </c>
      <c r="N84" s="28">
        <v>1248.25</v>
      </c>
      <c r="O84" s="39">
        <v>4558050</v>
      </c>
      <c r="P84" s="40">
        <v>4.9552702799534791E-3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44889</v>
      </c>
      <c r="E85" s="37">
        <v>374.35</v>
      </c>
      <c r="F85" s="37">
        <v>372.34999999999997</v>
      </c>
      <c r="G85" s="38">
        <v>369.69999999999993</v>
      </c>
      <c r="H85" s="38">
        <v>365.04999999999995</v>
      </c>
      <c r="I85" s="38">
        <v>362.39999999999992</v>
      </c>
      <c r="J85" s="38">
        <v>376.99999999999994</v>
      </c>
      <c r="K85" s="38">
        <v>379.64999999999992</v>
      </c>
      <c r="L85" s="38">
        <v>384.29999999999995</v>
      </c>
      <c r="M85" s="28">
        <v>375</v>
      </c>
      <c r="N85" s="28">
        <v>367.7</v>
      </c>
      <c r="O85" s="39">
        <v>7708000</v>
      </c>
      <c r="P85" s="40">
        <v>4.162162162162162E-2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44889</v>
      </c>
      <c r="E86" s="37">
        <v>1732.1</v>
      </c>
      <c r="F86" s="37">
        <v>1722</v>
      </c>
      <c r="G86" s="38">
        <v>1705.3</v>
      </c>
      <c r="H86" s="38">
        <v>1678.5</v>
      </c>
      <c r="I86" s="38">
        <v>1661.8</v>
      </c>
      <c r="J86" s="38">
        <v>1748.8</v>
      </c>
      <c r="K86" s="38">
        <v>1765.4999999999998</v>
      </c>
      <c r="L86" s="38">
        <v>1792.3</v>
      </c>
      <c r="M86" s="28">
        <v>1738.7</v>
      </c>
      <c r="N86" s="28">
        <v>1695.2</v>
      </c>
      <c r="O86" s="39">
        <v>7269400</v>
      </c>
      <c r="P86" s="40">
        <v>1.1120559952901158E-3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44889</v>
      </c>
      <c r="E87" s="37">
        <v>227</v>
      </c>
      <c r="F87" s="37">
        <v>225.80000000000004</v>
      </c>
      <c r="G87" s="38">
        <v>224.00000000000009</v>
      </c>
      <c r="H87" s="38">
        <v>221.00000000000006</v>
      </c>
      <c r="I87" s="38">
        <v>219.2000000000001</v>
      </c>
      <c r="J87" s="38">
        <v>228.80000000000007</v>
      </c>
      <c r="K87" s="38">
        <v>230.60000000000002</v>
      </c>
      <c r="L87" s="38">
        <v>233.60000000000005</v>
      </c>
      <c r="M87" s="28">
        <v>227.6</v>
      </c>
      <c r="N87" s="28">
        <v>222.8</v>
      </c>
      <c r="O87" s="39">
        <v>5570000</v>
      </c>
      <c r="P87" s="40">
        <v>1.2727272727272728E-2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44889</v>
      </c>
      <c r="E88" s="37">
        <v>518.20000000000005</v>
      </c>
      <c r="F88" s="37">
        <v>516.7166666666667</v>
      </c>
      <c r="G88" s="38">
        <v>510.33333333333337</v>
      </c>
      <c r="H88" s="38">
        <v>502.4666666666667</v>
      </c>
      <c r="I88" s="38">
        <v>496.08333333333337</v>
      </c>
      <c r="J88" s="38">
        <v>524.58333333333337</v>
      </c>
      <c r="K88" s="38">
        <v>530.96666666666658</v>
      </c>
      <c r="L88" s="38">
        <v>538.83333333333337</v>
      </c>
      <c r="M88" s="28">
        <v>523.1</v>
      </c>
      <c r="N88" s="28">
        <v>508.85</v>
      </c>
      <c r="O88" s="39">
        <v>5107500</v>
      </c>
      <c r="P88" s="40">
        <v>8.8888888888888889E-3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44889</v>
      </c>
      <c r="E89" s="37">
        <v>2539.6999999999998</v>
      </c>
      <c r="F89" s="37">
        <v>2541.7833333333333</v>
      </c>
      <c r="G89" s="38">
        <v>2522.6666666666665</v>
      </c>
      <c r="H89" s="38">
        <v>2505.6333333333332</v>
      </c>
      <c r="I89" s="38">
        <v>2486.5166666666664</v>
      </c>
      <c r="J89" s="38">
        <v>2558.8166666666666</v>
      </c>
      <c r="K89" s="38">
        <v>2577.9333333333334</v>
      </c>
      <c r="L89" s="38">
        <v>2594.9666666666667</v>
      </c>
      <c r="M89" s="28">
        <v>2560.9</v>
      </c>
      <c r="N89" s="28">
        <v>2524.75</v>
      </c>
      <c r="O89" s="39">
        <v>3780950</v>
      </c>
      <c r="P89" s="40">
        <v>-8.5159666179353208E-3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44889</v>
      </c>
      <c r="E90" s="37">
        <v>1220.5999999999999</v>
      </c>
      <c r="F90" s="37">
        <v>1211.8833333333332</v>
      </c>
      <c r="G90" s="38">
        <v>1200.4166666666665</v>
      </c>
      <c r="H90" s="38">
        <v>1180.2333333333333</v>
      </c>
      <c r="I90" s="38">
        <v>1168.7666666666667</v>
      </c>
      <c r="J90" s="38">
        <v>1232.0666666666664</v>
      </c>
      <c r="K90" s="38">
        <v>1243.5333333333331</v>
      </c>
      <c r="L90" s="38">
        <v>1263.7166666666662</v>
      </c>
      <c r="M90" s="28">
        <v>1223.3499999999999</v>
      </c>
      <c r="N90" s="28">
        <v>1191.7</v>
      </c>
      <c r="O90" s="39">
        <v>4178500</v>
      </c>
      <c r="P90" s="40">
        <v>-2.3486795980369245E-2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44889</v>
      </c>
      <c r="E91" s="37">
        <v>1044.6500000000001</v>
      </c>
      <c r="F91" s="37">
        <v>1047.25</v>
      </c>
      <c r="G91" s="38">
        <v>1037.6500000000001</v>
      </c>
      <c r="H91" s="38">
        <v>1030.6500000000001</v>
      </c>
      <c r="I91" s="38">
        <v>1021.0500000000002</v>
      </c>
      <c r="J91" s="38">
        <v>1054.25</v>
      </c>
      <c r="K91" s="38">
        <v>1063.8499999999999</v>
      </c>
      <c r="L91" s="38">
        <v>1070.8499999999999</v>
      </c>
      <c r="M91" s="28">
        <v>1056.8499999999999</v>
      </c>
      <c r="N91" s="28">
        <v>1040.25</v>
      </c>
      <c r="O91" s="39">
        <v>14892500</v>
      </c>
      <c r="P91" s="40">
        <v>1.3239986664761633E-2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44889</v>
      </c>
      <c r="E92" s="37">
        <v>2479.25</v>
      </c>
      <c r="F92" s="37">
        <v>2460.7333333333331</v>
      </c>
      <c r="G92" s="38">
        <v>2439.5166666666664</v>
      </c>
      <c r="H92" s="38">
        <v>2399.7833333333333</v>
      </c>
      <c r="I92" s="38">
        <v>2378.5666666666666</v>
      </c>
      <c r="J92" s="38">
        <v>2500.4666666666662</v>
      </c>
      <c r="K92" s="38">
        <v>2521.6833333333325</v>
      </c>
      <c r="L92" s="38">
        <v>2561.4166666666661</v>
      </c>
      <c r="M92" s="28">
        <v>2481.9499999999998</v>
      </c>
      <c r="N92" s="28">
        <v>2421</v>
      </c>
      <c r="O92" s="39">
        <v>18830100</v>
      </c>
      <c r="P92" s="40">
        <v>1.3106286821079815E-2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44889</v>
      </c>
      <c r="E93" s="37">
        <v>2076.6999999999998</v>
      </c>
      <c r="F93" s="37">
        <v>2073.6666666666665</v>
      </c>
      <c r="G93" s="38">
        <v>2062.0333333333328</v>
      </c>
      <c r="H93" s="38">
        <v>2047.3666666666663</v>
      </c>
      <c r="I93" s="38">
        <v>2035.7333333333327</v>
      </c>
      <c r="J93" s="38">
        <v>2088.333333333333</v>
      </c>
      <c r="K93" s="38">
        <v>2099.9666666666672</v>
      </c>
      <c r="L93" s="38">
        <v>2114.6333333333332</v>
      </c>
      <c r="M93" s="28">
        <v>2085.3000000000002</v>
      </c>
      <c r="N93" s="28">
        <v>2059</v>
      </c>
      <c r="O93" s="39">
        <v>1791900</v>
      </c>
      <c r="P93" s="40">
        <v>1.7720224910546943E-2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44889</v>
      </c>
      <c r="E94" s="37">
        <v>1503.25</v>
      </c>
      <c r="F94" s="37">
        <v>1493.9833333333333</v>
      </c>
      <c r="G94" s="38">
        <v>1482.4666666666667</v>
      </c>
      <c r="H94" s="38">
        <v>1461.6833333333334</v>
      </c>
      <c r="I94" s="38">
        <v>1450.1666666666667</v>
      </c>
      <c r="J94" s="38">
        <v>1514.7666666666667</v>
      </c>
      <c r="K94" s="38">
        <v>1526.2833333333335</v>
      </c>
      <c r="L94" s="38">
        <v>1547.0666666666666</v>
      </c>
      <c r="M94" s="28">
        <v>1505.5</v>
      </c>
      <c r="N94" s="28">
        <v>1473.2</v>
      </c>
      <c r="O94" s="39">
        <v>61922850</v>
      </c>
      <c r="P94" s="40">
        <v>-1.2221442358308476E-2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44889</v>
      </c>
      <c r="E95" s="37">
        <v>542.6</v>
      </c>
      <c r="F95" s="37">
        <v>539.94999999999993</v>
      </c>
      <c r="G95" s="38">
        <v>536.74999999999989</v>
      </c>
      <c r="H95" s="38">
        <v>530.9</v>
      </c>
      <c r="I95" s="38">
        <v>527.69999999999993</v>
      </c>
      <c r="J95" s="38">
        <v>545.79999999999984</v>
      </c>
      <c r="K95" s="38">
        <v>548.99999999999989</v>
      </c>
      <c r="L95" s="38">
        <v>554.8499999999998</v>
      </c>
      <c r="M95" s="28">
        <v>543.15</v>
      </c>
      <c r="N95" s="28">
        <v>534.1</v>
      </c>
      <c r="O95" s="39">
        <v>22139700</v>
      </c>
      <c r="P95" s="40">
        <v>-8.5710063543667798E-3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44889</v>
      </c>
      <c r="E96" s="37">
        <v>2682.15</v>
      </c>
      <c r="F96" s="37">
        <v>2686.4500000000003</v>
      </c>
      <c r="G96" s="38">
        <v>2665.7000000000007</v>
      </c>
      <c r="H96" s="38">
        <v>2649.2500000000005</v>
      </c>
      <c r="I96" s="38">
        <v>2628.5000000000009</v>
      </c>
      <c r="J96" s="38">
        <v>2702.9000000000005</v>
      </c>
      <c r="K96" s="38">
        <v>2723.6499999999996</v>
      </c>
      <c r="L96" s="38">
        <v>2740.1000000000004</v>
      </c>
      <c r="M96" s="28">
        <v>2707.2</v>
      </c>
      <c r="N96" s="28">
        <v>2670</v>
      </c>
      <c r="O96" s="39">
        <v>2559600</v>
      </c>
      <c r="P96" s="40">
        <v>-1.4044943820224719E-3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44889</v>
      </c>
      <c r="E97" s="37">
        <v>406.5</v>
      </c>
      <c r="F97" s="37">
        <v>406.64999999999992</v>
      </c>
      <c r="G97" s="38">
        <v>403.74999999999983</v>
      </c>
      <c r="H97" s="38">
        <v>400.99999999999989</v>
      </c>
      <c r="I97" s="38">
        <v>398.0999999999998</v>
      </c>
      <c r="J97" s="38">
        <v>409.39999999999986</v>
      </c>
      <c r="K97" s="38">
        <v>412.29999999999995</v>
      </c>
      <c r="L97" s="38">
        <v>415.0499999999999</v>
      </c>
      <c r="M97" s="28">
        <v>409.55</v>
      </c>
      <c r="N97" s="28">
        <v>403.9</v>
      </c>
      <c r="O97" s="39">
        <v>27380050</v>
      </c>
      <c r="P97" s="40">
        <v>-3.0788686301596559E-2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44889</v>
      </c>
      <c r="E98" s="37">
        <v>103.55</v>
      </c>
      <c r="F98" s="37">
        <v>104.21666666666665</v>
      </c>
      <c r="G98" s="38">
        <v>102.18333333333331</v>
      </c>
      <c r="H98" s="38">
        <v>100.81666666666665</v>
      </c>
      <c r="I98" s="38">
        <v>98.783333333333303</v>
      </c>
      <c r="J98" s="38">
        <v>105.58333333333331</v>
      </c>
      <c r="K98" s="38">
        <v>107.61666666666665</v>
      </c>
      <c r="L98" s="38">
        <v>108.98333333333332</v>
      </c>
      <c r="M98" s="28">
        <v>106.25</v>
      </c>
      <c r="N98" s="28">
        <v>102.85</v>
      </c>
      <c r="O98" s="39">
        <v>18241600</v>
      </c>
      <c r="P98" s="40">
        <v>3.9508100499763513E-2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44889</v>
      </c>
      <c r="E99" s="37">
        <v>214.75</v>
      </c>
      <c r="F99" s="37">
        <v>214.03333333333333</v>
      </c>
      <c r="G99" s="38">
        <v>212.81666666666666</v>
      </c>
      <c r="H99" s="38">
        <v>210.88333333333333</v>
      </c>
      <c r="I99" s="38">
        <v>209.66666666666666</v>
      </c>
      <c r="J99" s="38">
        <v>215.96666666666667</v>
      </c>
      <c r="K99" s="38">
        <v>217.18333333333331</v>
      </c>
      <c r="L99" s="38">
        <v>219.11666666666667</v>
      </c>
      <c r="M99" s="28">
        <v>215.25</v>
      </c>
      <c r="N99" s="28">
        <v>212.1</v>
      </c>
      <c r="O99" s="39">
        <v>19264500</v>
      </c>
      <c r="P99" s="40">
        <v>1.2775017743080199E-2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44889</v>
      </c>
      <c r="E100" s="37">
        <v>2547.9</v>
      </c>
      <c r="F100" s="37">
        <v>2550.0833333333335</v>
      </c>
      <c r="G100" s="38">
        <v>2536.166666666667</v>
      </c>
      <c r="H100" s="38">
        <v>2524.4333333333334</v>
      </c>
      <c r="I100" s="38">
        <v>2510.5166666666669</v>
      </c>
      <c r="J100" s="38">
        <v>2561.8166666666671</v>
      </c>
      <c r="K100" s="38">
        <v>2575.733333333334</v>
      </c>
      <c r="L100" s="38">
        <v>2587.4666666666672</v>
      </c>
      <c r="M100" s="28">
        <v>2564</v>
      </c>
      <c r="N100" s="28">
        <v>2538.35</v>
      </c>
      <c r="O100" s="39">
        <v>7979700</v>
      </c>
      <c r="P100" s="40">
        <v>-1.2401143578509634E-2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44889</v>
      </c>
      <c r="E101" s="37">
        <v>39517.550000000003</v>
      </c>
      <c r="F101" s="37">
        <v>40046.333333333336</v>
      </c>
      <c r="G101" s="38">
        <v>38700.966666666674</v>
      </c>
      <c r="H101" s="38">
        <v>37884.383333333339</v>
      </c>
      <c r="I101" s="38">
        <v>36539.016666666677</v>
      </c>
      <c r="J101" s="38">
        <v>40862.916666666672</v>
      </c>
      <c r="K101" s="38">
        <v>42208.283333333326</v>
      </c>
      <c r="L101" s="38">
        <v>43024.866666666669</v>
      </c>
      <c r="M101" s="28">
        <v>41391.699999999997</v>
      </c>
      <c r="N101" s="28">
        <v>39229.75</v>
      </c>
      <c r="O101" s="39">
        <v>30720</v>
      </c>
      <c r="P101" s="40">
        <v>-1.9493177387914229E-3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44889</v>
      </c>
      <c r="E102" s="37">
        <v>130.15</v>
      </c>
      <c r="F102" s="37">
        <v>128.91666666666666</v>
      </c>
      <c r="G102" s="38">
        <v>127.18333333333331</v>
      </c>
      <c r="H102" s="38">
        <v>124.21666666666665</v>
      </c>
      <c r="I102" s="38">
        <v>122.48333333333331</v>
      </c>
      <c r="J102" s="38">
        <v>131.88333333333333</v>
      </c>
      <c r="K102" s="38">
        <v>133.61666666666667</v>
      </c>
      <c r="L102" s="38">
        <v>136.58333333333331</v>
      </c>
      <c r="M102" s="28">
        <v>130.65</v>
      </c>
      <c r="N102" s="28">
        <v>125.95</v>
      </c>
      <c r="O102" s="39">
        <v>40688000</v>
      </c>
      <c r="P102" s="40">
        <v>2.4989923417976623E-2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44889</v>
      </c>
      <c r="E103" s="37">
        <v>913.65</v>
      </c>
      <c r="F103" s="37">
        <v>914.9</v>
      </c>
      <c r="G103" s="38">
        <v>908.75</v>
      </c>
      <c r="H103" s="38">
        <v>903.85</v>
      </c>
      <c r="I103" s="38">
        <v>897.7</v>
      </c>
      <c r="J103" s="38">
        <v>919.8</v>
      </c>
      <c r="K103" s="38">
        <v>925.94999999999982</v>
      </c>
      <c r="L103" s="38">
        <v>930.84999999999991</v>
      </c>
      <c r="M103" s="28">
        <v>921.05</v>
      </c>
      <c r="N103" s="28">
        <v>910</v>
      </c>
      <c r="O103" s="39">
        <v>77325625</v>
      </c>
      <c r="P103" s="40">
        <v>1.0079156517243868E-2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44889</v>
      </c>
      <c r="E104" s="37">
        <v>1176.7</v>
      </c>
      <c r="F104" s="37">
        <v>1175.8166666666668</v>
      </c>
      <c r="G104" s="38">
        <v>1164.2333333333336</v>
      </c>
      <c r="H104" s="38">
        <v>1151.7666666666667</v>
      </c>
      <c r="I104" s="38">
        <v>1140.1833333333334</v>
      </c>
      <c r="J104" s="38">
        <v>1188.2833333333338</v>
      </c>
      <c r="K104" s="38">
        <v>1199.8666666666672</v>
      </c>
      <c r="L104" s="38">
        <v>1212.3333333333339</v>
      </c>
      <c r="M104" s="28">
        <v>1187.4000000000001</v>
      </c>
      <c r="N104" s="28">
        <v>1163.3499999999999</v>
      </c>
      <c r="O104" s="39">
        <v>4858175</v>
      </c>
      <c r="P104" s="40">
        <v>1.6902410817542922E-2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44889</v>
      </c>
      <c r="E105" s="37">
        <v>510</v>
      </c>
      <c r="F105" s="37">
        <v>507.51666666666665</v>
      </c>
      <c r="G105" s="38">
        <v>503.5333333333333</v>
      </c>
      <c r="H105" s="38">
        <v>497.06666666666666</v>
      </c>
      <c r="I105" s="38">
        <v>493.08333333333331</v>
      </c>
      <c r="J105" s="38">
        <v>513.98333333333335</v>
      </c>
      <c r="K105" s="38">
        <v>517.9666666666667</v>
      </c>
      <c r="L105" s="38">
        <v>524.43333333333328</v>
      </c>
      <c r="M105" s="28">
        <v>511.5</v>
      </c>
      <c r="N105" s="28">
        <v>501.05</v>
      </c>
      <c r="O105" s="39">
        <v>7251000</v>
      </c>
      <c r="P105" s="40">
        <v>1.5759613364152134E-2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44889</v>
      </c>
      <c r="E106" s="37">
        <v>8.65</v>
      </c>
      <c r="F106" s="37">
        <v>8.65</v>
      </c>
      <c r="G106" s="38">
        <v>8.6000000000000014</v>
      </c>
      <c r="H106" s="38">
        <v>8.5500000000000007</v>
      </c>
      <c r="I106" s="38">
        <v>8.5000000000000018</v>
      </c>
      <c r="J106" s="38">
        <v>8.7000000000000011</v>
      </c>
      <c r="K106" s="38">
        <v>8.7500000000000018</v>
      </c>
      <c r="L106" s="38">
        <v>8.8000000000000007</v>
      </c>
      <c r="M106" s="28">
        <v>8.6999999999999993</v>
      </c>
      <c r="N106" s="28">
        <v>8.6</v>
      </c>
      <c r="O106" s="39">
        <v>562800000</v>
      </c>
      <c r="P106" s="40">
        <v>4.8743907011623549E-3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44889</v>
      </c>
      <c r="E107" s="37">
        <v>77.849999999999994</v>
      </c>
      <c r="F107" s="37">
        <v>77.466666666666669</v>
      </c>
      <c r="G107" s="38">
        <v>76.783333333333331</v>
      </c>
      <c r="H107" s="38">
        <v>75.716666666666669</v>
      </c>
      <c r="I107" s="38">
        <v>75.033333333333331</v>
      </c>
      <c r="J107" s="38">
        <v>78.533333333333331</v>
      </c>
      <c r="K107" s="38">
        <v>79.216666666666669</v>
      </c>
      <c r="L107" s="38">
        <v>80.283333333333331</v>
      </c>
      <c r="M107" s="28">
        <v>78.150000000000006</v>
      </c>
      <c r="N107" s="28">
        <v>76.400000000000006</v>
      </c>
      <c r="O107" s="39">
        <v>110790000</v>
      </c>
      <c r="P107" s="40">
        <v>1.4462623158275332E-3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44889</v>
      </c>
      <c r="E108" s="37">
        <v>56.2</v>
      </c>
      <c r="F108" s="37">
        <v>56.233333333333327</v>
      </c>
      <c r="G108" s="38">
        <v>55.666666666666657</v>
      </c>
      <c r="H108" s="38">
        <v>55.133333333333333</v>
      </c>
      <c r="I108" s="38">
        <v>54.566666666666663</v>
      </c>
      <c r="J108" s="38">
        <v>56.766666666666652</v>
      </c>
      <c r="K108" s="38">
        <v>57.333333333333329</v>
      </c>
      <c r="L108" s="38">
        <v>57.866666666666646</v>
      </c>
      <c r="M108" s="28">
        <v>56.8</v>
      </c>
      <c r="N108" s="28">
        <v>55.7</v>
      </c>
      <c r="O108" s="39">
        <v>166170000</v>
      </c>
      <c r="P108" s="40">
        <v>-2.4308613704421351E-2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44889</v>
      </c>
      <c r="E109" s="37">
        <v>140.35</v>
      </c>
      <c r="F109" s="37">
        <v>139.75</v>
      </c>
      <c r="G109" s="38">
        <v>138.75</v>
      </c>
      <c r="H109" s="38">
        <v>137.15</v>
      </c>
      <c r="I109" s="38">
        <v>136.15</v>
      </c>
      <c r="J109" s="38">
        <v>141.35</v>
      </c>
      <c r="K109" s="38">
        <v>142.35</v>
      </c>
      <c r="L109" s="38">
        <v>143.94999999999999</v>
      </c>
      <c r="M109" s="28">
        <v>140.75</v>
      </c>
      <c r="N109" s="28">
        <v>138.15</v>
      </c>
      <c r="O109" s="39">
        <v>49965000</v>
      </c>
      <c r="P109" s="40">
        <v>1.4080219194763681E-2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44889</v>
      </c>
      <c r="E110" s="37">
        <v>429.55</v>
      </c>
      <c r="F110" s="37">
        <v>426.93333333333334</v>
      </c>
      <c r="G110" s="38">
        <v>422.61666666666667</v>
      </c>
      <c r="H110" s="38">
        <v>415.68333333333334</v>
      </c>
      <c r="I110" s="38">
        <v>411.36666666666667</v>
      </c>
      <c r="J110" s="38">
        <v>433.86666666666667</v>
      </c>
      <c r="K110" s="38">
        <v>438.18333333333339</v>
      </c>
      <c r="L110" s="38">
        <v>445.11666666666667</v>
      </c>
      <c r="M110" s="28">
        <v>431.25</v>
      </c>
      <c r="N110" s="28">
        <v>420</v>
      </c>
      <c r="O110" s="39">
        <v>10428000</v>
      </c>
      <c r="P110" s="40">
        <v>-6.4194943010611816E-3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44889</v>
      </c>
      <c r="E111" s="37">
        <v>334.7</v>
      </c>
      <c r="F111" s="37">
        <v>331.48333333333335</v>
      </c>
      <c r="G111" s="38">
        <v>327.66666666666669</v>
      </c>
      <c r="H111" s="38">
        <v>320.63333333333333</v>
      </c>
      <c r="I111" s="38">
        <v>316.81666666666666</v>
      </c>
      <c r="J111" s="38">
        <v>338.51666666666671</v>
      </c>
      <c r="K111" s="38">
        <v>342.33333333333331</v>
      </c>
      <c r="L111" s="38">
        <v>349.36666666666673</v>
      </c>
      <c r="M111" s="28">
        <v>335.3</v>
      </c>
      <c r="N111" s="28">
        <v>324.45</v>
      </c>
      <c r="O111" s="39">
        <v>28423452</v>
      </c>
      <c r="P111" s="40">
        <v>5.4461399268763068E-2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44889</v>
      </c>
      <c r="E112" s="37">
        <v>242.55</v>
      </c>
      <c r="F112" s="37">
        <v>241.54999999999998</v>
      </c>
      <c r="G112" s="38">
        <v>237.49999999999997</v>
      </c>
      <c r="H112" s="38">
        <v>232.45</v>
      </c>
      <c r="I112" s="38">
        <v>228.39999999999998</v>
      </c>
      <c r="J112" s="38">
        <v>246.59999999999997</v>
      </c>
      <c r="K112" s="38">
        <v>250.64999999999998</v>
      </c>
      <c r="L112" s="38">
        <v>255.69999999999996</v>
      </c>
      <c r="M112" s="28">
        <v>245.6</v>
      </c>
      <c r="N112" s="28">
        <v>236.5</v>
      </c>
      <c r="O112" s="39">
        <v>12826700</v>
      </c>
      <c r="P112" s="40">
        <v>7.4848116646415552E-2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44889</v>
      </c>
      <c r="E113" s="37">
        <v>4574.45</v>
      </c>
      <c r="F113" s="37">
        <v>4527.6666666666661</v>
      </c>
      <c r="G113" s="38">
        <v>4465.1833333333325</v>
      </c>
      <c r="H113" s="38">
        <v>4355.9166666666661</v>
      </c>
      <c r="I113" s="38">
        <v>4293.4333333333325</v>
      </c>
      <c r="J113" s="38">
        <v>4636.9333333333325</v>
      </c>
      <c r="K113" s="38">
        <v>4699.4166666666661</v>
      </c>
      <c r="L113" s="38">
        <v>4808.6833333333325</v>
      </c>
      <c r="M113" s="28">
        <v>4590.1499999999996</v>
      </c>
      <c r="N113" s="28">
        <v>4418.3999999999996</v>
      </c>
      <c r="O113" s="39">
        <v>260400</v>
      </c>
      <c r="P113" s="40">
        <v>5.4678007290400975E-2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44889</v>
      </c>
      <c r="E114" s="37">
        <v>1791</v>
      </c>
      <c r="F114" s="37">
        <v>1786.8500000000001</v>
      </c>
      <c r="G114" s="38">
        <v>1774.7000000000003</v>
      </c>
      <c r="H114" s="38">
        <v>1758.4</v>
      </c>
      <c r="I114" s="38">
        <v>1746.2500000000002</v>
      </c>
      <c r="J114" s="38">
        <v>1803.1500000000003</v>
      </c>
      <c r="K114" s="38">
        <v>1815.3000000000004</v>
      </c>
      <c r="L114" s="38">
        <v>1831.6000000000004</v>
      </c>
      <c r="M114" s="28">
        <v>1799</v>
      </c>
      <c r="N114" s="28">
        <v>1770.55</v>
      </c>
      <c r="O114" s="39">
        <v>4074000</v>
      </c>
      <c r="P114" s="40">
        <v>2.7231467473524961E-2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44889</v>
      </c>
      <c r="E115" s="37">
        <v>1149.25</v>
      </c>
      <c r="F115" s="37">
        <v>1152.4833333333333</v>
      </c>
      <c r="G115" s="38">
        <v>1141.0666666666666</v>
      </c>
      <c r="H115" s="38">
        <v>1132.8833333333332</v>
      </c>
      <c r="I115" s="38">
        <v>1121.4666666666665</v>
      </c>
      <c r="J115" s="38">
        <v>1160.6666666666667</v>
      </c>
      <c r="K115" s="38">
        <v>1172.0833333333333</v>
      </c>
      <c r="L115" s="38">
        <v>1180.2666666666669</v>
      </c>
      <c r="M115" s="28">
        <v>1163.9000000000001</v>
      </c>
      <c r="N115" s="28">
        <v>1144.3</v>
      </c>
      <c r="O115" s="39">
        <v>27588150</v>
      </c>
      <c r="P115" s="40">
        <v>1.2468622010833664E-2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44889</v>
      </c>
      <c r="E116" s="37">
        <v>186.45</v>
      </c>
      <c r="F116" s="37">
        <v>187.16666666666666</v>
      </c>
      <c r="G116" s="38">
        <v>184.58333333333331</v>
      </c>
      <c r="H116" s="38">
        <v>182.71666666666667</v>
      </c>
      <c r="I116" s="38">
        <v>180.13333333333333</v>
      </c>
      <c r="J116" s="38">
        <v>189.0333333333333</v>
      </c>
      <c r="K116" s="38">
        <v>191.61666666666662</v>
      </c>
      <c r="L116" s="38">
        <v>193.48333333333329</v>
      </c>
      <c r="M116" s="28">
        <v>189.75</v>
      </c>
      <c r="N116" s="28">
        <v>185.3</v>
      </c>
      <c r="O116" s="39">
        <v>18104800</v>
      </c>
      <c r="P116" s="40">
        <v>5.0528025995125916E-2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44889</v>
      </c>
      <c r="E117" s="37">
        <v>1545.05</v>
      </c>
      <c r="F117" s="37">
        <v>1544.1166666666668</v>
      </c>
      <c r="G117" s="38">
        <v>1532.8333333333335</v>
      </c>
      <c r="H117" s="38">
        <v>1520.6166666666668</v>
      </c>
      <c r="I117" s="38">
        <v>1509.3333333333335</v>
      </c>
      <c r="J117" s="38">
        <v>1556.3333333333335</v>
      </c>
      <c r="K117" s="38">
        <v>1567.6166666666668</v>
      </c>
      <c r="L117" s="38">
        <v>1579.8333333333335</v>
      </c>
      <c r="M117" s="28">
        <v>1555.4</v>
      </c>
      <c r="N117" s="28">
        <v>1531.9</v>
      </c>
      <c r="O117" s="39">
        <v>29223900</v>
      </c>
      <c r="P117" s="40">
        <v>5.2526211508296871E-3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44889</v>
      </c>
      <c r="E118" s="37">
        <v>434.45</v>
      </c>
      <c r="F118" s="37">
        <v>447.75</v>
      </c>
      <c r="G118" s="38">
        <v>416.45</v>
      </c>
      <c r="H118" s="38">
        <v>398.45</v>
      </c>
      <c r="I118" s="38">
        <v>367.15</v>
      </c>
      <c r="J118" s="38">
        <v>465.75</v>
      </c>
      <c r="K118" s="38">
        <v>497.04999999999995</v>
      </c>
      <c r="L118" s="38">
        <v>515.04999999999995</v>
      </c>
      <c r="M118" s="28">
        <v>479.05</v>
      </c>
      <c r="N118" s="28">
        <v>429.75</v>
      </c>
      <c r="O118" s="39">
        <v>3242250</v>
      </c>
      <c r="P118" s="40">
        <v>0.87793223284100785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44889</v>
      </c>
      <c r="E119" s="37">
        <v>68.7</v>
      </c>
      <c r="F119" s="37">
        <v>68.733333333333334</v>
      </c>
      <c r="G119" s="38">
        <v>68.316666666666663</v>
      </c>
      <c r="H119" s="38">
        <v>67.933333333333323</v>
      </c>
      <c r="I119" s="38">
        <v>67.516666666666652</v>
      </c>
      <c r="J119" s="38">
        <v>69.116666666666674</v>
      </c>
      <c r="K119" s="38">
        <v>69.533333333333331</v>
      </c>
      <c r="L119" s="38">
        <v>69.916666666666686</v>
      </c>
      <c r="M119" s="28">
        <v>69.150000000000006</v>
      </c>
      <c r="N119" s="28">
        <v>68.349999999999994</v>
      </c>
      <c r="O119" s="39">
        <v>80252250</v>
      </c>
      <c r="P119" s="40">
        <v>2.3883567607911431E-2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44889</v>
      </c>
      <c r="E120" s="37">
        <v>907</v>
      </c>
      <c r="F120" s="37">
        <v>897.2833333333333</v>
      </c>
      <c r="G120" s="38">
        <v>881.26666666666665</v>
      </c>
      <c r="H120" s="38">
        <v>855.5333333333333</v>
      </c>
      <c r="I120" s="38">
        <v>839.51666666666665</v>
      </c>
      <c r="J120" s="38">
        <v>923.01666666666665</v>
      </c>
      <c r="K120" s="38">
        <v>939.0333333333333</v>
      </c>
      <c r="L120" s="38">
        <v>964.76666666666665</v>
      </c>
      <c r="M120" s="28">
        <v>913.3</v>
      </c>
      <c r="N120" s="28">
        <v>871.55</v>
      </c>
      <c r="O120" s="39">
        <v>1250600</v>
      </c>
      <c r="P120" s="40">
        <v>4.5652173913043478E-2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44889</v>
      </c>
      <c r="E121" s="37">
        <v>737.85</v>
      </c>
      <c r="F121" s="37">
        <v>735.83333333333337</v>
      </c>
      <c r="G121" s="38">
        <v>730.01666666666677</v>
      </c>
      <c r="H121" s="38">
        <v>722.18333333333339</v>
      </c>
      <c r="I121" s="38">
        <v>716.36666666666679</v>
      </c>
      <c r="J121" s="38">
        <v>743.66666666666674</v>
      </c>
      <c r="K121" s="38">
        <v>749.48333333333335</v>
      </c>
      <c r="L121" s="38">
        <v>757.31666666666672</v>
      </c>
      <c r="M121" s="28">
        <v>741.65</v>
      </c>
      <c r="N121" s="28">
        <v>728</v>
      </c>
      <c r="O121" s="39">
        <v>13497750</v>
      </c>
      <c r="P121" s="40">
        <v>-1.2736000000000001E-2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44889</v>
      </c>
      <c r="E122" s="37">
        <v>349.75</v>
      </c>
      <c r="F122" s="37">
        <v>349.45</v>
      </c>
      <c r="G122" s="38">
        <v>347.09999999999997</v>
      </c>
      <c r="H122" s="38">
        <v>344.45</v>
      </c>
      <c r="I122" s="38">
        <v>342.09999999999997</v>
      </c>
      <c r="J122" s="38">
        <v>352.09999999999997</v>
      </c>
      <c r="K122" s="38">
        <v>354.45</v>
      </c>
      <c r="L122" s="38">
        <v>357.09999999999997</v>
      </c>
      <c r="M122" s="28">
        <v>351.8</v>
      </c>
      <c r="N122" s="28">
        <v>346.8</v>
      </c>
      <c r="O122" s="39">
        <v>74368000</v>
      </c>
      <c r="P122" s="40">
        <v>-7.0073491710818661E-3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44889</v>
      </c>
      <c r="E123" s="37">
        <v>461.15</v>
      </c>
      <c r="F123" s="37">
        <v>456.89999999999992</v>
      </c>
      <c r="G123" s="38">
        <v>451.64999999999986</v>
      </c>
      <c r="H123" s="38">
        <v>442.14999999999992</v>
      </c>
      <c r="I123" s="38">
        <v>436.89999999999986</v>
      </c>
      <c r="J123" s="38">
        <v>466.39999999999986</v>
      </c>
      <c r="K123" s="38">
        <v>471.65</v>
      </c>
      <c r="L123" s="38">
        <v>481.14999999999986</v>
      </c>
      <c r="M123" s="28">
        <v>462.15</v>
      </c>
      <c r="N123" s="28">
        <v>447.4</v>
      </c>
      <c r="O123" s="39">
        <v>25945000</v>
      </c>
      <c r="P123" s="40">
        <v>3.1414624716060123E-3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44889</v>
      </c>
      <c r="E124" s="37">
        <v>2718.25</v>
      </c>
      <c r="F124" s="37">
        <v>2681.6833333333334</v>
      </c>
      <c r="G124" s="38">
        <v>2636.5166666666669</v>
      </c>
      <c r="H124" s="38">
        <v>2554.7833333333333</v>
      </c>
      <c r="I124" s="38">
        <v>2509.6166666666668</v>
      </c>
      <c r="J124" s="38">
        <v>2763.416666666667</v>
      </c>
      <c r="K124" s="38">
        <v>2808.583333333333</v>
      </c>
      <c r="L124" s="38">
        <v>2890.3166666666671</v>
      </c>
      <c r="M124" s="28">
        <v>2726.85</v>
      </c>
      <c r="N124" s="28">
        <v>2599.9499999999998</v>
      </c>
      <c r="O124" s="39">
        <v>419750</v>
      </c>
      <c r="P124" s="40">
        <v>0.16274238227146814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44889</v>
      </c>
      <c r="E125" s="37">
        <v>677.9</v>
      </c>
      <c r="F125" s="37">
        <v>675.98333333333335</v>
      </c>
      <c r="G125" s="38">
        <v>672.4666666666667</v>
      </c>
      <c r="H125" s="38">
        <v>667.0333333333333</v>
      </c>
      <c r="I125" s="38">
        <v>663.51666666666665</v>
      </c>
      <c r="J125" s="38">
        <v>681.41666666666674</v>
      </c>
      <c r="K125" s="38">
        <v>684.93333333333339</v>
      </c>
      <c r="L125" s="38">
        <v>690.36666666666679</v>
      </c>
      <c r="M125" s="28">
        <v>679.5</v>
      </c>
      <c r="N125" s="28">
        <v>670.55</v>
      </c>
      <c r="O125" s="39">
        <v>26230500</v>
      </c>
      <c r="P125" s="40">
        <v>2.3730912092447378E-3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44889</v>
      </c>
      <c r="E126" s="37">
        <v>614.1</v>
      </c>
      <c r="F126" s="37">
        <v>610.13333333333333</v>
      </c>
      <c r="G126" s="38">
        <v>601.61666666666667</v>
      </c>
      <c r="H126" s="38">
        <v>589.13333333333333</v>
      </c>
      <c r="I126" s="38">
        <v>580.61666666666667</v>
      </c>
      <c r="J126" s="38">
        <v>622.61666666666667</v>
      </c>
      <c r="K126" s="38">
        <v>631.13333333333333</v>
      </c>
      <c r="L126" s="38">
        <v>643.61666666666667</v>
      </c>
      <c r="M126" s="28">
        <v>618.65</v>
      </c>
      <c r="N126" s="28">
        <v>597.65</v>
      </c>
      <c r="O126" s="39">
        <v>10848750</v>
      </c>
      <c r="P126" s="40">
        <v>-2.2745186352888188E-2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44889</v>
      </c>
      <c r="E127" s="37">
        <v>1907.15</v>
      </c>
      <c r="F127" s="37">
        <v>1906.3</v>
      </c>
      <c r="G127" s="38">
        <v>1894.75</v>
      </c>
      <c r="H127" s="38">
        <v>1882.3500000000001</v>
      </c>
      <c r="I127" s="38">
        <v>1870.8000000000002</v>
      </c>
      <c r="J127" s="38">
        <v>1918.6999999999998</v>
      </c>
      <c r="K127" s="38">
        <v>1930.2499999999995</v>
      </c>
      <c r="L127" s="38">
        <v>1942.6499999999996</v>
      </c>
      <c r="M127" s="28">
        <v>1917.85</v>
      </c>
      <c r="N127" s="28">
        <v>1893.9</v>
      </c>
      <c r="O127" s="39">
        <v>22664000</v>
      </c>
      <c r="P127" s="40">
        <v>-2.7830204865996362E-2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44889</v>
      </c>
      <c r="E128" s="37">
        <v>81.599999999999994</v>
      </c>
      <c r="F128" s="37">
        <v>81.25</v>
      </c>
      <c r="G128" s="38">
        <v>80.650000000000006</v>
      </c>
      <c r="H128" s="38">
        <v>79.7</v>
      </c>
      <c r="I128" s="38">
        <v>79.100000000000009</v>
      </c>
      <c r="J128" s="38">
        <v>82.2</v>
      </c>
      <c r="K128" s="38">
        <v>82.8</v>
      </c>
      <c r="L128" s="38">
        <v>83.75</v>
      </c>
      <c r="M128" s="28">
        <v>81.849999999999994</v>
      </c>
      <c r="N128" s="28">
        <v>80.3</v>
      </c>
      <c r="O128" s="39">
        <v>53570772</v>
      </c>
      <c r="P128" s="40">
        <v>2.00300450676014E-3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44889</v>
      </c>
      <c r="E129" s="37">
        <v>2553.35</v>
      </c>
      <c r="F129" s="37">
        <v>2557.15</v>
      </c>
      <c r="G129" s="38">
        <v>2526.2000000000003</v>
      </c>
      <c r="H129" s="38">
        <v>2499.0500000000002</v>
      </c>
      <c r="I129" s="38">
        <v>2468.1000000000004</v>
      </c>
      <c r="J129" s="38">
        <v>2584.3000000000002</v>
      </c>
      <c r="K129" s="38">
        <v>2615.25</v>
      </c>
      <c r="L129" s="38">
        <v>2642.4</v>
      </c>
      <c r="M129" s="28">
        <v>2588.1</v>
      </c>
      <c r="N129" s="28">
        <v>2530</v>
      </c>
      <c r="O129" s="39">
        <v>1014000</v>
      </c>
      <c r="P129" s="40">
        <v>-2.9498525073746312E-3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44889</v>
      </c>
      <c r="E130" s="37">
        <v>456.7</v>
      </c>
      <c r="F130" s="37">
        <v>453.7833333333333</v>
      </c>
      <c r="G130" s="38">
        <v>449.36666666666662</v>
      </c>
      <c r="H130" s="38">
        <v>442.0333333333333</v>
      </c>
      <c r="I130" s="38">
        <v>437.61666666666662</v>
      </c>
      <c r="J130" s="38">
        <v>461.11666666666662</v>
      </c>
      <c r="K130" s="38">
        <v>465.53333333333336</v>
      </c>
      <c r="L130" s="38">
        <v>472.86666666666662</v>
      </c>
      <c r="M130" s="28">
        <v>458.2</v>
      </c>
      <c r="N130" s="28">
        <v>446.45</v>
      </c>
      <c r="O130" s="39">
        <v>7787400</v>
      </c>
      <c r="P130" s="40">
        <v>7.1316549731737511E-2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44889</v>
      </c>
      <c r="E131" s="37">
        <v>406.4</v>
      </c>
      <c r="F131" s="37">
        <v>410.91666666666669</v>
      </c>
      <c r="G131" s="38">
        <v>396.83333333333337</v>
      </c>
      <c r="H131" s="38">
        <v>387.26666666666671</v>
      </c>
      <c r="I131" s="38">
        <v>373.18333333333339</v>
      </c>
      <c r="J131" s="38">
        <v>420.48333333333335</v>
      </c>
      <c r="K131" s="38">
        <v>434.56666666666672</v>
      </c>
      <c r="L131" s="38">
        <v>444.13333333333333</v>
      </c>
      <c r="M131" s="28">
        <v>425</v>
      </c>
      <c r="N131" s="28">
        <v>401.35</v>
      </c>
      <c r="O131" s="39">
        <v>13820000</v>
      </c>
      <c r="P131" s="40">
        <v>-6.3272936439459308E-3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44889</v>
      </c>
      <c r="E132" s="37">
        <v>2034.5</v>
      </c>
      <c r="F132" s="37">
        <v>2022.3</v>
      </c>
      <c r="G132" s="38">
        <v>2001.6999999999998</v>
      </c>
      <c r="H132" s="38">
        <v>1968.8999999999999</v>
      </c>
      <c r="I132" s="38">
        <v>1948.2999999999997</v>
      </c>
      <c r="J132" s="38">
        <v>2055.1</v>
      </c>
      <c r="K132" s="38">
        <v>2075.6999999999998</v>
      </c>
      <c r="L132" s="38">
        <v>2108.5</v>
      </c>
      <c r="M132" s="28">
        <v>2042.9</v>
      </c>
      <c r="N132" s="28">
        <v>1989.5</v>
      </c>
      <c r="O132" s="39">
        <v>9604500</v>
      </c>
      <c r="P132" s="40">
        <v>6.9984291968851309E-2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44889</v>
      </c>
      <c r="E133" s="37">
        <v>4755.55</v>
      </c>
      <c r="F133" s="37">
        <v>4717.5166666666664</v>
      </c>
      <c r="G133" s="38">
        <v>4672.833333333333</v>
      </c>
      <c r="H133" s="38">
        <v>4590.1166666666668</v>
      </c>
      <c r="I133" s="38">
        <v>4545.4333333333334</v>
      </c>
      <c r="J133" s="38">
        <v>4800.2333333333327</v>
      </c>
      <c r="K133" s="38">
        <v>4844.916666666667</v>
      </c>
      <c r="L133" s="38">
        <v>4927.6333333333323</v>
      </c>
      <c r="M133" s="28">
        <v>4762.2</v>
      </c>
      <c r="N133" s="28">
        <v>4634.8</v>
      </c>
      <c r="O133" s="39">
        <v>1116450</v>
      </c>
      <c r="P133" s="40">
        <v>-3.5880829015544041E-2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44889</v>
      </c>
      <c r="E134" s="37">
        <v>3535.75</v>
      </c>
      <c r="F134" s="37">
        <v>3513.15</v>
      </c>
      <c r="G134" s="38">
        <v>3479.55</v>
      </c>
      <c r="H134" s="38">
        <v>3423.35</v>
      </c>
      <c r="I134" s="38">
        <v>3389.75</v>
      </c>
      <c r="J134" s="38">
        <v>3569.3500000000004</v>
      </c>
      <c r="K134" s="38">
        <v>3602.95</v>
      </c>
      <c r="L134" s="38">
        <v>3659.1500000000005</v>
      </c>
      <c r="M134" s="28">
        <v>3546.75</v>
      </c>
      <c r="N134" s="28">
        <v>3456.95</v>
      </c>
      <c r="O134" s="39">
        <v>1119600</v>
      </c>
      <c r="P134" s="40">
        <v>-2.3718172305545866E-2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44889</v>
      </c>
      <c r="E135" s="37">
        <v>701.05</v>
      </c>
      <c r="F135" s="37">
        <v>700.01666666666677</v>
      </c>
      <c r="G135" s="38">
        <v>691.53333333333353</v>
      </c>
      <c r="H135" s="38">
        <v>682.01666666666677</v>
      </c>
      <c r="I135" s="38">
        <v>673.53333333333353</v>
      </c>
      <c r="J135" s="38">
        <v>709.53333333333353</v>
      </c>
      <c r="K135" s="38">
        <v>718.01666666666688</v>
      </c>
      <c r="L135" s="38">
        <v>727.53333333333353</v>
      </c>
      <c r="M135" s="28">
        <v>708.5</v>
      </c>
      <c r="N135" s="28">
        <v>690.5</v>
      </c>
      <c r="O135" s="39">
        <v>7192700</v>
      </c>
      <c r="P135" s="40">
        <v>2.4579246882189126E-2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44889</v>
      </c>
      <c r="E136" s="37">
        <v>1353.4</v>
      </c>
      <c r="F136" s="37">
        <v>1347.5333333333333</v>
      </c>
      <c r="G136" s="38">
        <v>1329.0166666666667</v>
      </c>
      <c r="H136" s="38">
        <v>1304.6333333333334</v>
      </c>
      <c r="I136" s="38">
        <v>1286.1166666666668</v>
      </c>
      <c r="J136" s="38">
        <v>1371.9166666666665</v>
      </c>
      <c r="K136" s="38">
        <v>1390.4333333333329</v>
      </c>
      <c r="L136" s="38">
        <v>1414.8166666666664</v>
      </c>
      <c r="M136" s="28">
        <v>1366.05</v>
      </c>
      <c r="N136" s="28">
        <v>1323.15</v>
      </c>
      <c r="O136" s="39">
        <v>10421600</v>
      </c>
      <c r="P136" s="40">
        <v>1.5483254893936293E-2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44889</v>
      </c>
      <c r="E137" s="37">
        <v>200.65</v>
      </c>
      <c r="F137" s="37">
        <v>201.79999999999998</v>
      </c>
      <c r="G137" s="38">
        <v>197.69999999999996</v>
      </c>
      <c r="H137" s="38">
        <v>194.74999999999997</v>
      </c>
      <c r="I137" s="38">
        <v>190.64999999999995</v>
      </c>
      <c r="J137" s="38">
        <v>204.74999999999997</v>
      </c>
      <c r="K137" s="38">
        <v>208.85</v>
      </c>
      <c r="L137" s="38">
        <v>211.79999999999998</v>
      </c>
      <c r="M137" s="28">
        <v>205.9</v>
      </c>
      <c r="N137" s="28">
        <v>198.85</v>
      </c>
      <c r="O137" s="39">
        <v>20608000</v>
      </c>
      <c r="P137" s="40">
        <v>0.12219560008712699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44889</v>
      </c>
      <c r="E138" s="37">
        <v>105.3</v>
      </c>
      <c r="F138" s="37">
        <v>104.86666666666667</v>
      </c>
      <c r="G138" s="38">
        <v>104.18333333333335</v>
      </c>
      <c r="H138" s="38">
        <v>103.06666666666668</v>
      </c>
      <c r="I138" s="38">
        <v>102.38333333333335</v>
      </c>
      <c r="J138" s="38">
        <v>105.98333333333335</v>
      </c>
      <c r="K138" s="38">
        <v>106.66666666666669</v>
      </c>
      <c r="L138" s="38">
        <v>107.78333333333335</v>
      </c>
      <c r="M138" s="28">
        <v>105.55</v>
      </c>
      <c r="N138" s="28">
        <v>103.75</v>
      </c>
      <c r="O138" s="39">
        <v>26982000</v>
      </c>
      <c r="P138" s="40">
        <v>4.1454377026401111E-2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44889</v>
      </c>
      <c r="E139" s="37">
        <v>526.29999999999995</v>
      </c>
      <c r="F139" s="37">
        <v>523.83333333333337</v>
      </c>
      <c r="G139" s="38">
        <v>520.16666666666674</v>
      </c>
      <c r="H139" s="38">
        <v>514.03333333333342</v>
      </c>
      <c r="I139" s="38">
        <v>510.36666666666679</v>
      </c>
      <c r="J139" s="38">
        <v>529.9666666666667</v>
      </c>
      <c r="K139" s="38">
        <v>533.63333333333344</v>
      </c>
      <c r="L139" s="38">
        <v>539.76666666666665</v>
      </c>
      <c r="M139" s="28">
        <v>527.5</v>
      </c>
      <c r="N139" s="28">
        <v>517.70000000000005</v>
      </c>
      <c r="O139" s="39">
        <v>8548800</v>
      </c>
      <c r="P139" s="40">
        <v>-4.0542429749755348E-3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44889</v>
      </c>
      <c r="E140" s="37">
        <v>9553.65</v>
      </c>
      <c r="F140" s="37">
        <v>9612.1833333333325</v>
      </c>
      <c r="G140" s="38">
        <v>9435.4666666666653</v>
      </c>
      <c r="H140" s="38">
        <v>9317.2833333333328</v>
      </c>
      <c r="I140" s="38">
        <v>9140.5666666666657</v>
      </c>
      <c r="J140" s="38">
        <v>9730.366666666665</v>
      </c>
      <c r="K140" s="38">
        <v>9907.0833333333321</v>
      </c>
      <c r="L140" s="38">
        <v>10025.266666666665</v>
      </c>
      <c r="M140" s="28">
        <v>9788.9</v>
      </c>
      <c r="N140" s="28">
        <v>9494</v>
      </c>
      <c r="O140" s="39">
        <v>3055100</v>
      </c>
      <c r="P140" s="40">
        <v>-4.5012659810571724E-2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44889</v>
      </c>
      <c r="E141" s="37">
        <v>900.4</v>
      </c>
      <c r="F141" s="37">
        <v>879.56666666666661</v>
      </c>
      <c r="G141" s="38">
        <v>855.13333333333321</v>
      </c>
      <c r="H141" s="38">
        <v>809.86666666666656</v>
      </c>
      <c r="I141" s="38">
        <v>785.43333333333317</v>
      </c>
      <c r="J141" s="38">
        <v>924.83333333333326</v>
      </c>
      <c r="K141" s="38">
        <v>949.26666666666665</v>
      </c>
      <c r="L141" s="38">
        <v>994.5333333333333</v>
      </c>
      <c r="M141" s="28">
        <v>904</v>
      </c>
      <c r="N141" s="28">
        <v>834.3</v>
      </c>
      <c r="O141" s="39">
        <v>19026875</v>
      </c>
      <c r="P141" s="40">
        <v>6.1140855310992132E-3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44889</v>
      </c>
      <c r="E142" s="37">
        <v>1545.8</v>
      </c>
      <c r="F142" s="37">
        <v>1539.2333333333333</v>
      </c>
      <c r="G142" s="38">
        <v>1529.5666666666666</v>
      </c>
      <c r="H142" s="38">
        <v>1513.3333333333333</v>
      </c>
      <c r="I142" s="38">
        <v>1503.6666666666665</v>
      </c>
      <c r="J142" s="38">
        <v>1555.4666666666667</v>
      </c>
      <c r="K142" s="38">
        <v>1565.1333333333332</v>
      </c>
      <c r="L142" s="38">
        <v>1581.3666666666668</v>
      </c>
      <c r="M142" s="28">
        <v>1548.9</v>
      </c>
      <c r="N142" s="28">
        <v>1523</v>
      </c>
      <c r="O142" s="39">
        <v>2354400</v>
      </c>
      <c r="P142" s="40">
        <v>2.0988725065047703E-2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44889</v>
      </c>
      <c r="E143" s="37">
        <v>1681.15</v>
      </c>
      <c r="F143" s="37">
        <v>1661.3666666666668</v>
      </c>
      <c r="G143" s="38">
        <v>1629.6333333333337</v>
      </c>
      <c r="H143" s="38">
        <v>1578.1166666666668</v>
      </c>
      <c r="I143" s="38">
        <v>1546.3833333333337</v>
      </c>
      <c r="J143" s="38">
        <v>1712.8833333333337</v>
      </c>
      <c r="K143" s="38">
        <v>1744.6166666666668</v>
      </c>
      <c r="L143" s="38">
        <v>1796.1333333333337</v>
      </c>
      <c r="M143" s="28">
        <v>1693.1</v>
      </c>
      <c r="N143" s="28">
        <v>1609.85</v>
      </c>
      <c r="O143" s="39">
        <v>744700</v>
      </c>
      <c r="P143" s="40">
        <v>0.15654604752290729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44889</v>
      </c>
      <c r="E144" s="37">
        <v>711.05</v>
      </c>
      <c r="F144" s="37">
        <v>712.61666666666667</v>
      </c>
      <c r="G144" s="38">
        <v>704.2833333333333</v>
      </c>
      <c r="H144" s="38">
        <v>697.51666666666665</v>
      </c>
      <c r="I144" s="38">
        <v>689.18333333333328</v>
      </c>
      <c r="J144" s="38">
        <v>719.38333333333333</v>
      </c>
      <c r="K144" s="38">
        <v>727.71666666666658</v>
      </c>
      <c r="L144" s="38">
        <v>734.48333333333335</v>
      </c>
      <c r="M144" s="28">
        <v>720.95</v>
      </c>
      <c r="N144" s="28">
        <v>705.85</v>
      </c>
      <c r="O144" s="39">
        <v>2276300</v>
      </c>
      <c r="P144" s="40">
        <v>-4.8886474741988047E-2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44889</v>
      </c>
      <c r="E145" s="37">
        <v>866.6</v>
      </c>
      <c r="F145" s="37">
        <v>862.41666666666663</v>
      </c>
      <c r="G145" s="38">
        <v>855.33333333333326</v>
      </c>
      <c r="H145" s="38">
        <v>844.06666666666661</v>
      </c>
      <c r="I145" s="38">
        <v>836.98333333333323</v>
      </c>
      <c r="J145" s="38">
        <v>873.68333333333328</v>
      </c>
      <c r="K145" s="38">
        <v>880.76666666666654</v>
      </c>
      <c r="L145" s="38">
        <v>892.0333333333333</v>
      </c>
      <c r="M145" s="28">
        <v>869.5</v>
      </c>
      <c r="N145" s="28">
        <v>851.15</v>
      </c>
      <c r="O145" s="39">
        <v>3151200</v>
      </c>
      <c r="P145" s="40">
        <v>5.0800101600203195E-4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44889</v>
      </c>
      <c r="E146" s="37">
        <v>3421.25</v>
      </c>
      <c r="F146" s="37">
        <v>3394.1166666666668</v>
      </c>
      <c r="G146" s="38">
        <v>3359.1333333333337</v>
      </c>
      <c r="H146" s="38">
        <v>3297.0166666666669</v>
      </c>
      <c r="I146" s="38">
        <v>3262.0333333333338</v>
      </c>
      <c r="J146" s="38">
        <v>3456.2333333333336</v>
      </c>
      <c r="K146" s="38">
        <v>3491.2166666666672</v>
      </c>
      <c r="L146" s="38">
        <v>3553.3333333333335</v>
      </c>
      <c r="M146" s="28">
        <v>3429.1</v>
      </c>
      <c r="N146" s="28">
        <v>3332</v>
      </c>
      <c r="O146" s="39">
        <v>2679000</v>
      </c>
      <c r="P146" s="40">
        <v>-1.500110302228105E-2</v>
      </c>
    </row>
    <row r="147" spans="1:16" ht="12.75" customHeight="1">
      <c r="A147" s="28">
        <v>137</v>
      </c>
      <c r="B147" s="29" t="s">
        <v>49</v>
      </c>
      <c r="C147" s="30" t="s">
        <v>810</v>
      </c>
      <c r="D147" s="31">
        <v>44889</v>
      </c>
      <c r="E147" s="37">
        <v>64.75</v>
      </c>
      <c r="F147" s="37">
        <v>64.850000000000009</v>
      </c>
      <c r="G147" s="38">
        <v>63.90000000000002</v>
      </c>
      <c r="H147" s="38">
        <v>63.050000000000011</v>
      </c>
      <c r="I147" s="38">
        <v>62.100000000000023</v>
      </c>
      <c r="J147" s="38">
        <v>65.700000000000017</v>
      </c>
      <c r="K147" s="38">
        <v>66.650000000000006</v>
      </c>
      <c r="L147" s="38">
        <v>67.500000000000014</v>
      </c>
      <c r="M147" s="28">
        <v>65.8</v>
      </c>
      <c r="N147" s="28">
        <v>64</v>
      </c>
      <c r="O147" s="39">
        <v>101965500</v>
      </c>
      <c r="P147" s="40">
        <v>1.9917628789413274E-2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44889</v>
      </c>
      <c r="E148" s="37">
        <v>1990.4</v>
      </c>
      <c r="F148" s="37">
        <v>1985.9166666666667</v>
      </c>
      <c r="G148" s="38">
        <v>1974.8333333333335</v>
      </c>
      <c r="H148" s="38">
        <v>1959.2666666666667</v>
      </c>
      <c r="I148" s="38">
        <v>1948.1833333333334</v>
      </c>
      <c r="J148" s="38">
        <v>2001.4833333333336</v>
      </c>
      <c r="K148" s="38">
        <v>2012.5666666666671</v>
      </c>
      <c r="L148" s="38">
        <v>2028.1333333333337</v>
      </c>
      <c r="M148" s="28">
        <v>1997</v>
      </c>
      <c r="N148" s="28">
        <v>1970.35</v>
      </c>
      <c r="O148" s="39">
        <v>2327200</v>
      </c>
      <c r="P148" s="40">
        <v>-3.1604352620518902E-2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44889</v>
      </c>
      <c r="E149" s="37">
        <v>91140.6</v>
      </c>
      <c r="F149" s="37">
        <v>90741.3</v>
      </c>
      <c r="G149" s="38">
        <v>89892.700000000012</v>
      </c>
      <c r="H149" s="38">
        <v>88644.800000000003</v>
      </c>
      <c r="I149" s="38">
        <v>87796.200000000012</v>
      </c>
      <c r="J149" s="38">
        <v>91989.200000000012</v>
      </c>
      <c r="K149" s="38">
        <v>92837.800000000017</v>
      </c>
      <c r="L149" s="38">
        <v>94085.700000000012</v>
      </c>
      <c r="M149" s="28">
        <v>91589.9</v>
      </c>
      <c r="N149" s="28">
        <v>89493.4</v>
      </c>
      <c r="O149" s="39">
        <v>50700</v>
      </c>
      <c r="P149" s="40">
        <v>5.5533518445061479E-3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44889</v>
      </c>
      <c r="E150" s="37">
        <v>1043.1500000000001</v>
      </c>
      <c r="F150" s="37">
        <v>1041.6000000000001</v>
      </c>
      <c r="G150" s="38">
        <v>1035.9500000000003</v>
      </c>
      <c r="H150" s="38">
        <v>1028.7500000000002</v>
      </c>
      <c r="I150" s="38">
        <v>1023.1000000000004</v>
      </c>
      <c r="J150" s="38">
        <v>1048.8000000000002</v>
      </c>
      <c r="K150" s="38">
        <v>1054.4500000000003</v>
      </c>
      <c r="L150" s="38">
        <v>1061.6500000000001</v>
      </c>
      <c r="M150" s="28">
        <v>1047.25</v>
      </c>
      <c r="N150" s="28">
        <v>1034.4000000000001</v>
      </c>
      <c r="O150" s="39">
        <v>7105575</v>
      </c>
      <c r="P150" s="40">
        <v>2.450761289578407E-2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44889</v>
      </c>
      <c r="E151" s="37">
        <v>70.349999999999994</v>
      </c>
      <c r="F151" s="37">
        <v>69.933333333333337</v>
      </c>
      <c r="G151" s="38">
        <v>69.116666666666674</v>
      </c>
      <c r="H151" s="38">
        <v>67.88333333333334</v>
      </c>
      <c r="I151" s="38">
        <v>67.066666666666677</v>
      </c>
      <c r="J151" s="38">
        <v>71.166666666666671</v>
      </c>
      <c r="K151" s="38">
        <v>71.983333333333334</v>
      </c>
      <c r="L151" s="38">
        <v>73.216666666666669</v>
      </c>
      <c r="M151" s="28">
        <v>70.75</v>
      </c>
      <c r="N151" s="28">
        <v>68.7</v>
      </c>
      <c r="O151" s="39">
        <v>65832000</v>
      </c>
      <c r="P151" s="40">
        <v>-2.0717815982952706E-2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44889</v>
      </c>
      <c r="E152" s="37">
        <v>3942.85</v>
      </c>
      <c r="F152" s="37">
        <v>3913.1</v>
      </c>
      <c r="G152" s="38">
        <v>3877.2</v>
      </c>
      <c r="H152" s="38">
        <v>3811.5499999999997</v>
      </c>
      <c r="I152" s="38">
        <v>3775.6499999999996</v>
      </c>
      <c r="J152" s="38">
        <v>3978.75</v>
      </c>
      <c r="K152" s="38">
        <v>4014.6500000000005</v>
      </c>
      <c r="L152" s="38">
        <v>4080.3</v>
      </c>
      <c r="M152" s="28">
        <v>3949</v>
      </c>
      <c r="N152" s="28">
        <v>3847.45</v>
      </c>
      <c r="O152" s="39">
        <v>1692125</v>
      </c>
      <c r="P152" s="40">
        <v>-1.305045202682998E-2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44889</v>
      </c>
      <c r="E153" s="37">
        <v>4558.3999999999996</v>
      </c>
      <c r="F153" s="37">
        <v>4550.2333333333336</v>
      </c>
      <c r="G153" s="38">
        <v>4526.6166666666668</v>
      </c>
      <c r="H153" s="38">
        <v>4494.833333333333</v>
      </c>
      <c r="I153" s="38">
        <v>4471.2166666666662</v>
      </c>
      <c r="J153" s="38">
        <v>4582.0166666666673</v>
      </c>
      <c r="K153" s="38">
        <v>4605.6333333333341</v>
      </c>
      <c r="L153" s="38">
        <v>4637.4166666666679</v>
      </c>
      <c r="M153" s="28">
        <v>4573.8500000000004</v>
      </c>
      <c r="N153" s="28">
        <v>4518.45</v>
      </c>
      <c r="O153" s="39">
        <v>483525</v>
      </c>
      <c r="P153" s="40">
        <v>1.8648018648018648E-3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44889</v>
      </c>
      <c r="E154" s="37">
        <v>20416.45</v>
      </c>
      <c r="F154" s="37">
        <v>20384.733333333334</v>
      </c>
      <c r="G154" s="38">
        <v>20269.466666666667</v>
      </c>
      <c r="H154" s="38">
        <v>20122.483333333334</v>
      </c>
      <c r="I154" s="38">
        <v>20007.216666666667</v>
      </c>
      <c r="J154" s="38">
        <v>20531.716666666667</v>
      </c>
      <c r="K154" s="38">
        <v>20646.983333333337</v>
      </c>
      <c r="L154" s="38">
        <v>20793.966666666667</v>
      </c>
      <c r="M154" s="28">
        <v>20500</v>
      </c>
      <c r="N154" s="28">
        <v>20237.75</v>
      </c>
      <c r="O154" s="39">
        <v>259520</v>
      </c>
      <c r="P154" s="40">
        <v>-4.3067846607669616E-2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44889</v>
      </c>
      <c r="E155" s="37">
        <v>100.25</v>
      </c>
      <c r="F155" s="37">
        <v>100.5</v>
      </c>
      <c r="G155" s="38">
        <v>98.6</v>
      </c>
      <c r="H155" s="38">
        <v>96.949999999999989</v>
      </c>
      <c r="I155" s="38">
        <v>95.049999999999983</v>
      </c>
      <c r="J155" s="38">
        <v>102.15</v>
      </c>
      <c r="K155" s="38">
        <v>104.05000000000001</v>
      </c>
      <c r="L155" s="38">
        <v>105.70000000000002</v>
      </c>
      <c r="M155" s="28">
        <v>102.4</v>
      </c>
      <c r="N155" s="28">
        <v>98.85</v>
      </c>
      <c r="O155" s="39">
        <v>24106150</v>
      </c>
      <c r="P155" s="40">
        <v>0.2833581332701578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44889</v>
      </c>
      <c r="E156" s="37">
        <v>173.1</v>
      </c>
      <c r="F156" s="37">
        <v>172.25</v>
      </c>
      <c r="G156" s="38">
        <v>170.25</v>
      </c>
      <c r="H156" s="38">
        <v>167.4</v>
      </c>
      <c r="I156" s="38">
        <v>165.4</v>
      </c>
      <c r="J156" s="38">
        <v>175.1</v>
      </c>
      <c r="K156" s="38">
        <v>177.1</v>
      </c>
      <c r="L156" s="38">
        <v>179.95</v>
      </c>
      <c r="M156" s="28">
        <v>174.25</v>
      </c>
      <c r="N156" s="28">
        <v>169.4</v>
      </c>
      <c r="O156" s="39">
        <v>45451800</v>
      </c>
      <c r="P156" s="40">
        <v>-0.11301446051167964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44889</v>
      </c>
      <c r="E157" s="37">
        <v>927.45</v>
      </c>
      <c r="F157" s="37">
        <v>923.36666666666667</v>
      </c>
      <c r="G157" s="38">
        <v>916.73333333333335</v>
      </c>
      <c r="H157" s="38">
        <v>906.01666666666665</v>
      </c>
      <c r="I157" s="38">
        <v>899.38333333333333</v>
      </c>
      <c r="J157" s="38">
        <v>934.08333333333337</v>
      </c>
      <c r="K157" s="38">
        <v>940.71666666666681</v>
      </c>
      <c r="L157" s="38">
        <v>951.43333333333339</v>
      </c>
      <c r="M157" s="28">
        <v>930</v>
      </c>
      <c r="N157" s="28">
        <v>912.65</v>
      </c>
      <c r="O157" s="39">
        <v>6111700</v>
      </c>
      <c r="P157" s="40">
        <v>1.7209729233593392E-3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44889</v>
      </c>
      <c r="E158" s="37">
        <v>2930.55</v>
      </c>
      <c r="F158" s="37">
        <v>2925.4833333333336</v>
      </c>
      <c r="G158" s="38">
        <v>2910.9666666666672</v>
      </c>
      <c r="H158" s="38">
        <v>2891.3833333333337</v>
      </c>
      <c r="I158" s="38">
        <v>2876.8666666666672</v>
      </c>
      <c r="J158" s="38">
        <v>2945.0666666666671</v>
      </c>
      <c r="K158" s="38">
        <v>2959.5833333333335</v>
      </c>
      <c r="L158" s="38">
        <v>2979.166666666667</v>
      </c>
      <c r="M158" s="28">
        <v>2940</v>
      </c>
      <c r="N158" s="28">
        <v>2905.9</v>
      </c>
      <c r="O158" s="39">
        <v>570600</v>
      </c>
      <c r="P158" s="40">
        <v>2.4048815506101939E-2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44889</v>
      </c>
      <c r="E159" s="37">
        <v>134.85</v>
      </c>
      <c r="F159" s="37">
        <v>134.75</v>
      </c>
      <c r="G159" s="38">
        <v>133.5</v>
      </c>
      <c r="H159" s="38">
        <v>132.15</v>
      </c>
      <c r="I159" s="38">
        <v>130.9</v>
      </c>
      <c r="J159" s="38">
        <v>136.1</v>
      </c>
      <c r="K159" s="38">
        <v>137.35</v>
      </c>
      <c r="L159" s="38">
        <v>138.69999999999999</v>
      </c>
      <c r="M159" s="28">
        <v>136</v>
      </c>
      <c r="N159" s="28">
        <v>133.4</v>
      </c>
      <c r="O159" s="39">
        <v>40748400</v>
      </c>
      <c r="P159" s="40">
        <v>-8.4961767204757861E-4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44889</v>
      </c>
      <c r="E160" s="37">
        <v>49780.45</v>
      </c>
      <c r="F160" s="37">
        <v>49646.716666666674</v>
      </c>
      <c r="G160" s="38">
        <v>49243.783333333347</v>
      </c>
      <c r="H160" s="38">
        <v>48707.116666666676</v>
      </c>
      <c r="I160" s="38">
        <v>48304.183333333349</v>
      </c>
      <c r="J160" s="38">
        <v>50183.383333333346</v>
      </c>
      <c r="K160" s="38">
        <v>50586.316666666666</v>
      </c>
      <c r="L160" s="38">
        <v>51122.983333333344</v>
      </c>
      <c r="M160" s="28">
        <v>50049.65</v>
      </c>
      <c r="N160" s="28">
        <v>49110.05</v>
      </c>
      <c r="O160" s="39">
        <v>101985</v>
      </c>
      <c r="P160" s="40">
        <v>2.2867459004061983E-2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44889</v>
      </c>
      <c r="E161" s="37">
        <v>854.45</v>
      </c>
      <c r="F161" s="37">
        <v>857.4666666666667</v>
      </c>
      <c r="G161" s="38">
        <v>849.93333333333339</v>
      </c>
      <c r="H161" s="38">
        <v>845.41666666666674</v>
      </c>
      <c r="I161" s="38">
        <v>837.88333333333344</v>
      </c>
      <c r="J161" s="38">
        <v>861.98333333333335</v>
      </c>
      <c r="K161" s="38">
        <v>869.51666666666665</v>
      </c>
      <c r="L161" s="38">
        <v>874.0333333333333</v>
      </c>
      <c r="M161" s="28">
        <v>865</v>
      </c>
      <c r="N161" s="28">
        <v>852.95</v>
      </c>
      <c r="O161" s="39">
        <v>5168625</v>
      </c>
      <c r="P161" s="40">
        <v>-3.3407572383073497E-3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44889</v>
      </c>
      <c r="E162" s="37">
        <v>3704.2</v>
      </c>
      <c r="F162" s="37">
        <v>3702.6</v>
      </c>
      <c r="G162" s="38">
        <v>3671</v>
      </c>
      <c r="H162" s="38">
        <v>3637.8</v>
      </c>
      <c r="I162" s="38">
        <v>3606.2000000000003</v>
      </c>
      <c r="J162" s="38">
        <v>3735.7999999999997</v>
      </c>
      <c r="K162" s="38">
        <v>3767.3999999999992</v>
      </c>
      <c r="L162" s="38">
        <v>3800.5999999999995</v>
      </c>
      <c r="M162" s="28">
        <v>3734.2</v>
      </c>
      <c r="N162" s="28">
        <v>3669.4</v>
      </c>
      <c r="O162" s="39">
        <v>607425</v>
      </c>
      <c r="P162" s="40">
        <v>7.8620261031696712E-2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44889</v>
      </c>
      <c r="E163" s="37">
        <v>206.25</v>
      </c>
      <c r="F163" s="37">
        <v>207.13333333333333</v>
      </c>
      <c r="G163" s="38">
        <v>203.71666666666664</v>
      </c>
      <c r="H163" s="38">
        <v>201.18333333333331</v>
      </c>
      <c r="I163" s="38">
        <v>197.76666666666662</v>
      </c>
      <c r="J163" s="38">
        <v>209.66666666666666</v>
      </c>
      <c r="K163" s="38">
        <v>213.08333333333334</v>
      </c>
      <c r="L163" s="38">
        <v>215.61666666666667</v>
      </c>
      <c r="M163" s="28">
        <v>210.55</v>
      </c>
      <c r="N163" s="28">
        <v>204.6</v>
      </c>
      <c r="O163" s="39">
        <v>14469000</v>
      </c>
      <c r="P163" s="40">
        <v>7.3447585132428217E-2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44889</v>
      </c>
      <c r="E164" s="37">
        <v>114.9</v>
      </c>
      <c r="F164" s="37">
        <v>114.26666666666667</v>
      </c>
      <c r="G164" s="38">
        <v>113.33333333333333</v>
      </c>
      <c r="H164" s="38">
        <v>111.76666666666667</v>
      </c>
      <c r="I164" s="38">
        <v>110.83333333333333</v>
      </c>
      <c r="J164" s="38">
        <v>115.83333333333333</v>
      </c>
      <c r="K164" s="38">
        <v>116.76666666666667</v>
      </c>
      <c r="L164" s="38">
        <v>118.33333333333333</v>
      </c>
      <c r="M164" s="28">
        <v>115.2</v>
      </c>
      <c r="N164" s="28">
        <v>112.7</v>
      </c>
      <c r="O164" s="39">
        <v>50145600</v>
      </c>
      <c r="P164" s="40">
        <v>-4.7013078826440437E-2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44889</v>
      </c>
      <c r="E165" s="37">
        <v>2594.4499999999998</v>
      </c>
      <c r="F165" s="37">
        <v>2588.3833333333332</v>
      </c>
      <c r="G165" s="38">
        <v>2572.7666666666664</v>
      </c>
      <c r="H165" s="38">
        <v>2551.083333333333</v>
      </c>
      <c r="I165" s="38">
        <v>2535.4666666666662</v>
      </c>
      <c r="J165" s="38">
        <v>2610.0666666666666</v>
      </c>
      <c r="K165" s="38">
        <v>2625.6833333333334</v>
      </c>
      <c r="L165" s="38">
        <v>2647.3666666666668</v>
      </c>
      <c r="M165" s="28">
        <v>2604</v>
      </c>
      <c r="N165" s="28">
        <v>2566.6999999999998</v>
      </c>
      <c r="O165" s="39">
        <v>3052000</v>
      </c>
      <c r="P165" s="40">
        <v>2.1504476612835745E-2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44889</v>
      </c>
      <c r="E166" s="37">
        <v>3261.6</v>
      </c>
      <c r="F166" s="37">
        <v>3273.1666666666665</v>
      </c>
      <c r="G166" s="38">
        <v>3237.3833333333332</v>
      </c>
      <c r="H166" s="38">
        <v>3213.1666666666665</v>
      </c>
      <c r="I166" s="38">
        <v>3177.3833333333332</v>
      </c>
      <c r="J166" s="38">
        <v>3297.3833333333332</v>
      </c>
      <c r="K166" s="38">
        <v>3333.166666666667</v>
      </c>
      <c r="L166" s="38">
        <v>3357.3833333333332</v>
      </c>
      <c r="M166" s="28">
        <v>3308.95</v>
      </c>
      <c r="N166" s="28">
        <v>3248.95</v>
      </c>
      <c r="O166" s="39">
        <v>1641500</v>
      </c>
      <c r="P166" s="40">
        <v>1.4367372161285339E-2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44889</v>
      </c>
      <c r="E167" s="37">
        <v>42.95</v>
      </c>
      <c r="F167" s="37">
        <v>42.933333333333337</v>
      </c>
      <c r="G167" s="38">
        <v>41.916666666666671</v>
      </c>
      <c r="H167" s="38">
        <v>40.883333333333333</v>
      </c>
      <c r="I167" s="38">
        <v>39.866666666666667</v>
      </c>
      <c r="J167" s="38">
        <v>43.966666666666676</v>
      </c>
      <c r="K167" s="38">
        <v>44.983333333333341</v>
      </c>
      <c r="L167" s="38">
        <v>46.01666666666668</v>
      </c>
      <c r="M167" s="28">
        <v>43.95</v>
      </c>
      <c r="N167" s="28">
        <v>41.9</v>
      </c>
      <c r="O167" s="39">
        <v>255952000</v>
      </c>
      <c r="P167" s="40">
        <v>4.9878585023298547E-2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44889</v>
      </c>
      <c r="E168" s="37">
        <v>2781.1</v>
      </c>
      <c r="F168" s="37">
        <v>2775.7833333333333</v>
      </c>
      <c r="G168" s="38">
        <v>2761.4166666666665</v>
      </c>
      <c r="H168" s="38">
        <v>2741.7333333333331</v>
      </c>
      <c r="I168" s="38">
        <v>2727.3666666666663</v>
      </c>
      <c r="J168" s="38">
        <v>2795.4666666666667</v>
      </c>
      <c r="K168" s="38">
        <v>2809.8333333333335</v>
      </c>
      <c r="L168" s="38">
        <v>2829.5166666666669</v>
      </c>
      <c r="M168" s="28">
        <v>2790.15</v>
      </c>
      <c r="N168" s="28">
        <v>2756.1</v>
      </c>
      <c r="O168" s="39">
        <v>683400</v>
      </c>
      <c r="P168" s="40">
        <v>-2.6495726495726495E-2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44889</v>
      </c>
      <c r="E169" s="37">
        <v>227.3</v>
      </c>
      <c r="F169" s="37">
        <v>227.16666666666666</v>
      </c>
      <c r="G169" s="38">
        <v>225.43333333333331</v>
      </c>
      <c r="H169" s="38">
        <v>223.56666666666666</v>
      </c>
      <c r="I169" s="38">
        <v>221.83333333333331</v>
      </c>
      <c r="J169" s="38">
        <v>229.0333333333333</v>
      </c>
      <c r="K169" s="38">
        <v>230.76666666666665</v>
      </c>
      <c r="L169" s="38">
        <v>232.6333333333333</v>
      </c>
      <c r="M169" s="28">
        <v>228.9</v>
      </c>
      <c r="N169" s="28">
        <v>225.3</v>
      </c>
      <c r="O169" s="39">
        <v>28822500</v>
      </c>
      <c r="P169" s="40">
        <v>4.5167968382422135E-3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44889</v>
      </c>
      <c r="E170" s="37">
        <v>1779.05</v>
      </c>
      <c r="F170" s="37">
        <v>1775.95</v>
      </c>
      <c r="G170" s="38">
        <v>1758.1000000000001</v>
      </c>
      <c r="H170" s="38">
        <v>1737.15</v>
      </c>
      <c r="I170" s="38">
        <v>1719.3000000000002</v>
      </c>
      <c r="J170" s="38">
        <v>1796.9</v>
      </c>
      <c r="K170" s="38">
        <v>1814.75</v>
      </c>
      <c r="L170" s="38">
        <v>1835.7</v>
      </c>
      <c r="M170" s="28">
        <v>1793.8</v>
      </c>
      <c r="N170" s="28">
        <v>1755</v>
      </c>
      <c r="O170" s="39">
        <v>2665036</v>
      </c>
      <c r="P170" s="40">
        <v>-2.9062870699881376E-2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44889</v>
      </c>
      <c r="E171" s="37">
        <v>168.15</v>
      </c>
      <c r="F171" s="37">
        <v>166.51666666666668</v>
      </c>
      <c r="G171" s="38">
        <v>163.73333333333335</v>
      </c>
      <c r="H171" s="38">
        <v>159.31666666666666</v>
      </c>
      <c r="I171" s="38">
        <v>156.53333333333333</v>
      </c>
      <c r="J171" s="38">
        <v>170.93333333333337</v>
      </c>
      <c r="K171" s="38">
        <v>173.71666666666673</v>
      </c>
      <c r="L171" s="38">
        <v>178.13333333333338</v>
      </c>
      <c r="M171" s="28">
        <v>169.3</v>
      </c>
      <c r="N171" s="28">
        <v>162.1</v>
      </c>
      <c r="O171" s="39">
        <v>11119500</v>
      </c>
      <c r="P171" s="40">
        <v>8.0244814688881339E-2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44889</v>
      </c>
      <c r="E172" s="37">
        <v>721.15</v>
      </c>
      <c r="F172" s="37">
        <v>710.84999999999991</v>
      </c>
      <c r="G172" s="38">
        <v>695.89999999999986</v>
      </c>
      <c r="H172" s="38">
        <v>670.65</v>
      </c>
      <c r="I172" s="38">
        <v>655.69999999999993</v>
      </c>
      <c r="J172" s="38">
        <v>736.0999999999998</v>
      </c>
      <c r="K172" s="38">
        <v>751.04999999999984</v>
      </c>
      <c r="L172" s="38">
        <v>776.29999999999973</v>
      </c>
      <c r="M172" s="28">
        <v>725.8</v>
      </c>
      <c r="N172" s="28">
        <v>685.6</v>
      </c>
      <c r="O172" s="39">
        <v>3149250</v>
      </c>
      <c r="P172" s="40">
        <v>2.8595224875069405E-2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44889</v>
      </c>
      <c r="E173" s="37">
        <v>135.85</v>
      </c>
      <c r="F173" s="37">
        <v>136.78333333333333</v>
      </c>
      <c r="G173" s="38">
        <v>134.36666666666667</v>
      </c>
      <c r="H173" s="38">
        <v>132.88333333333335</v>
      </c>
      <c r="I173" s="38">
        <v>130.4666666666667</v>
      </c>
      <c r="J173" s="38">
        <v>138.26666666666665</v>
      </c>
      <c r="K173" s="38">
        <v>140.68333333333334</v>
      </c>
      <c r="L173" s="38">
        <v>142.16666666666663</v>
      </c>
      <c r="M173" s="28">
        <v>139.19999999999999</v>
      </c>
      <c r="N173" s="28">
        <v>135.30000000000001</v>
      </c>
      <c r="O173" s="39">
        <v>49065000</v>
      </c>
      <c r="P173" s="40">
        <v>-1.2379227053140096E-2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44889</v>
      </c>
      <c r="E174" s="37">
        <v>102.85</v>
      </c>
      <c r="F174" s="37">
        <v>102.01666666666665</v>
      </c>
      <c r="G174" s="38">
        <v>100.73333333333331</v>
      </c>
      <c r="H174" s="38">
        <v>98.61666666666666</v>
      </c>
      <c r="I174" s="38">
        <v>97.333333333333314</v>
      </c>
      <c r="J174" s="38">
        <v>104.1333333333333</v>
      </c>
      <c r="K174" s="38">
        <v>105.41666666666666</v>
      </c>
      <c r="L174" s="38">
        <v>107.53333333333329</v>
      </c>
      <c r="M174" s="28">
        <v>103.3</v>
      </c>
      <c r="N174" s="28">
        <v>99.9</v>
      </c>
      <c r="O174" s="39">
        <v>41304000</v>
      </c>
      <c r="P174" s="40">
        <v>-3.9441860465116281E-2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44889</v>
      </c>
      <c r="E175" s="37">
        <v>2556.8000000000002</v>
      </c>
      <c r="F175" s="37">
        <v>2557.5333333333333</v>
      </c>
      <c r="G175" s="38">
        <v>2543.2666666666664</v>
      </c>
      <c r="H175" s="38">
        <v>2529.7333333333331</v>
      </c>
      <c r="I175" s="38">
        <v>2515.4666666666662</v>
      </c>
      <c r="J175" s="38">
        <v>2571.0666666666666</v>
      </c>
      <c r="K175" s="38">
        <v>2585.3333333333339</v>
      </c>
      <c r="L175" s="38">
        <v>2598.8666666666668</v>
      </c>
      <c r="M175" s="28">
        <v>2571.8000000000002</v>
      </c>
      <c r="N175" s="28">
        <v>2544</v>
      </c>
      <c r="O175" s="39">
        <v>32032250</v>
      </c>
      <c r="P175" s="40">
        <v>-1.6555884745866785E-2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44889</v>
      </c>
      <c r="E176" s="37">
        <v>78.7</v>
      </c>
      <c r="F176" s="37">
        <v>78.533333333333331</v>
      </c>
      <c r="G176" s="38">
        <v>77.816666666666663</v>
      </c>
      <c r="H176" s="38">
        <v>76.933333333333337</v>
      </c>
      <c r="I176" s="38">
        <v>76.216666666666669</v>
      </c>
      <c r="J176" s="38">
        <v>79.416666666666657</v>
      </c>
      <c r="K176" s="38">
        <v>80.133333333333326</v>
      </c>
      <c r="L176" s="38">
        <v>81.016666666666652</v>
      </c>
      <c r="M176" s="28">
        <v>79.25</v>
      </c>
      <c r="N176" s="28">
        <v>77.650000000000006</v>
      </c>
      <c r="O176" s="39">
        <v>98854000</v>
      </c>
      <c r="P176" s="40">
        <v>2.4372551864210067E-2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44889</v>
      </c>
      <c r="E177" s="37">
        <v>830.4</v>
      </c>
      <c r="F177" s="37">
        <v>826.2166666666667</v>
      </c>
      <c r="G177" s="38">
        <v>820.68333333333339</v>
      </c>
      <c r="H177" s="38">
        <v>810.9666666666667</v>
      </c>
      <c r="I177" s="38">
        <v>805.43333333333339</v>
      </c>
      <c r="J177" s="38">
        <v>835.93333333333339</v>
      </c>
      <c r="K177" s="38">
        <v>841.4666666666667</v>
      </c>
      <c r="L177" s="38">
        <v>851.18333333333339</v>
      </c>
      <c r="M177" s="28">
        <v>831.75</v>
      </c>
      <c r="N177" s="28">
        <v>816.5</v>
      </c>
      <c r="O177" s="39">
        <v>6000000</v>
      </c>
      <c r="P177" s="40">
        <v>-0.12075029308323564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44889</v>
      </c>
      <c r="E178" s="37">
        <v>1272.75</v>
      </c>
      <c r="F178" s="37">
        <v>1271.05</v>
      </c>
      <c r="G178" s="38">
        <v>1266.0999999999999</v>
      </c>
      <c r="H178" s="38">
        <v>1259.45</v>
      </c>
      <c r="I178" s="38">
        <v>1254.5</v>
      </c>
      <c r="J178" s="38">
        <v>1277.6999999999998</v>
      </c>
      <c r="K178" s="38">
        <v>1282.6500000000001</v>
      </c>
      <c r="L178" s="38">
        <v>1289.2999999999997</v>
      </c>
      <c r="M178" s="28">
        <v>1276</v>
      </c>
      <c r="N178" s="28">
        <v>1264.4000000000001</v>
      </c>
      <c r="O178" s="39">
        <v>5328000</v>
      </c>
      <c r="P178" s="40">
        <v>9.6645821489482666E-3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44889</v>
      </c>
      <c r="E179" s="37">
        <v>576.4</v>
      </c>
      <c r="F179" s="37">
        <v>575.83333333333337</v>
      </c>
      <c r="G179" s="38">
        <v>572.06666666666672</v>
      </c>
      <c r="H179" s="38">
        <v>567.73333333333335</v>
      </c>
      <c r="I179" s="38">
        <v>563.9666666666667</v>
      </c>
      <c r="J179" s="38">
        <v>580.16666666666674</v>
      </c>
      <c r="K179" s="38">
        <v>583.93333333333339</v>
      </c>
      <c r="L179" s="38">
        <v>588.26666666666677</v>
      </c>
      <c r="M179" s="28">
        <v>579.6</v>
      </c>
      <c r="N179" s="28">
        <v>571.5</v>
      </c>
      <c r="O179" s="39">
        <v>60168000</v>
      </c>
      <c r="P179" s="40">
        <v>1.2878137467804656E-2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44889</v>
      </c>
      <c r="E180" s="37">
        <v>22600.1</v>
      </c>
      <c r="F180" s="37">
        <v>22353.583333333332</v>
      </c>
      <c r="G180" s="38">
        <v>21947.166666666664</v>
      </c>
      <c r="H180" s="38">
        <v>21294.233333333334</v>
      </c>
      <c r="I180" s="38">
        <v>20887.816666666666</v>
      </c>
      <c r="J180" s="38">
        <v>23006.516666666663</v>
      </c>
      <c r="K180" s="38">
        <v>23412.933333333327</v>
      </c>
      <c r="L180" s="38">
        <v>24065.866666666661</v>
      </c>
      <c r="M180" s="28">
        <v>22760</v>
      </c>
      <c r="N180" s="28">
        <v>21700.65</v>
      </c>
      <c r="O180" s="39">
        <v>291800</v>
      </c>
      <c r="P180" s="40">
        <v>3.1277610885315429E-2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44889</v>
      </c>
      <c r="E181" s="37">
        <v>2944</v>
      </c>
      <c r="F181" s="37">
        <v>2950.1166666666668</v>
      </c>
      <c r="G181" s="38">
        <v>2925.2833333333338</v>
      </c>
      <c r="H181" s="38">
        <v>2906.5666666666671</v>
      </c>
      <c r="I181" s="38">
        <v>2881.733333333334</v>
      </c>
      <c r="J181" s="38">
        <v>2968.8333333333335</v>
      </c>
      <c r="K181" s="38">
        <v>2993.6666666666665</v>
      </c>
      <c r="L181" s="38">
        <v>3012.3833333333332</v>
      </c>
      <c r="M181" s="28">
        <v>2974.95</v>
      </c>
      <c r="N181" s="28">
        <v>2931.4</v>
      </c>
      <c r="O181" s="39">
        <v>1465475</v>
      </c>
      <c r="P181" s="40">
        <v>2.0881226053639845E-2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44889</v>
      </c>
      <c r="E182" s="37">
        <v>2567.6</v>
      </c>
      <c r="F182" s="37">
        <v>2553.8666666666668</v>
      </c>
      <c r="G182" s="38">
        <v>2529.5833333333335</v>
      </c>
      <c r="H182" s="38">
        <v>2491.5666666666666</v>
      </c>
      <c r="I182" s="38">
        <v>2467.2833333333333</v>
      </c>
      <c r="J182" s="38">
        <v>2591.8833333333337</v>
      </c>
      <c r="K182" s="38">
        <v>2616.1666666666665</v>
      </c>
      <c r="L182" s="38">
        <v>2654.1833333333338</v>
      </c>
      <c r="M182" s="28">
        <v>2578.15</v>
      </c>
      <c r="N182" s="28">
        <v>2515.85</v>
      </c>
      <c r="O182" s="39">
        <v>3606750</v>
      </c>
      <c r="P182" s="40">
        <v>-2.1566632756866735E-2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44889</v>
      </c>
      <c r="E183" s="37">
        <v>1215.8499999999999</v>
      </c>
      <c r="F183" s="37">
        <v>1223.5666666666666</v>
      </c>
      <c r="G183" s="38">
        <v>1201.3333333333333</v>
      </c>
      <c r="H183" s="38">
        <v>1186.8166666666666</v>
      </c>
      <c r="I183" s="38">
        <v>1164.5833333333333</v>
      </c>
      <c r="J183" s="38">
        <v>1238.0833333333333</v>
      </c>
      <c r="K183" s="38">
        <v>1260.3166666666668</v>
      </c>
      <c r="L183" s="38">
        <v>1274.8333333333333</v>
      </c>
      <c r="M183" s="28">
        <v>1245.8</v>
      </c>
      <c r="N183" s="28">
        <v>1209.05</v>
      </c>
      <c r="O183" s="39">
        <v>3811800</v>
      </c>
      <c r="P183" s="40">
        <v>3.9770867430441899E-2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44889</v>
      </c>
      <c r="E184" s="37">
        <v>1022.5</v>
      </c>
      <c r="F184" s="37">
        <v>1015.2833333333334</v>
      </c>
      <c r="G184" s="38">
        <v>1001.2666666666669</v>
      </c>
      <c r="H184" s="38">
        <v>980.03333333333342</v>
      </c>
      <c r="I184" s="38">
        <v>966.01666666666688</v>
      </c>
      <c r="J184" s="38">
        <v>1036.5166666666669</v>
      </c>
      <c r="K184" s="38">
        <v>1050.5333333333335</v>
      </c>
      <c r="L184" s="38">
        <v>1071.7666666666669</v>
      </c>
      <c r="M184" s="28">
        <v>1029.3</v>
      </c>
      <c r="N184" s="28">
        <v>994.05</v>
      </c>
      <c r="O184" s="39">
        <v>19250700</v>
      </c>
      <c r="P184" s="40">
        <v>-8.794377365291043E-3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44889</v>
      </c>
      <c r="E185" s="37">
        <v>523.95000000000005</v>
      </c>
      <c r="F185" s="37">
        <v>522.83333333333337</v>
      </c>
      <c r="G185" s="38">
        <v>519.66666666666674</v>
      </c>
      <c r="H185" s="38">
        <v>515.38333333333333</v>
      </c>
      <c r="I185" s="38">
        <v>512.2166666666667</v>
      </c>
      <c r="J185" s="38">
        <v>527.11666666666679</v>
      </c>
      <c r="K185" s="38">
        <v>530.28333333333353</v>
      </c>
      <c r="L185" s="38">
        <v>534.56666666666683</v>
      </c>
      <c r="M185" s="28">
        <v>526</v>
      </c>
      <c r="N185" s="28">
        <v>518.54999999999995</v>
      </c>
      <c r="O185" s="39">
        <v>9703500</v>
      </c>
      <c r="P185" s="40">
        <v>-6.9081977279705246E-3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44889</v>
      </c>
      <c r="E186" s="37">
        <v>632.54999999999995</v>
      </c>
      <c r="F186" s="37">
        <v>627.58333333333337</v>
      </c>
      <c r="G186" s="38">
        <v>621.2166666666667</v>
      </c>
      <c r="H186" s="38">
        <v>609.88333333333333</v>
      </c>
      <c r="I186" s="38">
        <v>603.51666666666665</v>
      </c>
      <c r="J186" s="38">
        <v>638.91666666666674</v>
      </c>
      <c r="K186" s="38">
        <v>645.2833333333333</v>
      </c>
      <c r="L186" s="38">
        <v>656.61666666666679</v>
      </c>
      <c r="M186" s="28">
        <v>633.95000000000005</v>
      </c>
      <c r="N186" s="28">
        <v>616.25</v>
      </c>
      <c r="O186" s="39">
        <v>2258000</v>
      </c>
      <c r="P186" s="40">
        <v>-4.4839255499153977E-2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44889</v>
      </c>
      <c r="E187" s="37">
        <v>1138.6500000000001</v>
      </c>
      <c r="F187" s="37">
        <v>1139.2333333333333</v>
      </c>
      <c r="G187" s="38">
        <v>1126.4666666666667</v>
      </c>
      <c r="H187" s="38">
        <v>1114.2833333333333</v>
      </c>
      <c r="I187" s="38">
        <v>1101.5166666666667</v>
      </c>
      <c r="J187" s="38">
        <v>1151.4166666666667</v>
      </c>
      <c r="K187" s="38">
        <v>1164.1833333333336</v>
      </c>
      <c r="L187" s="38">
        <v>1176.3666666666668</v>
      </c>
      <c r="M187" s="28">
        <v>1152</v>
      </c>
      <c r="N187" s="28">
        <v>1127.05</v>
      </c>
      <c r="O187" s="39">
        <v>7466500</v>
      </c>
      <c r="P187" s="40">
        <v>-6.9710939446797904E-2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44889</v>
      </c>
      <c r="E188" s="37">
        <v>1265.7</v>
      </c>
      <c r="F188" s="37">
        <v>1261.6166666666668</v>
      </c>
      <c r="G188" s="38">
        <v>1248.1333333333337</v>
      </c>
      <c r="H188" s="38">
        <v>1230.5666666666668</v>
      </c>
      <c r="I188" s="38">
        <v>1217.0833333333337</v>
      </c>
      <c r="J188" s="38">
        <v>1279.1833333333336</v>
      </c>
      <c r="K188" s="38">
        <v>1292.6666666666667</v>
      </c>
      <c r="L188" s="38">
        <v>1310.2333333333336</v>
      </c>
      <c r="M188" s="28">
        <v>1275.0999999999999</v>
      </c>
      <c r="N188" s="28">
        <v>1244.05</v>
      </c>
      <c r="O188" s="39">
        <v>2741000</v>
      </c>
      <c r="P188" s="40">
        <v>6.0963808786529898E-2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44889</v>
      </c>
      <c r="E189" s="37">
        <v>774.5</v>
      </c>
      <c r="F189" s="37">
        <v>772.2166666666667</v>
      </c>
      <c r="G189" s="38">
        <v>768.28333333333342</v>
      </c>
      <c r="H189" s="38">
        <v>762.06666666666672</v>
      </c>
      <c r="I189" s="38">
        <v>758.13333333333344</v>
      </c>
      <c r="J189" s="38">
        <v>778.43333333333339</v>
      </c>
      <c r="K189" s="38">
        <v>782.36666666666679</v>
      </c>
      <c r="L189" s="38">
        <v>788.58333333333337</v>
      </c>
      <c r="M189" s="28">
        <v>776.15</v>
      </c>
      <c r="N189" s="28">
        <v>766</v>
      </c>
      <c r="O189" s="39">
        <v>8974800</v>
      </c>
      <c r="P189" s="40">
        <v>-5.3859964093357273E-3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44889</v>
      </c>
      <c r="E190" s="37">
        <v>414.75</v>
      </c>
      <c r="F190" s="37">
        <v>415.2833333333333</v>
      </c>
      <c r="G190" s="38">
        <v>412.81666666666661</v>
      </c>
      <c r="H190" s="38">
        <v>410.88333333333333</v>
      </c>
      <c r="I190" s="38">
        <v>408.41666666666663</v>
      </c>
      <c r="J190" s="38">
        <v>417.21666666666658</v>
      </c>
      <c r="K190" s="38">
        <v>419.68333333333328</v>
      </c>
      <c r="L190" s="38">
        <v>421.61666666666656</v>
      </c>
      <c r="M190" s="28">
        <v>417.75</v>
      </c>
      <c r="N190" s="28">
        <v>413.35</v>
      </c>
      <c r="O190" s="39">
        <v>67307025</v>
      </c>
      <c r="P190" s="40">
        <v>1.5763440860215052E-2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44889</v>
      </c>
      <c r="E191" s="37">
        <v>226.8</v>
      </c>
      <c r="F191" s="37">
        <v>227.03333333333333</v>
      </c>
      <c r="G191" s="38">
        <v>224.56666666666666</v>
      </c>
      <c r="H191" s="38">
        <v>222.33333333333334</v>
      </c>
      <c r="I191" s="38">
        <v>219.86666666666667</v>
      </c>
      <c r="J191" s="38">
        <v>229.26666666666665</v>
      </c>
      <c r="K191" s="38">
        <v>231.73333333333329</v>
      </c>
      <c r="L191" s="38">
        <v>233.96666666666664</v>
      </c>
      <c r="M191" s="28">
        <v>229.5</v>
      </c>
      <c r="N191" s="28">
        <v>224.8</v>
      </c>
      <c r="O191" s="39">
        <v>99336375</v>
      </c>
      <c r="P191" s="40">
        <v>3.6774807143611962E-2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44889</v>
      </c>
      <c r="E192" s="37">
        <v>101.7</v>
      </c>
      <c r="F192" s="37">
        <v>101.5</v>
      </c>
      <c r="G192" s="38">
        <v>100.65</v>
      </c>
      <c r="H192" s="38">
        <v>99.600000000000009</v>
      </c>
      <c r="I192" s="38">
        <v>98.750000000000014</v>
      </c>
      <c r="J192" s="38">
        <v>102.55</v>
      </c>
      <c r="K192" s="38">
        <v>103.39999999999999</v>
      </c>
      <c r="L192" s="38">
        <v>104.44999999999999</v>
      </c>
      <c r="M192" s="28">
        <v>102.35</v>
      </c>
      <c r="N192" s="28">
        <v>100.45</v>
      </c>
      <c r="O192" s="39">
        <v>208696000</v>
      </c>
      <c r="P192" s="40">
        <v>1.1633768953348587E-2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44889</v>
      </c>
      <c r="E193" s="37">
        <v>3204.5</v>
      </c>
      <c r="F193" s="37">
        <v>3203.5499999999997</v>
      </c>
      <c r="G193" s="38">
        <v>3193.0999999999995</v>
      </c>
      <c r="H193" s="38">
        <v>3181.7</v>
      </c>
      <c r="I193" s="38">
        <v>3171.2499999999995</v>
      </c>
      <c r="J193" s="38">
        <v>3214.9499999999994</v>
      </c>
      <c r="K193" s="38">
        <v>3225.3999999999992</v>
      </c>
      <c r="L193" s="38">
        <v>3236.7999999999993</v>
      </c>
      <c r="M193" s="28">
        <v>3214</v>
      </c>
      <c r="N193" s="28">
        <v>3192.15</v>
      </c>
      <c r="O193" s="39">
        <v>10649475</v>
      </c>
      <c r="P193" s="40">
        <v>3.7441975541365252E-3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44889</v>
      </c>
      <c r="E194" s="37">
        <v>1055.25</v>
      </c>
      <c r="F194" s="37">
        <v>1056.0833333333333</v>
      </c>
      <c r="G194" s="38">
        <v>1044.2666666666664</v>
      </c>
      <c r="H194" s="38">
        <v>1033.2833333333331</v>
      </c>
      <c r="I194" s="38">
        <v>1021.4666666666662</v>
      </c>
      <c r="J194" s="38">
        <v>1067.0666666666666</v>
      </c>
      <c r="K194" s="38">
        <v>1078.8833333333337</v>
      </c>
      <c r="L194" s="38">
        <v>1089.8666666666668</v>
      </c>
      <c r="M194" s="28">
        <v>1067.9000000000001</v>
      </c>
      <c r="N194" s="28">
        <v>1045.0999999999999</v>
      </c>
      <c r="O194" s="39">
        <v>12996000</v>
      </c>
      <c r="P194" s="40">
        <v>3.2461032461032463E-2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44889</v>
      </c>
      <c r="E195" s="37">
        <v>2775.15</v>
      </c>
      <c r="F195" s="37">
        <v>2775.35</v>
      </c>
      <c r="G195" s="38">
        <v>2748.7</v>
      </c>
      <c r="H195" s="38">
        <v>2722.25</v>
      </c>
      <c r="I195" s="38">
        <v>2695.6</v>
      </c>
      <c r="J195" s="38">
        <v>2801.7999999999997</v>
      </c>
      <c r="K195" s="38">
        <v>2828.4500000000003</v>
      </c>
      <c r="L195" s="38">
        <v>2854.8999999999996</v>
      </c>
      <c r="M195" s="28">
        <v>2802</v>
      </c>
      <c r="N195" s="28">
        <v>2748.9</v>
      </c>
      <c r="O195" s="39">
        <v>5020500</v>
      </c>
      <c r="P195" s="40">
        <v>2.5193353242974195E-2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44889</v>
      </c>
      <c r="E196" s="37">
        <v>1654.95</v>
      </c>
      <c r="F196" s="37">
        <v>1641.7833333333335</v>
      </c>
      <c r="G196" s="38">
        <v>1623.616666666667</v>
      </c>
      <c r="H196" s="38">
        <v>1592.2833333333335</v>
      </c>
      <c r="I196" s="38">
        <v>1574.116666666667</v>
      </c>
      <c r="J196" s="38">
        <v>1673.116666666667</v>
      </c>
      <c r="K196" s="38">
        <v>1691.2833333333335</v>
      </c>
      <c r="L196" s="38">
        <v>1722.616666666667</v>
      </c>
      <c r="M196" s="28">
        <v>1659.95</v>
      </c>
      <c r="N196" s="28">
        <v>1610.45</v>
      </c>
      <c r="O196" s="39">
        <v>1621000</v>
      </c>
      <c r="P196" s="40">
        <v>2.6599113362887904E-2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44889</v>
      </c>
      <c r="E197" s="37">
        <v>506.6</v>
      </c>
      <c r="F197" s="37">
        <v>505.15000000000003</v>
      </c>
      <c r="G197" s="38">
        <v>502.40000000000009</v>
      </c>
      <c r="H197" s="38">
        <v>498.20000000000005</v>
      </c>
      <c r="I197" s="38">
        <v>495.4500000000001</v>
      </c>
      <c r="J197" s="38">
        <v>509.35000000000008</v>
      </c>
      <c r="K197" s="38">
        <v>512.09999999999991</v>
      </c>
      <c r="L197" s="38">
        <v>516.30000000000007</v>
      </c>
      <c r="M197" s="28">
        <v>507.9</v>
      </c>
      <c r="N197" s="28">
        <v>500.95</v>
      </c>
      <c r="O197" s="39">
        <v>3912000</v>
      </c>
      <c r="P197" s="40">
        <v>7.7279752704791345E-3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44889</v>
      </c>
      <c r="E198" s="37">
        <v>1536.6</v>
      </c>
      <c r="F198" s="37">
        <v>1518.8166666666668</v>
      </c>
      <c r="G198" s="38">
        <v>1489.6833333333336</v>
      </c>
      <c r="H198" s="38">
        <v>1442.7666666666669</v>
      </c>
      <c r="I198" s="38">
        <v>1413.6333333333337</v>
      </c>
      <c r="J198" s="38">
        <v>1565.7333333333336</v>
      </c>
      <c r="K198" s="38">
        <v>1594.8666666666668</v>
      </c>
      <c r="L198" s="38">
        <v>1641.7833333333335</v>
      </c>
      <c r="M198" s="28">
        <v>1547.95</v>
      </c>
      <c r="N198" s="28">
        <v>1471.9</v>
      </c>
      <c r="O198" s="39">
        <v>4438125</v>
      </c>
      <c r="P198" s="40">
        <v>6.2953937165815418E-2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44889</v>
      </c>
      <c r="E199" s="37">
        <v>1150.3499999999999</v>
      </c>
      <c r="F199" s="37">
        <v>1146.8666666666666</v>
      </c>
      <c r="G199" s="38">
        <v>1135.9833333333331</v>
      </c>
      <c r="H199" s="38">
        <v>1121.6166666666666</v>
      </c>
      <c r="I199" s="38">
        <v>1110.7333333333331</v>
      </c>
      <c r="J199" s="38">
        <v>1161.2333333333331</v>
      </c>
      <c r="K199" s="38">
        <v>1172.1166666666668</v>
      </c>
      <c r="L199" s="38">
        <v>1186.4833333333331</v>
      </c>
      <c r="M199" s="28">
        <v>1157.75</v>
      </c>
      <c r="N199" s="28">
        <v>1132.5</v>
      </c>
      <c r="O199" s="39">
        <v>5449500</v>
      </c>
      <c r="P199" s="40">
        <v>6.8194291986827665E-2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44889</v>
      </c>
      <c r="E200" s="37">
        <v>1661.95</v>
      </c>
      <c r="F200" s="37">
        <v>1655.7166666666665</v>
      </c>
      <c r="G200" s="38">
        <v>1646.7333333333329</v>
      </c>
      <c r="H200" s="38">
        <v>1631.5166666666664</v>
      </c>
      <c r="I200" s="38">
        <v>1622.5333333333328</v>
      </c>
      <c r="J200" s="38">
        <v>1670.9333333333329</v>
      </c>
      <c r="K200" s="38">
        <v>1679.9166666666665</v>
      </c>
      <c r="L200" s="38">
        <v>1695.133333333333</v>
      </c>
      <c r="M200" s="28">
        <v>1664.7</v>
      </c>
      <c r="N200" s="28">
        <v>1640.5</v>
      </c>
      <c r="O200" s="39">
        <v>994800</v>
      </c>
      <c r="P200" s="40">
        <v>4.2767295597484274E-2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44889</v>
      </c>
      <c r="E201" s="37">
        <v>6736.65</v>
      </c>
      <c r="F201" s="37">
        <v>6660.2</v>
      </c>
      <c r="G201" s="38">
        <v>6562.4</v>
      </c>
      <c r="H201" s="38">
        <v>6388.15</v>
      </c>
      <c r="I201" s="38">
        <v>6290.3499999999995</v>
      </c>
      <c r="J201" s="38">
        <v>6834.45</v>
      </c>
      <c r="K201" s="38">
        <v>6932.2500000000009</v>
      </c>
      <c r="L201" s="38">
        <v>7106.5</v>
      </c>
      <c r="M201" s="28">
        <v>6758</v>
      </c>
      <c r="N201" s="28">
        <v>6485.95</v>
      </c>
      <c r="O201" s="39">
        <v>2085600</v>
      </c>
      <c r="P201" s="40">
        <v>2.9824214892356312E-2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44889</v>
      </c>
      <c r="E202" s="37">
        <v>734.15</v>
      </c>
      <c r="F202" s="37">
        <v>728.0333333333333</v>
      </c>
      <c r="G202" s="38">
        <v>719.76666666666665</v>
      </c>
      <c r="H202" s="38">
        <v>705.38333333333333</v>
      </c>
      <c r="I202" s="38">
        <v>697.11666666666667</v>
      </c>
      <c r="J202" s="38">
        <v>742.41666666666663</v>
      </c>
      <c r="K202" s="38">
        <v>750.68333333333328</v>
      </c>
      <c r="L202" s="38">
        <v>765.06666666666661</v>
      </c>
      <c r="M202" s="28">
        <v>736.3</v>
      </c>
      <c r="N202" s="28">
        <v>713.65</v>
      </c>
      <c r="O202" s="39">
        <v>23596300</v>
      </c>
      <c r="P202" s="40">
        <v>3.8030424339471576E-2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44889</v>
      </c>
      <c r="E203" s="37">
        <v>282.5</v>
      </c>
      <c r="F203" s="37">
        <v>280.7</v>
      </c>
      <c r="G203" s="38">
        <v>274.79999999999995</v>
      </c>
      <c r="H203" s="38">
        <v>267.09999999999997</v>
      </c>
      <c r="I203" s="38">
        <v>261.19999999999993</v>
      </c>
      <c r="J203" s="38">
        <v>288.39999999999998</v>
      </c>
      <c r="K203" s="38">
        <v>294.29999999999995</v>
      </c>
      <c r="L203" s="38">
        <v>302</v>
      </c>
      <c r="M203" s="28">
        <v>286.60000000000002</v>
      </c>
      <c r="N203" s="28">
        <v>273</v>
      </c>
      <c r="O203" s="39">
        <v>33337550</v>
      </c>
      <c r="P203" s="40">
        <v>0.13299959387102092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44889</v>
      </c>
      <c r="E204" s="37">
        <v>879.65</v>
      </c>
      <c r="F204" s="37">
        <v>874.71666666666658</v>
      </c>
      <c r="G204" s="38">
        <v>865.48333333333312</v>
      </c>
      <c r="H204" s="38">
        <v>851.31666666666649</v>
      </c>
      <c r="I204" s="38">
        <v>842.08333333333303</v>
      </c>
      <c r="J204" s="38">
        <v>888.88333333333321</v>
      </c>
      <c r="K204" s="38">
        <v>898.11666666666656</v>
      </c>
      <c r="L204" s="38">
        <v>912.2833333333333</v>
      </c>
      <c r="M204" s="28">
        <v>883.95</v>
      </c>
      <c r="N204" s="28">
        <v>860.55</v>
      </c>
      <c r="O204" s="39">
        <v>4688600</v>
      </c>
      <c r="P204" s="40">
        <v>0.17144713172096743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44889</v>
      </c>
      <c r="E205" s="37">
        <v>1582.15</v>
      </c>
      <c r="F205" s="37">
        <v>1575.5166666666667</v>
      </c>
      <c r="G205" s="38">
        <v>1566.0333333333333</v>
      </c>
      <c r="H205" s="38">
        <v>1549.9166666666667</v>
      </c>
      <c r="I205" s="38">
        <v>1540.4333333333334</v>
      </c>
      <c r="J205" s="38">
        <v>1591.6333333333332</v>
      </c>
      <c r="K205" s="38">
        <v>1601.1166666666663</v>
      </c>
      <c r="L205" s="38">
        <v>1617.2333333333331</v>
      </c>
      <c r="M205" s="28">
        <v>1585</v>
      </c>
      <c r="N205" s="28">
        <v>1559.4</v>
      </c>
      <c r="O205" s="39">
        <v>635250</v>
      </c>
      <c r="P205" s="40">
        <v>0.12523248605083695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44889</v>
      </c>
      <c r="E206" s="37">
        <v>387.8</v>
      </c>
      <c r="F206" s="37">
        <v>387.58333333333331</v>
      </c>
      <c r="G206" s="38">
        <v>385.71666666666664</v>
      </c>
      <c r="H206" s="38">
        <v>383.63333333333333</v>
      </c>
      <c r="I206" s="38">
        <v>381.76666666666665</v>
      </c>
      <c r="J206" s="38">
        <v>389.66666666666663</v>
      </c>
      <c r="K206" s="38">
        <v>391.5333333333333</v>
      </c>
      <c r="L206" s="38">
        <v>393.61666666666662</v>
      </c>
      <c r="M206" s="28">
        <v>389.45</v>
      </c>
      <c r="N206" s="28">
        <v>385.5</v>
      </c>
      <c r="O206" s="39">
        <v>41361500</v>
      </c>
      <c r="P206" s="40">
        <v>-6.6167110983019906E-3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44889</v>
      </c>
      <c r="E207" s="37">
        <v>264</v>
      </c>
      <c r="F207" s="37">
        <v>264.56666666666666</v>
      </c>
      <c r="G207" s="38">
        <v>262.63333333333333</v>
      </c>
      <c r="H207" s="38">
        <v>261.26666666666665</v>
      </c>
      <c r="I207" s="38">
        <v>259.33333333333331</v>
      </c>
      <c r="J207" s="38">
        <v>265.93333333333334</v>
      </c>
      <c r="K207" s="38">
        <v>267.86666666666662</v>
      </c>
      <c r="L207" s="38">
        <v>269.23333333333335</v>
      </c>
      <c r="M207" s="28">
        <v>266.5</v>
      </c>
      <c r="N207" s="28">
        <v>263.2</v>
      </c>
      <c r="O207" s="39">
        <v>88716000</v>
      </c>
      <c r="P207" s="40">
        <v>2.2792515477466885E-2</v>
      </c>
    </row>
    <row r="208" spans="1:16" ht="12.75" customHeight="1">
      <c r="A208" s="28">
        <v>198</v>
      </c>
      <c r="B208" s="29" t="s">
        <v>47</v>
      </c>
      <c r="C208" s="30" t="s">
        <v>806</v>
      </c>
      <c r="D208" s="31">
        <v>44889</v>
      </c>
      <c r="E208" s="37">
        <v>435.9</v>
      </c>
      <c r="F208" s="37">
        <v>438.25</v>
      </c>
      <c r="G208" s="38">
        <v>431.6</v>
      </c>
      <c r="H208" s="38">
        <v>427.3</v>
      </c>
      <c r="I208" s="38">
        <v>420.65000000000003</v>
      </c>
      <c r="J208" s="38">
        <v>442.55</v>
      </c>
      <c r="K208" s="38">
        <v>449.2</v>
      </c>
      <c r="L208" s="38">
        <v>453.5</v>
      </c>
      <c r="M208" s="28">
        <v>444.9</v>
      </c>
      <c r="N208" s="28">
        <v>433.95</v>
      </c>
      <c r="O208" s="39">
        <v>11939400</v>
      </c>
      <c r="P208" s="40">
        <v>1.5151515151515152E-2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E15" sqref="E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44866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8" t="s">
        <v>16</v>
      </c>
      <c r="B8" s="410"/>
      <c r="C8" s="414" t="s">
        <v>20</v>
      </c>
      <c r="D8" s="414" t="s">
        <v>21</v>
      </c>
      <c r="E8" s="405" t="s">
        <v>22</v>
      </c>
      <c r="F8" s="406"/>
      <c r="G8" s="407"/>
      <c r="H8" s="405" t="s">
        <v>23</v>
      </c>
      <c r="I8" s="406"/>
      <c r="J8" s="407"/>
      <c r="K8" s="23"/>
      <c r="L8" s="50"/>
      <c r="M8" s="50"/>
      <c r="N8" s="1"/>
      <c r="O8" s="1"/>
    </row>
    <row r="9" spans="1:15" ht="36" customHeight="1">
      <c r="A9" s="412"/>
      <c r="B9" s="413"/>
      <c r="C9" s="413"/>
      <c r="D9" s="41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30" t="s">
        <v>230</v>
      </c>
      <c r="C10" s="330">
        <v>18012.2</v>
      </c>
      <c r="D10" s="330">
        <v>17978.3</v>
      </c>
      <c r="E10" s="330">
        <v>17933.8</v>
      </c>
      <c r="F10" s="330">
        <v>17855.400000000001</v>
      </c>
      <c r="G10" s="330">
        <v>17810.900000000001</v>
      </c>
      <c r="H10" s="330">
        <v>18056.699999999997</v>
      </c>
      <c r="I10" s="330">
        <v>18101.199999999997</v>
      </c>
      <c r="J10" s="330">
        <v>18179.599999999995</v>
      </c>
      <c r="K10" s="330">
        <v>18022.8</v>
      </c>
      <c r="L10" s="330">
        <v>17899.900000000001</v>
      </c>
      <c r="M10" s="331"/>
      <c r="N10" s="1"/>
      <c r="O10" s="1"/>
    </row>
    <row r="11" spans="1:15" ht="12.75" customHeight="1">
      <c r="A11" s="227">
        <v>2</v>
      </c>
      <c r="B11" s="340" t="s">
        <v>231</v>
      </c>
      <c r="C11" s="330">
        <v>41307.9</v>
      </c>
      <c r="D11" s="330">
        <v>41255.9</v>
      </c>
      <c r="E11" s="330">
        <v>41158.100000000006</v>
      </c>
      <c r="F11" s="330">
        <v>41008.300000000003</v>
      </c>
      <c r="G11" s="330">
        <v>40910.500000000007</v>
      </c>
      <c r="H11" s="330">
        <v>41405.700000000004</v>
      </c>
      <c r="I11" s="330">
        <v>41503.500000000007</v>
      </c>
      <c r="J11" s="330">
        <v>41653.300000000003</v>
      </c>
      <c r="K11" s="330">
        <v>41353.699999999997</v>
      </c>
      <c r="L11" s="330">
        <v>41106.1</v>
      </c>
      <c r="M11" s="331"/>
      <c r="N11" s="1"/>
      <c r="O11" s="1"/>
    </row>
    <row r="12" spans="1:15" ht="12.75" customHeight="1">
      <c r="A12" s="227">
        <v>3</v>
      </c>
      <c r="B12" s="259" t="s">
        <v>232</v>
      </c>
      <c r="C12" s="260">
        <v>2799.65</v>
      </c>
      <c r="D12" s="260">
        <v>2796.5499999999997</v>
      </c>
      <c r="E12" s="260">
        <v>2778.9499999999994</v>
      </c>
      <c r="F12" s="260">
        <v>2758.2499999999995</v>
      </c>
      <c r="G12" s="260">
        <v>2740.6499999999992</v>
      </c>
      <c r="H12" s="260">
        <v>2817.2499999999995</v>
      </c>
      <c r="I12" s="260">
        <v>2834.85</v>
      </c>
      <c r="J12" s="260">
        <v>2855.5499999999997</v>
      </c>
      <c r="K12" s="260">
        <v>2814.15</v>
      </c>
      <c r="L12" s="260">
        <v>2775.85</v>
      </c>
      <c r="M12" s="331"/>
      <c r="N12" s="1"/>
      <c r="O12" s="1"/>
    </row>
    <row r="13" spans="1:15" ht="12.75" customHeight="1">
      <c r="A13" s="227">
        <v>4</v>
      </c>
      <c r="B13" s="259" t="s">
        <v>233</v>
      </c>
      <c r="C13" s="260">
        <v>5234.7</v>
      </c>
      <c r="D13" s="260">
        <v>5218.333333333333</v>
      </c>
      <c r="E13" s="260">
        <v>5198.2166666666662</v>
      </c>
      <c r="F13" s="260">
        <v>5161.7333333333336</v>
      </c>
      <c r="G13" s="260">
        <v>5141.6166666666668</v>
      </c>
      <c r="H13" s="260">
        <v>5254.8166666666657</v>
      </c>
      <c r="I13" s="260">
        <v>5274.9333333333325</v>
      </c>
      <c r="J13" s="260">
        <v>5311.4166666666652</v>
      </c>
      <c r="K13" s="260">
        <v>5238.45</v>
      </c>
      <c r="L13" s="260">
        <v>5181.8500000000004</v>
      </c>
      <c r="M13" s="331"/>
      <c r="N13" s="1"/>
      <c r="O13" s="1"/>
    </row>
    <row r="14" spans="1:15" ht="12.75" customHeight="1">
      <c r="A14" s="227">
        <v>5</v>
      </c>
      <c r="B14" s="259" t="s">
        <v>234</v>
      </c>
      <c r="C14" s="260">
        <v>28727.599999999999</v>
      </c>
      <c r="D14" s="260">
        <v>28714.666666666668</v>
      </c>
      <c r="E14" s="260">
        <v>28586.183333333334</v>
      </c>
      <c r="F14" s="260">
        <v>28444.766666666666</v>
      </c>
      <c r="G14" s="260">
        <v>28316.283333333333</v>
      </c>
      <c r="H14" s="260">
        <v>28856.083333333336</v>
      </c>
      <c r="I14" s="260">
        <v>28984.566666666666</v>
      </c>
      <c r="J14" s="260">
        <v>29125.983333333337</v>
      </c>
      <c r="K14" s="260">
        <v>28843.15</v>
      </c>
      <c r="L14" s="260">
        <v>28573.25</v>
      </c>
      <c r="M14" s="331"/>
      <c r="N14" s="1"/>
      <c r="O14" s="1"/>
    </row>
    <row r="15" spans="1:15" ht="12.75" customHeight="1">
      <c r="A15" s="227">
        <v>6</v>
      </c>
      <c r="B15" s="259" t="s">
        <v>235</v>
      </c>
      <c r="C15" s="260">
        <v>4276.55</v>
      </c>
      <c r="D15" s="260">
        <v>4272.083333333333</v>
      </c>
      <c r="E15" s="260">
        <v>4247.6166666666659</v>
      </c>
      <c r="F15" s="260">
        <v>4218.6833333333325</v>
      </c>
      <c r="G15" s="260">
        <v>4194.2166666666653</v>
      </c>
      <c r="H15" s="260">
        <v>4301.0166666666664</v>
      </c>
      <c r="I15" s="260">
        <v>4325.4833333333336</v>
      </c>
      <c r="J15" s="260">
        <v>4354.416666666667</v>
      </c>
      <c r="K15" s="260">
        <v>4296.55</v>
      </c>
      <c r="L15" s="260">
        <v>4243.1499999999996</v>
      </c>
      <c r="M15" s="331"/>
      <c r="N15" s="1"/>
      <c r="O15" s="1"/>
    </row>
    <row r="16" spans="1:15" ht="12.75" customHeight="1">
      <c r="A16" s="227">
        <v>7</v>
      </c>
      <c r="B16" s="259" t="s">
        <v>236</v>
      </c>
      <c r="C16" s="260">
        <v>8690.35</v>
      </c>
      <c r="D16" s="260">
        <v>8667.8833333333332</v>
      </c>
      <c r="E16" s="260">
        <v>8640.8166666666657</v>
      </c>
      <c r="F16" s="260">
        <v>8591.2833333333328</v>
      </c>
      <c r="G16" s="260">
        <v>8564.2166666666653</v>
      </c>
      <c r="H16" s="260">
        <v>8717.4166666666661</v>
      </c>
      <c r="I16" s="260">
        <v>8744.4833333333354</v>
      </c>
      <c r="J16" s="260">
        <v>8794.0166666666664</v>
      </c>
      <c r="K16" s="260">
        <v>8694.9500000000007</v>
      </c>
      <c r="L16" s="260">
        <v>8618.35</v>
      </c>
      <c r="M16" s="331"/>
      <c r="N16" s="1"/>
      <c r="O16" s="1"/>
    </row>
    <row r="17" spans="1:15" ht="12.75" customHeight="1">
      <c r="A17" s="227">
        <v>8</v>
      </c>
      <c r="B17" s="269" t="s">
        <v>288</v>
      </c>
      <c r="C17" s="259">
        <v>3049.75</v>
      </c>
      <c r="D17" s="260">
        <v>3024.4</v>
      </c>
      <c r="E17" s="260">
        <v>2986.9500000000003</v>
      </c>
      <c r="F17" s="260">
        <v>2924.15</v>
      </c>
      <c r="G17" s="260">
        <v>2886.7000000000003</v>
      </c>
      <c r="H17" s="260">
        <v>3087.2000000000003</v>
      </c>
      <c r="I17" s="260">
        <v>3124.65</v>
      </c>
      <c r="J17" s="260">
        <v>3187.4500000000003</v>
      </c>
      <c r="K17" s="259">
        <v>3061.85</v>
      </c>
      <c r="L17" s="259">
        <v>2961.6</v>
      </c>
      <c r="M17" s="259">
        <v>3.1975899999999999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2390.3000000000002</v>
      </c>
      <c r="D18" s="260">
        <v>2372.0333333333333</v>
      </c>
      <c r="E18" s="260">
        <v>2346.1666666666665</v>
      </c>
      <c r="F18" s="260">
        <v>2302.0333333333333</v>
      </c>
      <c r="G18" s="260">
        <v>2276.1666666666665</v>
      </c>
      <c r="H18" s="260">
        <v>2416.1666666666665</v>
      </c>
      <c r="I18" s="260">
        <v>2442.0333333333333</v>
      </c>
      <c r="J18" s="260">
        <v>2486.1666666666665</v>
      </c>
      <c r="K18" s="259">
        <v>2397.9</v>
      </c>
      <c r="L18" s="259">
        <v>2327.9</v>
      </c>
      <c r="M18" s="259">
        <v>5.8421399999999997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589.54999999999995</v>
      </c>
      <c r="D19" s="260">
        <v>585.63333333333333</v>
      </c>
      <c r="E19" s="260">
        <v>581.06666666666661</v>
      </c>
      <c r="F19" s="260">
        <v>572.58333333333326</v>
      </c>
      <c r="G19" s="260">
        <v>568.01666666666654</v>
      </c>
      <c r="H19" s="260">
        <v>594.11666666666667</v>
      </c>
      <c r="I19" s="260">
        <v>598.68333333333351</v>
      </c>
      <c r="J19" s="260">
        <v>607.16666666666674</v>
      </c>
      <c r="K19" s="259">
        <v>590.20000000000005</v>
      </c>
      <c r="L19" s="259">
        <v>577.15</v>
      </c>
      <c r="M19" s="259">
        <v>11.700010000000001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19246.95</v>
      </c>
      <c r="D20" s="260">
        <v>19183.333333333332</v>
      </c>
      <c r="E20" s="260">
        <v>19033.666666666664</v>
      </c>
      <c r="F20" s="260">
        <v>18820.383333333331</v>
      </c>
      <c r="G20" s="260">
        <v>18670.716666666664</v>
      </c>
      <c r="H20" s="260">
        <v>19396.616666666665</v>
      </c>
      <c r="I20" s="260">
        <v>19546.283333333329</v>
      </c>
      <c r="J20" s="260">
        <v>19759.566666666666</v>
      </c>
      <c r="K20" s="259">
        <v>19333</v>
      </c>
      <c r="L20" s="259">
        <v>18970.05</v>
      </c>
      <c r="M20" s="259">
        <v>0.18532999999999999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3347.45</v>
      </c>
      <c r="D21" s="260">
        <v>3344.5166666666664</v>
      </c>
      <c r="E21" s="260">
        <v>3329.0333333333328</v>
      </c>
      <c r="F21" s="260">
        <v>3310.6166666666663</v>
      </c>
      <c r="G21" s="260">
        <v>3295.1333333333328</v>
      </c>
      <c r="H21" s="260">
        <v>3362.9333333333329</v>
      </c>
      <c r="I21" s="260">
        <v>3378.4166666666665</v>
      </c>
      <c r="J21" s="260">
        <v>3396.833333333333</v>
      </c>
      <c r="K21" s="259">
        <v>3360</v>
      </c>
      <c r="L21" s="259">
        <v>3326.1</v>
      </c>
      <c r="M21" s="259">
        <v>5.7572200000000002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2102.9</v>
      </c>
      <c r="D22" s="260">
        <v>2101.6333333333332</v>
      </c>
      <c r="E22" s="260">
        <v>2082.2666666666664</v>
      </c>
      <c r="F22" s="260">
        <v>2061.6333333333332</v>
      </c>
      <c r="G22" s="260">
        <v>2042.2666666666664</v>
      </c>
      <c r="H22" s="260">
        <v>2122.2666666666664</v>
      </c>
      <c r="I22" s="260">
        <v>2141.6333333333332</v>
      </c>
      <c r="J22" s="260">
        <v>2162.2666666666664</v>
      </c>
      <c r="K22" s="259">
        <v>2121</v>
      </c>
      <c r="L22" s="259">
        <v>2081</v>
      </c>
      <c r="M22" s="259">
        <v>8.5414899999999996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823.55</v>
      </c>
      <c r="D23" s="260">
        <v>824.68333333333339</v>
      </c>
      <c r="E23" s="260">
        <v>818.36666666666679</v>
      </c>
      <c r="F23" s="260">
        <v>813.18333333333339</v>
      </c>
      <c r="G23" s="260">
        <v>806.86666666666679</v>
      </c>
      <c r="H23" s="260">
        <v>829.86666666666679</v>
      </c>
      <c r="I23" s="260">
        <v>836.18333333333339</v>
      </c>
      <c r="J23" s="260">
        <v>841.36666666666679</v>
      </c>
      <c r="K23" s="259">
        <v>831</v>
      </c>
      <c r="L23" s="259">
        <v>819.5</v>
      </c>
      <c r="M23" s="259">
        <v>44.875369999999997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3602.85</v>
      </c>
      <c r="D24" s="260">
        <v>3561.5166666666664</v>
      </c>
      <c r="E24" s="260">
        <v>3464.333333333333</v>
      </c>
      <c r="F24" s="260">
        <v>3325.8166666666666</v>
      </c>
      <c r="G24" s="260">
        <v>3228.6333333333332</v>
      </c>
      <c r="H24" s="260">
        <v>3700.0333333333328</v>
      </c>
      <c r="I24" s="260">
        <v>3797.2166666666662</v>
      </c>
      <c r="J24" s="260">
        <v>3935.7333333333327</v>
      </c>
      <c r="K24" s="259">
        <v>3658.7</v>
      </c>
      <c r="L24" s="259">
        <v>3423</v>
      </c>
      <c r="M24" s="259">
        <v>2.8461400000000001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3348.7</v>
      </c>
      <c r="D25" s="260">
        <v>3327.7166666666667</v>
      </c>
      <c r="E25" s="260">
        <v>3280.4333333333334</v>
      </c>
      <c r="F25" s="260">
        <v>3212.1666666666665</v>
      </c>
      <c r="G25" s="260">
        <v>3164.8833333333332</v>
      </c>
      <c r="H25" s="260">
        <v>3395.9833333333336</v>
      </c>
      <c r="I25" s="260">
        <v>3443.2666666666673</v>
      </c>
      <c r="J25" s="260">
        <v>3511.5333333333338</v>
      </c>
      <c r="K25" s="259">
        <v>3375</v>
      </c>
      <c r="L25" s="259">
        <v>3259.45</v>
      </c>
      <c r="M25" s="259">
        <v>5.4193600000000002</v>
      </c>
      <c r="N25" s="1"/>
      <c r="O25" s="1"/>
    </row>
    <row r="26" spans="1:15" ht="12.75" customHeight="1">
      <c r="A26" s="227">
        <v>17</v>
      </c>
      <c r="B26" s="269" t="s">
        <v>957</v>
      </c>
      <c r="C26" s="259">
        <v>672.4</v>
      </c>
      <c r="D26" s="260">
        <v>673.48333333333323</v>
      </c>
      <c r="E26" s="260">
        <v>665.91666666666652</v>
      </c>
      <c r="F26" s="260">
        <v>659.43333333333328</v>
      </c>
      <c r="G26" s="260">
        <v>651.86666666666656</v>
      </c>
      <c r="H26" s="260">
        <v>679.96666666666647</v>
      </c>
      <c r="I26" s="260">
        <v>687.5333333333333</v>
      </c>
      <c r="J26" s="260">
        <v>694.01666666666642</v>
      </c>
      <c r="K26" s="259">
        <v>681.05</v>
      </c>
      <c r="L26" s="259">
        <v>667</v>
      </c>
      <c r="M26" s="259">
        <v>13.47016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116.85</v>
      </c>
      <c r="D27" s="260">
        <v>116.8</v>
      </c>
      <c r="E27" s="260">
        <v>115.89999999999999</v>
      </c>
      <c r="F27" s="260">
        <v>114.94999999999999</v>
      </c>
      <c r="G27" s="260">
        <v>114.04999999999998</v>
      </c>
      <c r="H27" s="260">
        <v>117.75</v>
      </c>
      <c r="I27" s="260">
        <v>118.65</v>
      </c>
      <c r="J27" s="260">
        <v>119.60000000000001</v>
      </c>
      <c r="K27" s="259">
        <v>117.7</v>
      </c>
      <c r="L27" s="259">
        <v>115.85</v>
      </c>
      <c r="M27" s="259">
        <v>14.956300000000001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353.9</v>
      </c>
      <c r="D28" s="260">
        <v>350.76666666666665</v>
      </c>
      <c r="E28" s="260">
        <v>346.13333333333333</v>
      </c>
      <c r="F28" s="260">
        <v>338.36666666666667</v>
      </c>
      <c r="G28" s="260">
        <v>333.73333333333335</v>
      </c>
      <c r="H28" s="260">
        <v>358.5333333333333</v>
      </c>
      <c r="I28" s="260">
        <v>363.16666666666663</v>
      </c>
      <c r="J28" s="260">
        <v>370.93333333333328</v>
      </c>
      <c r="K28" s="259">
        <v>355.4</v>
      </c>
      <c r="L28" s="259">
        <v>343</v>
      </c>
      <c r="M28" s="259">
        <v>32.771839999999997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3155.2</v>
      </c>
      <c r="D29" s="260">
        <v>3144.8666666666668</v>
      </c>
      <c r="E29" s="260">
        <v>3129.7333333333336</v>
      </c>
      <c r="F29" s="260">
        <v>3104.2666666666669</v>
      </c>
      <c r="G29" s="260">
        <v>3089.1333333333337</v>
      </c>
      <c r="H29" s="260">
        <v>3170.3333333333335</v>
      </c>
      <c r="I29" s="260">
        <v>3185.4666666666667</v>
      </c>
      <c r="J29" s="260">
        <v>3210.9333333333334</v>
      </c>
      <c r="K29" s="259">
        <v>3160</v>
      </c>
      <c r="L29" s="259">
        <v>3119.4</v>
      </c>
      <c r="M29" s="259">
        <v>0.39596999999999999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532.95000000000005</v>
      </c>
      <c r="D30" s="260">
        <v>530.9666666666667</v>
      </c>
      <c r="E30" s="260">
        <v>523.33333333333337</v>
      </c>
      <c r="F30" s="260">
        <v>513.7166666666667</v>
      </c>
      <c r="G30" s="260">
        <v>506.08333333333337</v>
      </c>
      <c r="H30" s="260">
        <v>540.58333333333337</v>
      </c>
      <c r="I30" s="260">
        <v>548.21666666666658</v>
      </c>
      <c r="J30" s="260">
        <v>557.83333333333337</v>
      </c>
      <c r="K30" s="259">
        <v>538.6</v>
      </c>
      <c r="L30" s="259">
        <v>521.35</v>
      </c>
      <c r="M30" s="259">
        <v>86.019800000000004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4517.5</v>
      </c>
      <c r="D31" s="260">
        <v>4544.666666666667</v>
      </c>
      <c r="E31" s="260">
        <v>4464.3333333333339</v>
      </c>
      <c r="F31" s="260">
        <v>4411.166666666667</v>
      </c>
      <c r="G31" s="260">
        <v>4330.8333333333339</v>
      </c>
      <c r="H31" s="260">
        <v>4597.8333333333339</v>
      </c>
      <c r="I31" s="260">
        <v>4678.1666666666679</v>
      </c>
      <c r="J31" s="260">
        <v>4731.3333333333339</v>
      </c>
      <c r="K31" s="259">
        <v>4625</v>
      </c>
      <c r="L31" s="259">
        <v>4491.5</v>
      </c>
      <c r="M31" s="259">
        <v>4.3348100000000001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153.30000000000001</v>
      </c>
      <c r="D32" s="260">
        <v>152.23333333333335</v>
      </c>
      <c r="E32" s="260">
        <v>150.66666666666669</v>
      </c>
      <c r="F32" s="260">
        <v>148.03333333333333</v>
      </c>
      <c r="G32" s="260">
        <v>146.46666666666667</v>
      </c>
      <c r="H32" s="260">
        <v>154.8666666666667</v>
      </c>
      <c r="I32" s="260">
        <v>156.43333333333337</v>
      </c>
      <c r="J32" s="260">
        <v>159.06666666666672</v>
      </c>
      <c r="K32" s="259">
        <v>153.80000000000001</v>
      </c>
      <c r="L32" s="259">
        <v>149.6</v>
      </c>
      <c r="M32" s="259">
        <v>137.7045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3107.7</v>
      </c>
      <c r="D33" s="260">
        <v>3093.9166666666665</v>
      </c>
      <c r="E33" s="260">
        <v>3074.833333333333</v>
      </c>
      <c r="F33" s="260">
        <v>3041.9666666666667</v>
      </c>
      <c r="G33" s="260">
        <v>3022.8833333333332</v>
      </c>
      <c r="H33" s="260">
        <v>3126.7833333333328</v>
      </c>
      <c r="I33" s="260">
        <v>3145.8666666666659</v>
      </c>
      <c r="J33" s="260">
        <v>3178.7333333333327</v>
      </c>
      <c r="K33" s="259">
        <v>3113</v>
      </c>
      <c r="L33" s="259">
        <v>3061.05</v>
      </c>
      <c r="M33" s="259">
        <v>8.1436399999999995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2031.15</v>
      </c>
      <c r="D34" s="260">
        <v>2012.8833333333332</v>
      </c>
      <c r="E34" s="260">
        <v>1980.9666666666665</v>
      </c>
      <c r="F34" s="260">
        <v>1930.7833333333333</v>
      </c>
      <c r="G34" s="260">
        <v>1898.8666666666666</v>
      </c>
      <c r="H34" s="260">
        <v>2063.0666666666666</v>
      </c>
      <c r="I34" s="260">
        <v>2094.9833333333336</v>
      </c>
      <c r="J34" s="260">
        <v>2145.1666666666661</v>
      </c>
      <c r="K34" s="259">
        <v>2044.8</v>
      </c>
      <c r="L34" s="259">
        <v>1962.7</v>
      </c>
      <c r="M34" s="259">
        <v>4.5156299999999998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538.15</v>
      </c>
      <c r="D35" s="260">
        <v>534.05000000000007</v>
      </c>
      <c r="E35" s="260">
        <v>528.10000000000014</v>
      </c>
      <c r="F35" s="260">
        <v>518.05000000000007</v>
      </c>
      <c r="G35" s="260">
        <v>512.10000000000014</v>
      </c>
      <c r="H35" s="260">
        <v>544.10000000000014</v>
      </c>
      <c r="I35" s="260">
        <v>550.05000000000018</v>
      </c>
      <c r="J35" s="260">
        <v>560.10000000000014</v>
      </c>
      <c r="K35" s="259">
        <v>540</v>
      </c>
      <c r="L35" s="259">
        <v>524</v>
      </c>
      <c r="M35" s="259">
        <v>14.71383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4320.8999999999996</v>
      </c>
      <c r="D36" s="260">
        <v>4319.6333333333332</v>
      </c>
      <c r="E36" s="260">
        <v>4291.2666666666664</v>
      </c>
      <c r="F36" s="260">
        <v>4261.6333333333332</v>
      </c>
      <c r="G36" s="260">
        <v>4233.2666666666664</v>
      </c>
      <c r="H36" s="260">
        <v>4349.2666666666664</v>
      </c>
      <c r="I36" s="260">
        <v>4377.6333333333332</v>
      </c>
      <c r="J36" s="260">
        <v>4407.2666666666664</v>
      </c>
      <c r="K36" s="259">
        <v>4348</v>
      </c>
      <c r="L36" s="259">
        <v>4290</v>
      </c>
      <c r="M36" s="259">
        <v>1.86409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906</v>
      </c>
      <c r="D37" s="260">
        <v>908.69999999999993</v>
      </c>
      <c r="E37" s="260">
        <v>899.39999999999986</v>
      </c>
      <c r="F37" s="260">
        <v>892.8</v>
      </c>
      <c r="G37" s="260">
        <v>883.49999999999989</v>
      </c>
      <c r="H37" s="260">
        <v>915.29999999999984</v>
      </c>
      <c r="I37" s="260">
        <v>924.5999999999998</v>
      </c>
      <c r="J37" s="260">
        <v>931.19999999999982</v>
      </c>
      <c r="K37" s="259">
        <v>918</v>
      </c>
      <c r="L37" s="259">
        <v>902.1</v>
      </c>
      <c r="M37" s="259">
        <v>90.387770000000003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3671.85</v>
      </c>
      <c r="D38" s="260">
        <v>3679.1</v>
      </c>
      <c r="E38" s="260">
        <v>3651.85</v>
      </c>
      <c r="F38" s="260">
        <v>3631.85</v>
      </c>
      <c r="G38" s="260">
        <v>3604.6</v>
      </c>
      <c r="H38" s="260">
        <v>3699.1</v>
      </c>
      <c r="I38" s="260">
        <v>3726.35</v>
      </c>
      <c r="J38" s="260">
        <v>3746.35</v>
      </c>
      <c r="K38" s="259">
        <v>3706.35</v>
      </c>
      <c r="L38" s="259">
        <v>3659.1</v>
      </c>
      <c r="M38" s="259">
        <v>3.1476899999999999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7144.1</v>
      </c>
      <c r="D39" s="260">
        <v>7113.2333333333336</v>
      </c>
      <c r="E39" s="260">
        <v>7076.8666666666668</v>
      </c>
      <c r="F39" s="260">
        <v>7009.6333333333332</v>
      </c>
      <c r="G39" s="260">
        <v>6973.2666666666664</v>
      </c>
      <c r="H39" s="260">
        <v>7180.4666666666672</v>
      </c>
      <c r="I39" s="260">
        <v>7216.8333333333339</v>
      </c>
      <c r="J39" s="260">
        <v>7284.0666666666675</v>
      </c>
      <c r="K39" s="259">
        <v>7149.6</v>
      </c>
      <c r="L39" s="259">
        <v>7046</v>
      </c>
      <c r="M39" s="259">
        <v>8.1898599999999995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1687.5</v>
      </c>
      <c r="D40" s="260">
        <v>1679.8333333333333</v>
      </c>
      <c r="E40" s="260">
        <v>1669.8166666666666</v>
      </c>
      <c r="F40" s="260">
        <v>1652.1333333333334</v>
      </c>
      <c r="G40" s="260">
        <v>1642.1166666666668</v>
      </c>
      <c r="H40" s="260">
        <v>1697.5166666666664</v>
      </c>
      <c r="I40" s="260">
        <v>1707.5333333333333</v>
      </c>
      <c r="J40" s="260">
        <v>1725.2166666666662</v>
      </c>
      <c r="K40" s="259">
        <v>1689.85</v>
      </c>
      <c r="L40" s="259">
        <v>1662.15</v>
      </c>
      <c r="M40" s="259">
        <v>22.176310000000001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6660.6</v>
      </c>
      <c r="D41" s="260">
        <v>6653.1500000000005</v>
      </c>
      <c r="E41" s="260">
        <v>6606.3000000000011</v>
      </c>
      <c r="F41" s="260">
        <v>6552.0000000000009</v>
      </c>
      <c r="G41" s="260">
        <v>6505.1500000000015</v>
      </c>
      <c r="H41" s="260">
        <v>6707.4500000000007</v>
      </c>
      <c r="I41" s="260">
        <v>6754.3000000000011</v>
      </c>
      <c r="J41" s="260">
        <v>6808.6</v>
      </c>
      <c r="K41" s="259">
        <v>6700</v>
      </c>
      <c r="L41" s="259">
        <v>6598.85</v>
      </c>
      <c r="M41" s="259">
        <v>0.77195999999999998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1962.75</v>
      </c>
      <c r="D42" s="260">
        <v>1960.9166666666667</v>
      </c>
      <c r="E42" s="260">
        <v>1947.8333333333335</v>
      </c>
      <c r="F42" s="260">
        <v>1932.9166666666667</v>
      </c>
      <c r="G42" s="260">
        <v>1919.8333333333335</v>
      </c>
      <c r="H42" s="260">
        <v>1975.8333333333335</v>
      </c>
      <c r="I42" s="260">
        <v>1988.916666666667</v>
      </c>
      <c r="J42" s="260">
        <v>2003.8333333333335</v>
      </c>
      <c r="K42" s="259">
        <v>1974</v>
      </c>
      <c r="L42" s="259">
        <v>1946</v>
      </c>
      <c r="M42" s="259">
        <v>2.96991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238.55</v>
      </c>
      <c r="D43" s="260">
        <v>245.41666666666666</v>
      </c>
      <c r="E43" s="260">
        <v>230.38333333333333</v>
      </c>
      <c r="F43" s="260">
        <v>222.21666666666667</v>
      </c>
      <c r="G43" s="260">
        <v>207.18333333333334</v>
      </c>
      <c r="H43" s="260">
        <v>253.58333333333331</v>
      </c>
      <c r="I43" s="260">
        <v>268.61666666666667</v>
      </c>
      <c r="J43" s="260">
        <v>276.7833333333333</v>
      </c>
      <c r="K43" s="259">
        <v>260.45</v>
      </c>
      <c r="L43" s="259">
        <v>237.25</v>
      </c>
      <c r="M43" s="259">
        <v>489.27021999999999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147.69999999999999</v>
      </c>
      <c r="D44" s="260">
        <v>147.1</v>
      </c>
      <c r="E44" s="260">
        <v>145.6</v>
      </c>
      <c r="F44" s="260">
        <v>143.5</v>
      </c>
      <c r="G44" s="260">
        <v>142</v>
      </c>
      <c r="H44" s="260">
        <v>149.19999999999999</v>
      </c>
      <c r="I44" s="260">
        <v>150.69999999999999</v>
      </c>
      <c r="J44" s="260">
        <v>152.79999999999998</v>
      </c>
      <c r="K44" s="259">
        <v>148.6</v>
      </c>
      <c r="L44" s="259">
        <v>145</v>
      </c>
      <c r="M44" s="259">
        <v>213.73095000000001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60.25</v>
      </c>
      <c r="D45" s="260">
        <v>59.766666666666673</v>
      </c>
      <c r="E45" s="260">
        <v>58.783333333333346</v>
      </c>
      <c r="F45" s="260">
        <v>57.31666666666667</v>
      </c>
      <c r="G45" s="260">
        <v>56.333333333333343</v>
      </c>
      <c r="H45" s="260">
        <v>61.233333333333348</v>
      </c>
      <c r="I45" s="260">
        <v>62.216666666666683</v>
      </c>
      <c r="J45" s="260">
        <v>63.683333333333351</v>
      </c>
      <c r="K45" s="259">
        <v>60.75</v>
      </c>
      <c r="L45" s="259">
        <v>58.3</v>
      </c>
      <c r="M45" s="259">
        <v>176.16158999999999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1828.35</v>
      </c>
      <c r="D46" s="260">
        <v>1823.4666666666665</v>
      </c>
      <c r="E46" s="260">
        <v>1814.9333333333329</v>
      </c>
      <c r="F46" s="260">
        <v>1801.5166666666664</v>
      </c>
      <c r="G46" s="260">
        <v>1792.9833333333329</v>
      </c>
      <c r="H46" s="260">
        <v>1836.883333333333</v>
      </c>
      <c r="I46" s="260">
        <v>1845.4166666666663</v>
      </c>
      <c r="J46" s="260">
        <v>1858.833333333333</v>
      </c>
      <c r="K46" s="259">
        <v>1832</v>
      </c>
      <c r="L46" s="259">
        <v>1810.05</v>
      </c>
      <c r="M46" s="259">
        <v>2.4655200000000002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585.79999999999995</v>
      </c>
      <c r="D47" s="260">
        <v>583.08333333333337</v>
      </c>
      <c r="E47" s="260">
        <v>579.16666666666674</v>
      </c>
      <c r="F47" s="260">
        <v>572.53333333333342</v>
      </c>
      <c r="G47" s="260">
        <v>568.61666666666679</v>
      </c>
      <c r="H47" s="260">
        <v>589.7166666666667</v>
      </c>
      <c r="I47" s="260">
        <v>593.63333333333344</v>
      </c>
      <c r="J47" s="260">
        <v>600.26666666666665</v>
      </c>
      <c r="K47" s="259">
        <v>587</v>
      </c>
      <c r="L47" s="259">
        <v>576.45000000000005</v>
      </c>
      <c r="M47" s="259">
        <v>4.7292100000000001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106.85</v>
      </c>
      <c r="D48" s="260">
        <v>106.40000000000002</v>
      </c>
      <c r="E48" s="260">
        <v>105.60000000000004</v>
      </c>
      <c r="F48" s="260">
        <v>104.35000000000002</v>
      </c>
      <c r="G48" s="260">
        <v>103.55000000000004</v>
      </c>
      <c r="H48" s="260">
        <v>107.65000000000003</v>
      </c>
      <c r="I48" s="260">
        <v>108.45000000000002</v>
      </c>
      <c r="J48" s="260">
        <v>109.70000000000003</v>
      </c>
      <c r="K48" s="259">
        <v>107.2</v>
      </c>
      <c r="L48" s="259">
        <v>105.15</v>
      </c>
      <c r="M48" s="259">
        <v>127.93983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834.2</v>
      </c>
      <c r="D49" s="260">
        <v>835.58333333333337</v>
      </c>
      <c r="E49" s="260">
        <v>824.16666666666674</v>
      </c>
      <c r="F49" s="260">
        <v>814.13333333333333</v>
      </c>
      <c r="G49" s="260">
        <v>802.7166666666667</v>
      </c>
      <c r="H49" s="260">
        <v>845.61666666666679</v>
      </c>
      <c r="I49" s="260">
        <v>857.03333333333353</v>
      </c>
      <c r="J49" s="260">
        <v>867.06666666666683</v>
      </c>
      <c r="K49" s="259">
        <v>847</v>
      </c>
      <c r="L49" s="259">
        <v>825.55</v>
      </c>
      <c r="M49" s="259">
        <v>18.057649999999999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74.05</v>
      </c>
      <c r="D50" s="260">
        <v>73.899999999999991</v>
      </c>
      <c r="E50" s="260">
        <v>73.09999999999998</v>
      </c>
      <c r="F50" s="260">
        <v>72.149999999999991</v>
      </c>
      <c r="G50" s="260">
        <v>71.34999999999998</v>
      </c>
      <c r="H50" s="260">
        <v>74.84999999999998</v>
      </c>
      <c r="I50" s="260">
        <v>75.649999999999991</v>
      </c>
      <c r="J50" s="260">
        <v>76.59999999999998</v>
      </c>
      <c r="K50" s="259">
        <v>74.7</v>
      </c>
      <c r="L50" s="259">
        <v>72.95</v>
      </c>
      <c r="M50" s="259">
        <v>325.71519999999998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303.64999999999998</v>
      </c>
      <c r="D51" s="260">
        <v>303.68333333333334</v>
      </c>
      <c r="E51" s="260">
        <v>301.36666666666667</v>
      </c>
      <c r="F51" s="260">
        <v>299.08333333333331</v>
      </c>
      <c r="G51" s="260">
        <v>296.76666666666665</v>
      </c>
      <c r="H51" s="260">
        <v>305.9666666666667</v>
      </c>
      <c r="I51" s="260">
        <v>308.28333333333342</v>
      </c>
      <c r="J51" s="260">
        <v>310.56666666666672</v>
      </c>
      <c r="K51" s="259">
        <v>306</v>
      </c>
      <c r="L51" s="259">
        <v>301.39999999999998</v>
      </c>
      <c r="M51" s="259">
        <v>40.840600000000002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832</v>
      </c>
      <c r="D52" s="260">
        <v>828.6</v>
      </c>
      <c r="E52" s="260">
        <v>823.40000000000009</v>
      </c>
      <c r="F52" s="260">
        <v>814.80000000000007</v>
      </c>
      <c r="G52" s="260">
        <v>809.60000000000014</v>
      </c>
      <c r="H52" s="260">
        <v>837.2</v>
      </c>
      <c r="I52" s="260">
        <v>842.40000000000009</v>
      </c>
      <c r="J52" s="260">
        <v>851</v>
      </c>
      <c r="K52" s="259">
        <v>833.8</v>
      </c>
      <c r="L52" s="259">
        <v>820</v>
      </c>
      <c r="M52" s="259">
        <v>54.872329999999998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269.85000000000002</v>
      </c>
      <c r="D53" s="260">
        <v>271.86666666666673</v>
      </c>
      <c r="E53" s="260">
        <v>267.18333333333345</v>
      </c>
      <c r="F53" s="260">
        <v>264.51666666666671</v>
      </c>
      <c r="G53" s="260">
        <v>259.83333333333343</v>
      </c>
      <c r="H53" s="260">
        <v>274.53333333333347</v>
      </c>
      <c r="I53" s="260">
        <v>279.21666666666675</v>
      </c>
      <c r="J53" s="260">
        <v>281.8833333333335</v>
      </c>
      <c r="K53" s="259">
        <v>276.55</v>
      </c>
      <c r="L53" s="259">
        <v>269.2</v>
      </c>
      <c r="M53" s="259">
        <v>13.697050000000001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16488.599999999999</v>
      </c>
      <c r="D54" s="260">
        <v>16388.733333333334</v>
      </c>
      <c r="E54" s="260">
        <v>16222.466666666667</v>
      </c>
      <c r="F54" s="260">
        <v>15956.333333333334</v>
      </c>
      <c r="G54" s="260">
        <v>15790.066666666668</v>
      </c>
      <c r="H54" s="260">
        <v>16654.866666666669</v>
      </c>
      <c r="I54" s="260">
        <v>16821.133333333339</v>
      </c>
      <c r="J54" s="260">
        <v>17087.266666666666</v>
      </c>
      <c r="K54" s="259">
        <v>16555</v>
      </c>
      <c r="L54" s="259">
        <v>16122.6</v>
      </c>
      <c r="M54" s="259">
        <v>0.30737999999999999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3766.55</v>
      </c>
      <c r="D55" s="260">
        <v>3768.6333333333332</v>
      </c>
      <c r="E55" s="260">
        <v>3737.2666666666664</v>
      </c>
      <c r="F55" s="260">
        <v>3707.9833333333331</v>
      </c>
      <c r="G55" s="260">
        <v>3676.6166666666663</v>
      </c>
      <c r="H55" s="260">
        <v>3797.9166666666665</v>
      </c>
      <c r="I55" s="260">
        <v>3829.2833333333333</v>
      </c>
      <c r="J55" s="260">
        <v>3858.5666666666666</v>
      </c>
      <c r="K55" s="259">
        <v>3800</v>
      </c>
      <c r="L55" s="259">
        <v>3739.35</v>
      </c>
      <c r="M55" s="259">
        <v>1.9831799999999999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290.39999999999998</v>
      </c>
      <c r="D56" s="260">
        <v>289.13333333333338</v>
      </c>
      <c r="E56" s="260">
        <v>286.46666666666675</v>
      </c>
      <c r="F56" s="260">
        <v>282.53333333333336</v>
      </c>
      <c r="G56" s="260">
        <v>279.86666666666673</v>
      </c>
      <c r="H56" s="260">
        <v>293.06666666666678</v>
      </c>
      <c r="I56" s="260">
        <v>295.73333333333341</v>
      </c>
      <c r="J56" s="260">
        <v>299.6666666666668</v>
      </c>
      <c r="K56" s="259">
        <v>291.8</v>
      </c>
      <c r="L56" s="259">
        <v>285.2</v>
      </c>
      <c r="M56" s="259">
        <v>116.06785000000001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709.35</v>
      </c>
      <c r="D57" s="260">
        <v>712.25</v>
      </c>
      <c r="E57" s="260">
        <v>701.4</v>
      </c>
      <c r="F57" s="260">
        <v>693.44999999999993</v>
      </c>
      <c r="G57" s="260">
        <v>682.59999999999991</v>
      </c>
      <c r="H57" s="260">
        <v>720.2</v>
      </c>
      <c r="I57" s="260">
        <v>731.05</v>
      </c>
      <c r="J57" s="260">
        <v>739.00000000000011</v>
      </c>
      <c r="K57" s="259">
        <v>723.1</v>
      </c>
      <c r="L57" s="259">
        <v>704.3</v>
      </c>
      <c r="M57" s="259">
        <v>17.066479999999999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1167.4000000000001</v>
      </c>
      <c r="D58" s="260">
        <v>1168.1000000000001</v>
      </c>
      <c r="E58" s="260">
        <v>1158.3500000000004</v>
      </c>
      <c r="F58" s="260">
        <v>1149.3000000000002</v>
      </c>
      <c r="G58" s="260">
        <v>1139.5500000000004</v>
      </c>
      <c r="H58" s="260">
        <v>1177.1500000000003</v>
      </c>
      <c r="I58" s="260">
        <v>1186.8999999999999</v>
      </c>
      <c r="J58" s="260">
        <v>1195.9500000000003</v>
      </c>
      <c r="K58" s="259">
        <v>1177.8499999999999</v>
      </c>
      <c r="L58" s="259">
        <v>1159.05</v>
      </c>
      <c r="M58" s="259">
        <v>15.5467</v>
      </c>
      <c r="N58" s="1"/>
      <c r="O58" s="1"/>
    </row>
    <row r="59" spans="1:15" ht="12.75" customHeight="1">
      <c r="A59" s="227">
        <v>50</v>
      </c>
      <c r="B59" s="269" t="s">
        <v>811</v>
      </c>
      <c r="C59" s="259">
        <v>1572.2</v>
      </c>
      <c r="D59" s="260">
        <v>1584.05</v>
      </c>
      <c r="E59" s="260">
        <v>1553.1499999999999</v>
      </c>
      <c r="F59" s="260">
        <v>1534.1</v>
      </c>
      <c r="G59" s="260">
        <v>1503.1999999999998</v>
      </c>
      <c r="H59" s="260">
        <v>1603.1</v>
      </c>
      <c r="I59" s="260">
        <v>1634</v>
      </c>
      <c r="J59" s="260">
        <v>1653.05</v>
      </c>
      <c r="K59" s="259">
        <v>1614.95</v>
      </c>
      <c r="L59" s="259">
        <v>1565</v>
      </c>
      <c r="M59" s="259">
        <v>0.70042000000000004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245.95</v>
      </c>
      <c r="D60" s="260">
        <v>245.66666666666666</v>
      </c>
      <c r="E60" s="260">
        <v>243.83333333333331</v>
      </c>
      <c r="F60" s="260">
        <v>241.71666666666667</v>
      </c>
      <c r="G60" s="260">
        <v>239.88333333333333</v>
      </c>
      <c r="H60" s="260">
        <v>247.7833333333333</v>
      </c>
      <c r="I60" s="260">
        <v>249.61666666666662</v>
      </c>
      <c r="J60" s="260">
        <v>251.73333333333329</v>
      </c>
      <c r="K60" s="259">
        <v>247.5</v>
      </c>
      <c r="L60" s="259">
        <v>243.55</v>
      </c>
      <c r="M60" s="259">
        <v>83.653289999999998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3809.6</v>
      </c>
      <c r="D61" s="260">
        <v>3795.0333333333333</v>
      </c>
      <c r="E61" s="260">
        <v>3763.0666666666666</v>
      </c>
      <c r="F61" s="260">
        <v>3716.5333333333333</v>
      </c>
      <c r="G61" s="260">
        <v>3684.5666666666666</v>
      </c>
      <c r="H61" s="260">
        <v>3841.5666666666666</v>
      </c>
      <c r="I61" s="260">
        <v>3873.5333333333328</v>
      </c>
      <c r="J61" s="260">
        <v>3920.0666666666666</v>
      </c>
      <c r="K61" s="259">
        <v>3827</v>
      </c>
      <c r="L61" s="259">
        <v>3748.5</v>
      </c>
      <c r="M61" s="259">
        <v>1.5336399999999999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1631.75</v>
      </c>
      <c r="D62" s="260">
        <v>1632.25</v>
      </c>
      <c r="E62" s="260">
        <v>1617.6</v>
      </c>
      <c r="F62" s="260">
        <v>1603.4499999999998</v>
      </c>
      <c r="G62" s="260">
        <v>1588.7999999999997</v>
      </c>
      <c r="H62" s="260">
        <v>1646.4</v>
      </c>
      <c r="I62" s="260">
        <v>1661.0500000000002</v>
      </c>
      <c r="J62" s="260">
        <v>1675.2000000000003</v>
      </c>
      <c r="K62" s="259">
        <v>1646.9</v>
      </c>
      <c r="L62" s="259">
        <v>1618.1</v>
      </c>
      <c r="M62" s="259">
        <v>2.8563000000000001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798</v>
      </c>
      <c r="D63" s="260">
        <v>798.98333333333323</v>
      </c>
      <c r="E63" s="260">
        <v>787.01666666666642</v>
      </c>
      <c r="F63" s="260">
        <v>776.03333333333319</v>
      </c>
      <c r="G63" s="260">
        <v>764.06666666666638</v>
      </c>
      <c r="H63" s="260">
        <v>809.96666666666647</v>
      </c>
      <c r="I63" s="260">
        <v>821.93333333333339</v>
      </c>
      <c r="J63" s="260">
        <v>832.91666666666652</v>
      </c>
      <c r="K63" s="259">
        <v>810.95</v>
      </c>
      <c r="L63" s="259">
        <v>788</v>
      </c>
      <c r="M63" s="259">
        <v>28.540669999999999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962.35</v>
      </c>
      <c r="D64" s="260">
        <v>967.4666666666667</v>
      </c>
      <c r="E64" s="260">
        <v>955.48333333333335</v>
      </c>
      <c r="F64" s="260">
        <v>948.61666666666667</v>
      </c>
      <c r="G64" s="260">
        <v>936.63333333333333</v>
      </c>
      <c r="H64" s="260">
        <v>974.33333333333337</v>
      </c>
      <c r="I64" s="260">
        <v>986.31666666666672</v>
      </c>
      <c r="J64" s="260">
        <v>993.18333333333339</v>
      </c>
      <c r="K64" s="259">
        <v>979.45</v>
      </c>
      <c r="L64" s="259">
        <v>960.6</v>
      </c>
      <c r="M64" s="259">
        <v>2.2690800000000002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362.3</v>
      </c>
      <c r="D65" s="260">
        <v>358.75</v>
      </c>
      <c r="E65" s="260">
        <v>354.15</v>
      </c>
      <c r="F65" s="260">
        <v>346</v>
      </c>
      <c r="G65" s="260">
        <v>341.4</v>
      </c>
      <c r="H65" s="260">
        <v>366.9</v>
      </c>
      <c r="I65" s="260">
        <v>371.5</v>
      </c>
      <c r="J65" s="260">
        <v>379.65</v>
      </c>
      <c r="K65" s="259">
        <v>363.35</v>
      </c>
      <c r="L65" s="259">
        <v>350.6</v>
      </c>
      <c r="M65" s="259">
        <v>25.3825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1347.9</v>
      </c>
      <c r="D66" s="260">
        <v>1333.2833333333335</v>
      </c>
      <c r="E66" s="260">
        <v>1314.616666666667</v>
      </c>
      <c r="F66" s="260">
        <v>1281.3333333333335</v>
      </c>
      <c r="G66" s="260">
        <v>1262.666666666667</v>
      </c>
      <c r="H66" s="260">
        <v>1366.5666666666671</v>
      </c>
      <c r="I66" s="260">
        <v>1385.2333333333336</v>
      </c>
      <c r="J66" s="260">
        <v>1418.5166666666671</v>
      </c>
      <c r="K66" s="259">
        <v>1351.95</v>
      </c>
      <c r="L66" s="259">
        <v>1300</v>
      </c>
      <c r="M66" s="259">
        <v>16.221160000000001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385.5</v>
      </c>
      <c r="D67" s="260">
        <v>385.8</v>
      </c>
      <c r="E67" s="260">
        <v>382</v>
      </c>
      <c r="F67" s="260">
        <v>378.5</v>
      </c>
      <c r="G67" s="260">
        <v>374.7</v>
      </c>
      <c r="H67" s="260">
        <v>389.3</v>
      </c>
      <c r="I67" s="260">
        <v>393.10000000000008</v>
      </c>
      <c r="J67" s="260">
        <v>396.6</v>
      </c>
      <c r="K67" s="259">
        <v>389.6</v>
      </c>
      <c r="L67" s="259">
        <v>382.3</v>
      </c>
      <c r="M67" s="259">
        <v>33.151359999999997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554.70000000000005</v>
      </c>
      <c r="D68" s="260">
        <v>554.4666666666667</v>
      </c>
      <c r="E68" s="260">
        <v>550.43333333333339</v>
      </c>
      <c r="F68" s="260">
        <v>546.16666666666674</v>
      </c>
      <c r="G68" s="260">
        <v>542.13333333333344</v>
      </c>
      <c r="H68" s="260">
        <v>558.73333333333335</v>
      </c>
      <c r="I68" s="260">
        <v>562.76666666666665</v>
      </c>
      <c r="J68" s="260">
        <v>567.0333333333333</v>
      </c>
      <c r="K68" s="259">
        <v>558.5</v>
      </c>
      <c r="L68" s="259">
        <v>550.20000000000005</v>
      </c>
      <c r="M68" s="259">
        <v>15.173019999999999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1600.95</v>
      </c>
      <c r="D69" s="260">
        <v>1580.4833333333333</v>
      </c>
      <c r="E69" s="260">
        <v>1555.9666666666667</v>
      </c>
      <c r="F69" s="260">
        <v>1510.9833333333333</v>
      </c>
      <c r="G69" s="260">
        <v>1486.4666666666667</v>
      </c>
      <c r="H69" s="260">
        <v>1625.4666666666667</v>
      </c>
      <c r="I69" s="260">
        <v>1649.9833333333336</v>
      </c>
      <c r="J69" s="260">
        <v>1694.9666666666667</v>
      </c>
      <c r="K69" s="259">
        <v>1605</v>
      </c>
      <c r="L69" s="259">
        <v>1535.5</v>
      </c>
      <c r="M69" s="259">
        <v>3.1392500000000001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2313.9499999999998</v>
      </c>
      <c r="D70" s="260">
        <v>2297</v>
      </c>
      <c r="E70" s="260">
        <v>2267.6</v>
      </c>
      <c r="F70" s="260">
        <v>2221.25</v>
      </c>
      <c r="G70" s="260">
        <v>2191.85</v>
      </c>
      <c r="H70" s="260">
        <v>2343.35</v>
      </c>
      <c r="I70" s="260">
        <v>2372.7499999999995</v>
      </c>
      <c r="J70" s="260">
        <v>2419.1</v>
      </c>
      <c r="K70" s="259">
        <v>2326.4</v>
      </c>
      <c r="L70" s="259">
        <v>2250.65</v>
      </c>
      <c r="M70" s="259">
        <v>10.492520000000001</v>
      </c>
      <c r="N70" s="1"/>
      <c r="O70" s="1"/>
    </row>
    <row r="71" spans="1:15" ht="12.75" customHeight="1">
      <c r="A71" s="227">
        <v>62</v>
      </c>
      <c r="B71" s="269" t="s">
        <v>958</v>
      </c>
      <c r="C71" s="259">
        <v>344.2</v>
      </c>
      <c r="D71" s="260">
        <v>347.5</v>
      </c>
      <c r="E71" s="260">
        <v>338</v>
      </c>
      <c r="F71" s="260">
        <v>331.8</v>
      </c>
      <c r="G71" s="260">
        <v>322.3</v>
      </c>
      <c r="H71" s="260">
        <v>353.7</v>
      </c>
      <c r="I71" s="260">
        <v>363.2</v>
      </c>
      <c r="J71" s="260">
        <v>369.4</v>
      </c>
      <c r="K71" s="259">
        <v>357</v>
      </c>
      <c r="L71" s="259">
        <v>341.3</v>
      </c>
      <c r="M71" s="259">
        <v>17.836580000000001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3608.9</v>
      </c>
      <c r="D72" s="260">
        <v>3598.7833333333328</v>
      </c>
      <c r="E72" s="260">
        <v>3577.5666666666657</v>
      </c>
      <c r="F72" s="260">
        <v>3546.2333333333327</v>
      </c>
      <c r="G72" s="260">
        <v>3525.0166666666655</v>
      </c>
      <c r="H72" s="260">
        <v>3630.1166666666659</v>
      </c>
      <c r="I72" s="260">
        <v>3651.333333333333</v>
      </c>
      <c r="J72" s="260">
        <v>3682.6666666666661</v>
      </c>
      <c r="K72" s="259">
        <v>3620</v>
      </c>
      <c r="L72" s="259">
        <v>3567.45</v>
      </c>
      <c r="M72" s="259">
        <v>3.5610400000000002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4516.6000000000004</v>
      </c>
      <c r="D73" s="260">
        <v>4477.8666666666668</v>
      </c>
      <c r="E73" s="260">
        <v>4430.7333333333336</v>
      </c>
      <c r="F73" s="260">
        <v>4344.8666666666668</v>
      </c>
      <c r="G73" s="260">
        <v>4297.7333333333336</v>
      </c>
      <c r="H73" s="260">
        <v>4563.7333333333336</v>
      </c>
      <c r="I73" s="260">
        <v>4610.8666666666668</v>
      </c>
      <c r="J73" s="260">
        <v>4696.7333333333336</v>
      </c>
      <c r="K73" s="259">
        <v>4525</v>
      </c>
      <c r="L73" s="259">
        <v>4392</v>
      </c>
      <c r="M73" s="259">
        <v>2.4415200000000001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2563.0500000000002</v>
      </c>
      <c r="D74" s="260">
        <v>2571</v>
      </c>
      <c r="E74" s="260">
        <v>2532.0500000000002</v>
      </c>
      <c r="F74" s="260">
        <v>2501.0500000000002</v>
      </c>
      <c r="G74" s="260">
        <v>2462.1000000000004</v>
      </c>
      <c r="H74" s="260">
        <v>2602</v>
      </c>
      <c r="I74" s="260">
        <v>2640.95</v>
      </c>
      <c r="J74" s="260">
        <v>2671.95</v>
      </c>
      <c r="K74" s="259">
        <v>2609.9499999999998</v>
      </c>
      <c r="L74" s="259">
        <v>2540</v>
      </c>
      <c r="M74" s="259">
        <v>1.1350899999999999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4433.7</v>
      </c>
      <c r="D75" s="260">
        <v>4467.7833333333338</v>
      </c>
      <c r="E75" s="260">
        <v>4310.5666666666675</v>
      </c>
      <c r="F75" s="260">
        <v>4187.4333333333334</v>
      </c>
      <c r="G75" s="260">
        <v>4030.2166666666672</v>
      </c>
      <c r="H75" s="260">
        <v>4590.9166666666679</v>
      </c>
      <c r="I75" s="260">
        <v>4748.1333333333332</v>
      </c>
      <c r="J75" s="260">
        <v>4871.2666666666682</v>
      </c>
      <c r="K75" s="259">
        <v>4625</v>
      </c>
      <c r="L75" s="259">
        <v>4344.6499999999996</v>
      </c>
      <c r="M75" s="259">
        <v>18.25761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3850.45</v>
      </c>
      <c r="D76" s="260">
        <v>3824.1833333333329</v>
      </c>
      <c r="E76" s="260">
        <v>3784.266666666666</v>
      </c>
      <c r="F76" s="260">
        <v>3718.083333333333</v>
      </c>
      <c r="G76" s="260">
        <v>3678.1666666666661</v>
      </c>
      <c r="H76" s="260">
        <v>3890.3666666666659</v>
      </c>
      <c r="I76" s="260">
        <v>3930.2833333333328</v>
      </c>
      <c r="J76" s="260">
        <v>3996.4666666666658</v>
      </c>
      <c r="K76" s="259">
        <v>3864.1</v>
      </c>
      <c r="L76" s="259">
        <v>3758</v>
      </c>
      <c r="M76" s="259">
        <v>6.7814899999999998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474.05</v>
      </c>
      <c r="D77" s="260">
        <v>471.91666666666669</v>
      </c>
      <c r="E77" s="260">
        <v>466.18333333333339</v>
      </c>
      <c r="F77" s="260">
        <v>458.31666666666672</v>
      </c>
      <c r="G77" s="260">
        <v>452.58333333333343</v>
      </c>
      <c r="H77" s="260">
        <v>479.78333333333336</v>
      </c>
      <c r="I77" s="260">
        <v>485.51666666666659</v>
      </c>
      <c r="J77" s="260">
        <v>493.38333333333333</v>
      </c>
      <c r="K77" s="259">
        <v>477.65</v>
      </c>
      <c r="L77" s="259">
        <v>464.05</v>
      </c>
      <c r="M77" s="259">
        <v>1.09006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2038.35</v>
      </c>
      <c r="D78" s="260">
        <v>2028.7833333333335</v>
      </c>
      <c r="E78" s="260">
        <v>2010.5666666666671</v>
      </c>
      <c r="F78" s="260">
        <v>1982.7833333333335</v>
      </c>
      <c r="G78" s="260">
        <v>1964.5666666666671</v>
      </c>
      <c r="H78" s="260">
        <v>2056.5666666666671</v>
      </c>
      <c r="I78" s="260">
        <v>2074.7833333333338</v>
      </c>
      <c r="J78" s="260">
        <v>2102.5666666666671</v>
      </c>
      <c r="K78" s="259">
        <v>2047</v>
      </c>
      <c r="L78" s="259">
        <v>2001</v>
      </c>
      <c r="M78" s="259">
        <v>3.2431899999999998</v>
      </c>
      <c r="N78" s="1"/>
      <c r="O78" s="1"/>
    </row>
    <row r="79" spans="1:15" ht="12.75" customHeight="1">
      <c r="A79" s="227">
        <v>70</v>
      </c>
      <c r="B79" s="269" t="s">
        <v>812</v>
      </c>
      <c r="C79" s="259">
        <v>1152.75</v>
      </c>
      <c r="D79" s="260">
        <v>1105.0833333333333</v>
      </c>
      <c r="E79" s="260">
        <v>1029.9166666666665</v>
      </c>
      <c r="F79" s="260">
        <v>907.08333333333326</v>
      </c>
      <c r="G79" s="260">
        <v>831.91666666666652</v>
      </c>
      <c r="H79" s="260">
        <v>1227.9166666666665</v>
      </c>
      <c r="I79" s="260">
        <v>1303.083333333333</v>
      </c>
      <c r="J79" s="260">
        <v>1425.9166666666665</v>
      </c>
      <c r="K79" s="259">
        <v>1180.25</v>
      </c>
      <c r="L79" s="259">
        <v>982.25</v>
      </c>
      <c r="M79" s="259">
        <v>92.199349999999995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131.5</v>
      </c>
      <c r="D80" s="260">
        <v>131.23333333333335</v>
      </c>
      <c r="E80" s="260">
        <v>129.8666666666667</v>
      </c>
      <c r="F80" s="260">
        <v>128.23333333333335</v>
      </c>
      <c r="G80" s="260">
        <v>126.8666666666667</v>
      </c>
      <c r="H80" s="260">
        <v>132.8666666666667</v>
      </c>
      <c r="I80" s="260">
        <v>134.23333333333338</v>
      </c>
      <c r="J80" s="260">
        <v>135.8666666666667</v>
      </c>
      <c r="K80" s="259">
        <v>132.6</v>
      </c>
      <c r="L80" s="259">
        <v>129.6</v>
      </c>
      <c r="M80" s="259">
        <v>144.41082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277.45</v>
      </c>
      <c r="D81" s="260">
        <v>276.93333333333334</v>
      </c>
      <c r="E81" s="260">
        <v>274.16666666666669</v>
      </c>
      <c r="F81" s="260">
        <v>270.88333333333333</v>
      </c>
      <c r="G81" s="260">
        <v>268.11666666666667</v>
      </c>
      <c r="H81" s="260">
        <v>280.2166666666667</v>
      </c>
      <c r="I81" s="260">
        <v>282.98333333333335</v>
      </c>
      <c r="J81" s="260">
        <v>286.26666666666671</v>
      </c>
      <c r="K81" s="259">
        <v>279.7</v>
      </c>
      <c r="L81" s="259">
        <v>273.64999999999998</v>
      </c>
      <c r="M81" s="259">
        <v>6.819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91.3</v>
      </c>
      <c r="D82" s="260">
        <v>91</v>
      </c>
      <c r="E82" s="260">
        <v>90.5</v>
      </c>
      <c r="F82" s="260">
        <v>89.7</v>
      </c>
      <c r="G82" s="260">
        <v>89.2</v>
      </c>
      <c r="H82" s="260">
        <v>91.8</v>
      </c>
      <c r="I82" s="260">
        <v>92.3</v>
      </c>
      <c r="J82" s="260">
        <v>93.1</v>
      </c>
      <c r="K82" s="259">
        <v>91.5</v>
      </c>
      <c r="L82" s="259">
        <v>90.2</v>
      </c>
      <c r="M82" s="259">
        <v>126.58201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1784.35</v>
      </c>
      <c r="D83" s="260">
        <v>1787.3999999999999</v>
      </c>
      <c r="E83" s="260">
        <v>1676.9499999999998</v>
      </c>
      <c r="F83" s="260">
        <v>1569.55</v>
      </c>
      <c r="G83" s="260">
        <v>1459.1</v>
      </c>
      <c r="H83" s="260">
        <v>1894.7999999999997</v>
      </c>
      <c r="I83" s="260">
        <v>2005.25</v>
      </c>
      <c r="J83" s="260">
        <v>2112.6499999999996</v>
      </c>
      <c r="K83" s="259">
        <v>1897.85</v>
      </c>
      <c r="L83" s="259">
        <v>1680</v>
      </c>
      <c r="M83" s="259">
        <v>34.487000000000002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829.3</v>
      </c>
      <c r="D84" s="260">
        <v>832.5</v>
      </c>
      <c r="E84" s="260">
        <v>824.3</v>
      </c>
      <c r="F84" s="260">
        <v>819.3</v>
      </c>
      <c r="G84" s="260">
        <v>811.09999999999991</v>
      </c>
      <c r="H84" s="260">
        <v>837.5</v>
      </c>
      <c r="I84" s="260">
        <v>845.7</v>
      </c>
      <c r="J84" s="260">
        <v>850.7</v>
      </c>
      <c r="K84" s="259">
        <v>840.7</v>
      </c>
      <c r="L84" s="259">
        <v>827.5</v>
      </c>
      <c r="M84" s="259">
        <v>7.4810800000000004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1263</v>
      </c>
      <c r="D85" s="260">
        <v>1258.2833333333333</v>
      </c>
      <c r="E85" s="260">
        <v>1247.5666666666666</v>
      </c>
      <c r="F85" s="260">
        <v>1232.1333333333332</v>
      </c>
      <c r="G85" s="260">
        <v>1221.4166666666665</v>
      </c>
      <c r="H85" s="260">
        <v>1273.7166666666667</v>
      </c>
      <c r="I85" s="260">
        <v>1284.4333333333334</v>
      </c>
      <c r="J85" s="260">
        <v>1299.8666666666668</v>
      </c>
      <c r="K85" s="259">
        <v>1269</v>
      </c>
      <c r="L85" s="259">
        <v>1242.8499999999999</v>
      </c>
      <c r="M85" s="259">
        <v>4.0180699999999998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1721.7</v>
      </c>
      <c r="D86" s="260">
        <v>1713.3999999999999</v>
      </c>
      <c r="E86" s="260">
        <v>1696.7999999999997</v>
      </c>
      <c r="F86" s="260">
        <v>1671.8999999999999</v>
      </c>
      <c r="G86" s="260">
        <v>1655.2999999999997</v>
      </c>
      <c r="H86" s="260">
        <v>1738.2999999999997</v>
      </c>
      <c r="I86" s="260">
        <v>1754.8999999999996</v>
      </c>
      <c r="J86" s="260">
        <v>1779.7999999999997</v>
      </c>
      <c r="K86" s="259">
        <v>1730</v>
      </c>
      <c r="L86" s="259">
        <v>1688.5</v>
      </c>
      <c r="M86" s="259">
        <v>5.91913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518.6</v>
      </c>
      <c r="D87" s="260">
        <v>516.19999999999993</v>
      </c>
      <c r="E87" s="260">
        <v>509.64999999999986</v>
      </c>
      <c r="F87" s="260">
        <v>500.69999999999993</v>
      </c>
      <c r="G87" s="260">
        <v>494.14999999999986</v>
      </c>
      <c r="H87" s="260">
        <v>525.14999999999986</v>
      </c>
      <c r="I87" s="260">
        <v>531.69999999999982</v>
      </c>
      <c r="J87" s="260">
        <v>540.64999999999986</v>
      </c>
      <c r="K87" s="259">
        <v>522.75</v>
      </c>
      <c r="L87" s="259">
        <v>507.25</v>
      </c>
      <c r="M87" s="259">
        <v>12.9978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226.15</v>
      </c>
      <c r="D88" s="260">
        <v>224.61666666666667</v>
      </c>
      <c r="E88" s="260">
        <v>222.43333333333334</v>
      </c>
      <c r="F88" s="260">
        <v>218.71666666666667</v>
      </c>
      <c r="G88" s="260">
        <v>216.53333333333333</v>
      </c>
      <c r="H88" s="260">
        <v>228.33333333333334</v>
      </c>
      <c r="I88" s="260">
        <v>230.51666666666668</v>
      </c>
      <c r="J88" s="260">
        <v>234.23333333333335</v>
      </c>
      <c r="K88" s="259">
        <v>226.8</v>
      </c>
      <c r="L88" s="259">
        <v>220.9</v>
      </c>
      <c r="M88" s="259">
        <v>7.1826100000000004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1041.1500000000001</v>
      </c>
      <c r="D89" s="260">
        <v>1043.3500000000001</v>
      </c>
      <c r="E89" s="260">
        <v>1034.2000000000003</v>
      </c>
      <c r="F89" s="260">
        <v>1027.2500000000002</v>
      </c>
      <c r="G89" s="260">
        <v>1018.1000000000004</v>
      </c>
      <c r="H89" s="260">
        <v>1050.3000000000002</v>
      </c>
      <c r="I89" s="260">
        <v>1059.4500000000003</v>
      </c>
      <c r="J89" s="260">
        <v>1066.4000000000001</v>
      </c>
      <c r="K89" s="259">
        <v>1052.5</v>
      </c>
      <c r="L89" s="259">
        <v>1036.4000000000001</v>
      </c>
      <c r="M89" s="259">
        <v>24.185649999999999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2074.6</v>
      </c>
      <c r="D90" s="260">
        <v>2077.6</v>
      </c>
      <c r="E90" s="260">
        <v>2062.5</v>
      </c>
      <c r="F90" s="260">
        <v>2050.4</v>
      </c>
      <c r="G90" s="260">
        <v>2035.3000000000002</v>
      </c>
      <c r="H90" s="260">
        <v>2089.6999999999998</v>
      </c>
      <c r="I90" s="260">
        <v>2104.7999999999993</v>
      </c>
      <c r="J90" s="260">
        <v>2116.8999999999996</v>
      </c>
      <c r="K90" s="259">
        <v>2092.6999999999998</v>
      </c>
      <c r="L90" s="259">
        <v>2065.5</v>
      </c>
      <c r="M90" s="259">
        <v>1.04592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1496.7</v>
      </c>
      <c r="D91" s="260">
        <v>1487.3166666666666</v>
      </c>
      <c r="E91" s="260">
        <v>1476.6333333333332</v>
      </c>
      <c r="F91" s="260">
        <v>1456.5666666666666</v>
      </c>
      <c r="G91" s="260">
        <v>1445.8833333333332</v>
      </c>
      <c r="H91" s="260">
        <v>1507.3833333333332</v>
      </c>
      <c r="I91" s="260">
        <v>1518.0666666666666</v>
      </c>
      <c r="J91" s="260">
        <v>1538.1333333333332</v>
      </c>
      <c r="K91" s="259">
        <v>1498</v>
      </c>
      <c r="L91" s="259">
        <v>1467.25</v>
      </c>
      <c r="M91" s="259">
        <v>64.152640000000005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540.45000000000005</v>
      </c>
      <c r="D92" s="260">
        <v>537.94999999999993</v>
      </c>
      <c r="E92" s="260">
        <v>534.59999999999991</v>
      </c>
      <c r="F92" s="260">
        <v>528.75</v>
      </c>
      <c r="G92" s="260">
        <v>525.4</v>
      </c>
      <c r="H92" s="260">
        <v>543.79999999999984</v>
      </c>
      <c r="I92" s="260">
        <v>547.15</v>
      </c>
      <c r="J92" s="260">
        <v>552.99999999999977</v>
      </c>
      <c r="K92" s="259">
        <v>541.29999999999995</v>
      </c>
      <c r="L92" s="259">
        <v>532.1</v>
      </c>
      <c r="M92" s="259">
        <v>16.253499999999999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1216.3</v>
      </c>
      <c r="D93" s="260">
        <v>1208.1333333333334</v>
      </c>
      <c r="E93" s="260">
        <v>1196.2666666666669</v>
      </c>
      <c r="F93" s="260">
        <v>1176.2333333333333</v>
      </c>
      <c r="G93" s="260">
        <v>1164.3666666666668</v>
      </c>
      <c r="H93" s="260">
        <v>1228.166666666667</v>
      </c>
      <c r="I93" s="260">
        <v>1240.0333333333333</v>
      </c>
      <c r="J93" s="260">
        <v>1260.0666666666671</v>
      </c>
      <c r="K93" s="259">
        <v>1220</v>
      </c>
      <c r="L93" s="259">
        <v>1188.0999999999999</v>
      </c>
      <c r="M93" s="259">
        <v>7.1859099999999998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2676.85</v>
      </c>
      <c r="D94" s="260">
        <v>2675.8333333333335</v>
      </c>
      <c r="E94" s="260">
        <v>2657.5166666666669</v>
      </c>
      <c r="F94" s="260">
        <v>2638.1833333333334</v>
      </c>
      <c r="G94" s="260">
        <v>2619.8666666666668</v>
      </c>
      <c r="H94" s="260">
        <v>2695.166666666667</v>
      </c>
      <c r="I94" s="260">
        <v>2713.4833333333336</v>
      </c>
      <c r="J94" s="260">
        <v>2732.8166666666671</v>
      </c>
      <c r="K94" s="259">
        <v>2694.15</v>
      </c>
      <c r="L94" s="259">
        <v>2656.5</v>
      </c>
      <c r="M94" s="259">
        <v>5.1181599999999996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405.65</v>
      </c>
      <c r="D95" s="260">
        <v>405.8</v>
      </c>
      <c r="E95" s="260">
        <v>402.85</v>
      </c>
      <c r="F95" s="260">
        <v>400.05</v>
      </c>
      <c r="G95" s="260">
        <v>397.1</v>
      </c>
      <c r="H95" s="260">
        <v>408.6</v>
      </c>
      <c r="I95" s="260">
        <v>411.54999999999995</v>
      </c>
      <c r="J95" s="260">
        <v>414.35</v>
      </c>
      <c r="K95" s="259">
        <v>408.75</v>
      </c>
      <c r="L95" s="259">
        <v>403</v>
      </c>
      <c r="M95" s="259">
        <v>42.579770000000003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2530.0500000000002</v>
      </c>
      <c r="D96" s="260">
        <v>2531.4666666666667</v>
      </c>
      <c r="E96" s="260">
        <v>2510.9833333333336</v>
      </c>
      <c r="F96" s="260">
        <v>2491.916666666667</v>
      </c>
      <c r="G96" s="260">
        <v>2471.4333333333338</v>
      </c>
      <c r="H96" s="260">
        <v>2550.5333333333333</v>
      </c>
      <c r="I96" s="260">
        <v>2571.016666666666</v>
      </c>
      <c r="J96" s="260">
        <v>2590.083333333333</v>
      </c>
      <c r="K96" s="259">
        <v>2551.9499999999998</v>
      </c>
      <c r="L96" s="259">
        <v>2512.4</v>
      </c>
      <c r="M96" s="259">
        <v>5.1940999999999997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213.85</v>
      </c>
      <c r="D97" s="260">
        <v>213.18333333333331</v>
      </c>
      <c r="E97" s="260">
        <v>211.91666666666663</v>
      </c>
      <c r="F97" s="260">
        <v>209.98333333333332</v>
      </c>
      <c r="G97" s="260">
        <v>208.71666666666664</v>
      </c>
      <c r="H97" s="260">
        <v>215.11666666666662</v>
      </c>
      <c r="I97" s="260">
        <v>216.38333333333333</v>
      </c>
      <c r="J97" s="260">
        <v>218.31666666666661</v>
      </c>
      <c r="K97" s="259">
        <v>214.45</v>
      </c>
      <c r="L97" s="259">
        <v>211.25</v>
      </c>
      <c r="M97" s="259">
        <v>14.61628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2550.6999999999998</v>
      </c>
      <c r="D98" s="260">
        <v>2554.9166666666665</v>
      </c>
      <c r="E98" s="260">
        <v>2537.833333333333</v>
      </c>
      <c r="F98" s="260">
        <v>2524.9666666666667</v>
      </c>
      <c r="G98" s="260">
        <v>2507.8833333333332</v>
      </c>
      <c r="H98" s="260">
        <v>2567.7833333333328</v>
      </c>
      <c r="I98" s="260">
        <v>2584.8666666666659</v>
      </c>
      <c r="J98" s="260">
        <v>2597.7333333333327</v>
      </c>
      <c r="K98" s="259">
        <v>2572</v>
      </c>
      <c r="L98" s="259">
        <v>2542.0500000000002</v>
      </c>
      <c r="M98" s="259">
        <v>13.244429999999999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283.7</v>
      </c>
      <c r="D99" s="260">
        <v>283.63333333333333</v>
      </c>
      <c r="E99" s="260">
        <v>282.16666666666663</v>
      </c>
      <c r="F99" s="260">
        <v>280.63333333333333</v>
      </c>
      <c r="G99" s="260">
        <v>279.16666666666663</v>
      </c>
      <c r="H99" s="260">
        <v>285.16666666666663</v>
      </c>
      <c r="I99" s="260">
        <v>286.63333333333333</v>
      </c>
      <c r="J99" s="260">
        <v>288.16666666666663</v>
      </c>
      <c r="K99" s="259">
        <v>285.10000000000002</v>
      </c>
      <c r="L99" s="259">
        <v>282.10000000000002</v>
      </c>
      <c r="M99" s="259">
        <v>4.19177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39332.85</v>
      </c>
      <c r="D100" s="260">
        <v>39844.283333333333</v>
      </c>
      <c r="E100" s="260">
        <v>38588.566666666666</v>
      </c>
      <c r="F100" s="260">
        <v>37844.283333333333</v>
      </c>
      <c r="G100" s="260">
        <v>36588.566666666666</v>
      </c>
      <c r="H100" s="260">
        <v>40588.566666666666</v>
      </c>
      <c r="I100" s="260">
        <v>41844.283333333326</v>
      </c>
      <c r="J100" s="260">
        <v>42588.566666666666</v>
      </c>
      <c r="K100" s="259">
        <v>41100</v>
      </c>
      <c r="L100" s="259">
        <v>39100</v>
      </c>
      <c r="M100" s="259">
        <v>8.4239999999999995E-2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2469.8000000000002</v>
      </c>
      <c r="D101" s="260">
        <v>2452.4500000000003</v>
      </c>
      <c r="E101" s="260">
        <v>2429.9000000000005</v>
      </c>
      <c r="F101" s="260">
        <v>2390.0000000000005</v>
      </c>
      <c r="G101" s="260">
        <v>2367.4500000000007</v>
      </c>
      <c r="H101" s="260">
        <v>2492.3500000000004</v>
      </c>
      <c r="I101" s="260">
        <v>2514.9000000000005</v>
      </c>
      <c r="J101" s="260">
        <v>2554.8000000000002</v>
      </c>
      <c r="K101" s="259">
        <v>2475</v>
      </c>
      <c r="L101" s="259">
        <v>2412.5500000000002</v>
      </c>
      <c r="M101" s="259">
        <v>31.681940000000001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908.7</v>
      </c>
      <c r="D102" s="260">
        <v>910.11666666666667</v>
      </c>
      <c r="E102" s="260">
        <v>903.18333333333339</v>
      </c>
      <c r="F102" s="260">
        <v>897.66666666666674</v>
      </c>
      <c r="G102" s="260">
        <v>890.73333333333346</v>
      </c>
      <c r="H102" s="260">
        <v>915.63333333333333</v>
      </c>
      <c r="I102" s="260">
        <v>922.56666666666649</v>
      </c>
      <c r="J102" s="260">
        <v>928.08333333333326</v>
      </c>
      <c r="K102" s="259">
        <v>917.05</v>
      </c>
      <c r="L102" s="259">
        <v>904.6</v>
      </c>
      <c r="M102" s="259">
        <v>90.008399999999995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1169.95</v>
      </c>
      <c r="D103" s="260">
        <v>1170.1166666666668</v>
      </c>
      <c r="E103" s="260">
        <v>1156.3333333333335</v>
      </c>
      <c r="F103" s="260">
        <v>1142.7166666666667</v>
      </c>
      <c r="G103" s="260">
        <v>1128.9333333333334</v>
      </c>
      <c r="H103" s="260">
        <v>1183.7333333333336</v>
      </c>
      <c r="I103" s="260">
        <v>1197.5166666666669</v>
      </c>
      <c r="J103" s="260">
        <v>1211.1333333333337</v>
      </c>
      <c r="K103" s="259">
        <v>1183.9000000000001</v>
      </c>
      <c r="L103" s="259">
        <v>1156.5</v>
      </c>
      <c r="M103" s="259">
        <v>8.2950800000000005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507.55</v>
      </c>
      <c r="D104" s="260">
        <v>505.26666666666665</v>
      </c>
      <c r="E104" s="260">
        <v>501.2833333333333</v>
      </c>
      <c r="F104" s="260">
        <v>495.01666666666665</v>
      </c>
      <c r="G104" s="260">
        <v>491.0333333333333</v>
      </c>
      <c r="H104" s="260">
        <v>511.5333333333333</v>
      </c>
      <c r="I104" s="260">
        <v>515.51666666666665</v>
      </c>
      <c r="J104" s="260">
        <v>521.7833333333333</v>
      </c>
      <c r="K104" s="259">
        <v>509.25</v>
      </c>
      <c r="L104" s="259">
        <v>499</v>
      </c>
      <c r="M104" s="259">
        <v>11.939170000000001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516.35</v>
      </c>
      <c r="D105" s="260">
        <v>513.73333333333346</v>
      </c>
      <c r="E105" s="260">
        <v>509.51666666666688</v>
      </c>
      <c r="F105" s="260">
        <v>502.68333333333339</v>
      </c>
      <c r="G105" s="260">
        <v>498.46666666666681</v>
      </c>
      <c r="H105" s="260">
        <v>520.56666666666695</v>
      </c>
      <c r="I105" s="260">
        <v>524.78333333333342</v>
      </c>
      <c r="J105" s="260">
        <v>531.61666666666702</v>
      </c>
      <c r="K105" s="259">
        <v>517.95000000000005</v>
      </c>
      <c r="L105" s="259">
        <v>506.9</v>
      </c>
      <c r="M105" s="259">
        <v>1.0548599999999999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56.1</v>
      </c>
      <c r="D106" s="260">
        <v>56.1</v>
      </c>
      <c r="E106" s="260">
        <v>55.6</v>
      </c>
      <c r="F106" s="260">
        <v>55.1</v>
      </c>
      <c r="G106" s="260">
        <v>54.6</v>
      </c>
      <c r="H106" s="260">
        <v>56.6</v>
      </c>
      <c r="I106" s="260">
        <v>57.1</v>
      </c>
      <c r="J106" s="260">
        <v>57.6</v>
      </c>
      <c r="K106" s="259">
        <v>56.6</v>
      </c>
      <c r="L106" s="259">
        <v>55.6</v>
      </c>
      <c r="M106" s="259">
        <v>307.71336000000002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348.7</v>
      </c>
      <c r="D107" s="260">
        <v>347.98333333333335</v>
      </c>
      <c r="E107" s="260">
        <v>345.4666666666667</v>
      </c>
      <c r="F107" s="260">
        <v>342.23333333333335</v>
      </c>
      <c r="G107" s="260">
        <v>339.7166666666667</v>
      </c>
      <c r="H107" s="260">
        <v>351.2166666666667</v>
      </c>
      <c r="I107" s="260">
        <v>353.73333333333335</v>
      </c>
      <c r="J107" s="260">
        <v>356.9666666666667</v>
      </c>
      <c r="K107" s="259">
        <v>350.5</v>
      </c>
      <c r="L107" s="259">
        <v>344.75</v>
      </c>
      <c r="M107" s="259">
        <v>138.25970000000001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4591.45</v>
      </c>
      <c r="D108" s="260">
        <v>4592.4833333333336</v>
      </c>
      <c r="E108" s="260">
        <v>4548.9666666666672</v>
      </c>
      <c r="F108" s="260">
        <v>4506.4833333333336</v>
      </c>
      <c r="G108" s="260">
        <v>4462.9666666666672</v>
      </c>
      <c r="H108" s="260">
        <v>4634.9666666666672</v>
      </c>
      <c r="I108" s="260">
        <v>4678.4833333333336</v>
      </c>
      <c r="J108" s="260">
        <v>4720.9666666666672</v>
      </c>
      <c r="K108" s="259">
        <v>4636</v>
      </c>
      <c r="L108" s="259">
        <v>4550</v>
      </c>
      <c r="M108" s="259">
        <v>0.71442000000000005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253.9</v>
      </c>
      <c r="D109" s="260">
        <v>252.13333333333333</v>
      </c>
      <c r="E109" s="260">
        <v>247.86666666666667</v>
      </c>
      <c r="F109" s="260">
        <v>241.83333333333334</v>
      </c>
      <c r="G109" s="260">
        <v>237.56666666666669</v>
      </c>
      <c r="H109" s="260">
        <v>258.16666666666663</v>
      </c>
      <c r="I109" s="260">
        <v>262.43333333333328</v>
      </c>
      <c r="J109" s="260">
        <v>268.46666666666664</v>
      </c>
      <c r="K109" s="259">
        <v>256.39999999999998</v>
      </c>
      <c r="L109" s="259">
        <v>246.1</v>
      </c>
      <c r="M109" s="259">
        <v>41.392220000000002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139.9</v>
      </c>
      <c r="D110" s="260">
        <v>139.30000000000001</v>
      </c>
      <c r="E110" s="260">
        <v>138.30000000000001</v>
      </c>
      <c r="F110" s="260">
        <v>136.69999999999999</v>
      </c>
      <c r="G110" s="260">
        <v>135.69999999999999</v>
      </c>
      <c r="H110" s="260">
        <v>140.90000000000003</v>
      </c>
      <c r="I110" s="260">
        <v>141.90000000000003</v>
      </c>
      <c r="J110" s="260">
        <v>143.50000000000006</v>
      </c>
      <c r="K110" s="259">
        <v>140.30000000000001</v>
      </c>
      <c r="L110" s="259">
        <v>137.69999999999999</v>
      </c>
      <c r="M110" s="259">
        <v>39.901179999999997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333.8</v>
      </c>
      <c r="D111" s="260">
        <v>330.31666666666666</v>
      </c>
      <c r="E111" s="260">
        <v>325.98333333333335</v>
      </c>
      <c r="F111" s="260">
        <v>318.16666666666669</v>
      </c>
      <c r="G111" s="260">
        <v>313.83333333333337</v>
      </c>
      <c r="H111" s="260">
        <v>338.13333333333333</v>
      </c>
      <c r="I111" s="260">
        <v>342.4666666666667</v>
      </c>
      <c r="J111" s="260">
        <v>350.2833333333333</v>
      </c>
      <c r="K111" s="259">
        <v>334.65</v>
      </c>
      <c r="L111" s="259">
        <v>322.5</v>
      </c>
      <c r="M111" s="259">
        <v>47.243949999999998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68.25</v>
      </c>
      <c r="D112" s="260">
        <v>68.38333333333334</v>
      </c>
      <c r="E112" s="260">
        <v>67.966666666666683</v>
      </c>
      <c r="F112" s="260">
        <v>67.683333333333337</v>
      </c>
      <c r="G112" s="260">
        <v>67.26666666666668</v>
      </c>
      <c r="H112" s="260">
        <v>68.666666666666686</v>
      </c>
      <c r="I112" s="260">
        <v>69.083333333333343</v>
      </c>
      <c r="J112" s="260">
        <v>69.366666666666688</v>
      </c>
      <c r="K112" s="259">
        <v>68.8</v>
      </c>
      <c r="L112" s="259">
        <v>68.099999999999994</v>
      </c>
      <c r="M112" s="259">
        <v>105.49071000000001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741.2</v>
      </c>
      <c r="D113" s="260">
        <v>744.01666666666677</v>
      </c>
      <c r="E113" s="260">
        <v>735.18333333333351</v>
      </c>
      <c r="F113" s="260">
        <v>729.16666666666674</v>
      </c>
      <c r="G113" s="260">
        <v>720.33333333333348</v>
      </c>
      <c r="H113" s="260">
        <v>750.03333333333353</v>
      </c>
      <c r="I113" s="260">
        <v>758.86666666666679</v>
      </c>
      <c r="J113" s="260">
        <v>764.88333333333355</v>
      </c>
      <c r="K113" s="259">
        <v>752.85</v>
      </c>
      <c r="L113" s="259">
        <v>738</v>
      </c>
      <c r="M113" s="259">
        <v>19.933810000000001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428.25</v>
      </c>
      <c r="D114" s="260">
        <v>425.25</v>
      </c>
      <c r="E114" s="260">
        <v>421.5</v>
      </c>
      <c r="F114" s="260">
        <v>414.75</v>
      </c>
      <c r="G114" s="260">
        <v>411</v>
      </c>
      <c r="H114" s="260">
        <v>432</v>
      </c>
      <c r="I114" s="260">
        <v>435.75</v>
      </c>
      <c r="J114" s="260">
        <v>442.5</v>
      </c>
      <c r="K114" s="259">
        <v>429</v>
      </c>
      <c r="L114" s="259">
        <v>418.5</v>
      </c>
      <c r="M114" s="259">
        <v>14.66718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185.5</v>
      </c>
      <c r="D115" s="260">
        <v>186.46666666666667</v>
      </c>
      <c r="E115" s="260">
        <v>183.78333333333333</v>
      </c>
      <c r="F115" s="260">
        <v>182.06666666666666</v>
      </c>
      <c r="G115" s="260">
        <v>179.38333333333333</v>
      </c>
      <c r="H115" s="260">
        <v>188.18333333333334</v>
      </c>
      <c r="I115" s="260">
        <v>190.86666666666667</v>
      </c>
      <c r="J115" s="260">
        <v>192.58333333333334</v>
      </c>
      <c r="K115" s="259">
        <v>189.15</v>
      </c>
      <c r="L115" s="259">
        <v>184.75</v>
      </c>
      <c r="M115" s="259">
        <v>24.12942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1142.6500000000001</v>
      </c>
      <c r="D116" s="260">
        <v>1147.0666666666666</v>
      </c>
      <c r="E116" s="260">
        <v>1134.5333333333333</v>
      </c>
      <c r="F116" s="260">
        <v>1126.4166666666667</v>
      </c>
      <c r="G116" s="260">
        <v>1113.8833333333334</v>
      </c>
      <c r="H116" s="260">
        <v>1155.1833333333332</v>
      </c>
      <c r="I116" s="260">
        <v>1167.7166666666665</v>
      </c>
      <c r="J116" s="260">
        <v>1175.833333333333</v>
      </c>
      <c r="K116" s="259">
        <v>1159.5999999999999</v>
      </c>
      <c r="L116" s="259">
        <v>1138.95</v>
      </c>
      <c r="M116" s="259">
        <v>20.485199999999999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3921.7</v>
      </c>
      <c r="D117" s="260">
        <v>3898.2000000000003</v>
      </c>
      <c r="E117" s="260">
        <v>3868.4000000000005</v>
      </c>
      <c r="F117" s="260">
        <v>3815.1000000000004</v>
      </c>
      <c r="G117" s="260">
        <v>3785.3000000000006</v>
      </c>
      <c r="H117" s="260">
        <v>3951.5000000000005</v>
      </c>
      <c r="I117" s="260">
        <v>3981.3000000000006</v>
      </c>
      <c r="J117" s="260">
        <v>4034.6000000000004</v>
      </c>
      <c r="K117" s="259">
        <v>3928</v>
      </c>
      <c r="L117" s="259">
        <v>3844.9</v>
      </c>
      <c r="M117" s="259">
        <v>2.2811599999999999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1537.65</v>
      </c>
      <c r="D118" s="260">
        <v>1538.1000000000001</v>
      </c>
      <c r="E118" s="260">
        <v>1529.8000000000002</v>
      </c>
      <c r="F118" s="260">
        <v>1521.95</v>
      </c>
      <c r="G118" s="260">
        <v>1513.65</v>
      </c>
      <c r="H118" s="260">
        <v>1545.9500000000003</v>
      </c>
      <c r="I118" s="260">
        <v>1554.25</v>
      </c>
      <c r="J118" s="260">
        <v>1562.1000000000004</v>
      </c>
      <c r="K118" s="259">
        <v>1546.4</v>
      </c>
      <c r="L118" s="259">
        <v>1530.25</v>
      </c>
      <c r="M118" s="259">
        <v>45.423360000000002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1781.7</v>
      </c>
      <c r="D119" s="260">
        <v>1778.2666666666664</v>
      </c>
      <c r="E119" s="260">
        <v>1766.5333333333328</v>
      </c>
      <c r="F119" s="260">
        <v>1751.3666666666663</v>
      </c>
      <c r="G119" s="260">
        <v>1739.6333333333328</v>
      </c>
      <c r="H119" s="260">
        <v>1793.4333333333329</v>
      </c>
      <c r="I119" s="260">
        <v>1805.1666666666665</v>
      </c>
      <c r="J119" s="260">
        <v>1820.333333333333</v>
      </c>
      <c r="K119" s="259">
        <v>1790</v>
      </c>
      <c r="L119" s="259">
        <v>1763.1</v>
      </c>
      <c r="M119" s="259">
        <v>4.6283399999999997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905.1</v>
      </c>
      <c r="D120" s="260">
        <v>903.71666666666658</v>
      </c>
      <c r="E120" s="260">
        <v>894.93333333333317</v>
      </c>
      <c r="F120" s="260">
        <v>884.76666666666654</v>
      </c>
      <c r="G120" s="260">
        <v>875.98333333333312</v>
      </c>
      <c r="H120" s="260">
        <v>913.88333333333321</v>
      </c>
      <c r="I120" s="260">
        <v>922.66666666666674</v>
      </c>
      <c r="J120" s="260">
        <v>932.83333333333326</v>
      </c>
      <c r="K120" s="259">
        <v>912.5</v>
      </c>
      <c r="L120" s="259">
        <v>893.55</v>
      </c>
      <c r="M120" s="259">
        <v>1.62978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337.65</v>
      </c>
      <c r="D121" s="260">
        <v>334.31666666666666</v>
      </c>
      <c r="E121" s="260">
        <v>328.83333333333331</v>
      </c>
      <c r="F121" s="260">
        <v>320.01666666666665</v>
      </c>
      <c r="G121" s="260">
        <v>314.5333333333333</v>
      </c>
      <c r="H121" s="260">
        <v>343.13333333333333</v>
      </c>
      <c r="I121" s="260">
        <v>348.61666666666667</v>
      </c>
      <c r="J121" s="260">
        <v>357.43333333333334</v>
      </c>
      <c r="K121" s="259">
        <v>339.8</v>
      </c>
      <c r="L121" s="259">
        <v>325.5</v>
      </c>
      <c r="M121" s="259">
        <v>67.284260000000003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673.95</v>
      </c>
      <c r="D122" s="260">
        <v>673.15</v>
      </c>
      <c r="E122" s="260">
        <v>669.84999999999991</v>
      </c>
      <c r="F122" s="260">
        <v>665.74999999999989</v>
      </c>
      <c r="G122" s="260">
        <v>662.44999999999982</v>
      </c>
      <c r="H122" s="260">
        <v>677.25</v>
      </c>
      <c r="I122" s="260">
        <v>680.55</v>
      </c>
      <c r="J122" s="260">
        <v>684.65000000000009</v>
      </c>
      <c r="K122" s="259">
        <v>676.45</v>
      </c>
      <c r="L122" s="259">
        <v>669.05</v>
      </c>
      <c r="M122" s="259">
        <v>13.803290000000001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459.85</v>
      </c>
      <c r="D123" s="260">
        <v>455.7</v>
      </c>
      <c r="E123" s="260">
        <v>450.4</v>
      </c>
      <c r="F123" s="260">
        <v>440.95</v>
      </c>
      <c r="G123" s="260">
        <v>435.65</v>
      </c>
      <c r="H123" s="260">
        <v>465.15</v>
      </c>
      <c r="I123" s="260">
        <v>470.45000000000005</v>
      </c>
      <c r="J123" s="260">
        <v>479.9</v>
      </c>
      <c r="K123" s="259">
        <v>461</v>
      </c>
      <c r="L123" s="259">
        <v>446.25</v>
      </c>
      <c r="M123" s="259">
        <v>22.60943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609.95000000000005</v>
      </c>
      <c r="D124" s="260">
        <v>606.58333333333337</v>
      </c>
      <c r="E124" s="260">
        <v>598.4666666666667</v>
      </c>
      <c r="F124" s="260">
        <v>586.98333333333335</v>
      </c>
      <c r="G124" s="260">
        <v>578.86666666666667</v>
      </c>
      <c r="H124" s="260">
        <v>618.06666666666672</v>
      </c>
      <c r="I124" s="260">
        <v>626.18333333333328</v>
      </c>
      <c r="J124" s="260">
        <v>637.66666666666674</v>
      </c>
      <c r="K124" s="259">
        <v>614.70000000000005</v>
      </c>
      <c r="L124" s="259">
        <v>595.1</v>
      </c>
      <c r="M124" s="259">
        <v>24.5352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1901.95</v>
      </c>
      <c r="D125" s="260">
        <v>1900.9833333333333</v>
      </c>
      <c r="E125" s="260">
        <v>1889.9666666666667</v>
      </c>
      <c r="F125" s="260">
        <v>1877.9833333333333</v>
      </c>
      <c r="G125" s="260">
        <v>1866.9666666666667</v>
      </c>
      <c r="H125" s="260">
        <v>1912.9666666666667</v>
      </c>
      <c r="I125" s="260">
        <v>1923.9833333333336</v>
      </c>
      <c r="J125" s="260">
        <v>1935.9666666666667</v>
      </c>
      <c r="K125" s="259">
        <v>1912</v>
      </c>
      <c r="L125" s="259">
        <v>1889</v>
      </c>
      <c r="M125" s="259">
        <v>18.743480000000002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81.099999999999994</v>
      </c>
      <c r="D126" s="260">
        <v>80.816666666666663</v>
      </c>
      <c r="E126" s="260">
        <v>80.283333333333331</v>
      </c>
      <c r="F126" s="260">
        <v>79.466666666666669</v>
      </c>
      <c r="G126" s="260">
        <v>78.933333333333337</v>
      </c>
      <c r="H126" s="260">
        <v>81.633333333333326</v>
      </c>
      <c r="I126" s="260">
        <v>82.166666666666657</v>
      </c>
      <c r="J126" s="260">
        <v>82.98333333333332</v>
      </c>
      <c r="K126" s="259">
        <v>81.349999999999994</v>
      </c>
      <c r="L126" s="259">
        <v>80</v>
      </c>
      <c r="M126" s="259">
        <v>42.530999999999999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3538.9</v>
      </c>
      <c r="D127" s="260">
        <v>3521.65</v>
      </c>
      <c r="E127" s="260">
        <v>3493.3</v>
      </c>
      <c r="F127" s="260">
        <v>3447.7000000000003</v>
      </c>
      <c r="G127" s="260">
        <v>3419.3500000000004</v>
      </c>
      <c r="H127" s="260">
        <v>3567.25</v>
      </c>
      <c r="I127" s="260">
        <v>3595.5999999999995</v>
      </c>
      <c r="J127" s="260">
        <v>3641.2</v>
      </c>
      <c r="K127" s="259">
        <v>3550</v>
      </c>
      <c r="L127" s="259">
        <v>3476.05</v>
      </c>
      <c r="M127" s="259">
        <v>1.6750400000000001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405.3</v>
      </c>
      <c r="D128" s="260">
        <v>409.81666666666666</v>
      </c>
      <c r="E128" s="260">
        <v>395.7833333333333</v>
      </c>
      <c r="F128" s="260">
        <v>386.26666666666665</v>
      </c>
      <c r="G128" s="260">
        <v>372.23333333333329</v>
      </c>
      <c r="H128" s="260">
        <v>419.33333333333331</v>
      </c>
      <c r="I128" s="260">
        <v>433.36666666666673</v>
      </c>
      <c r="J128" s="260">
        <v>442.88333333333333</v>
      </c>
      <c r="K128" s="259">
        <v>423.85</v>
      </c>
      <c r="L128" s="259">
        <v>400.3</v>
      </c>
      <c r="M128" s="259">
        <v>54.611499999999999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4739.8500000000004</v>
      </c>
      <c r="D129" s="260">
        <v>4705</v>
      </c>
      <c r="E129" s="260">
        <v>4660</v>
      </c>
      <c r="F129" s="260">
        <v>4580.1499999999996</v>
      </c>
      <c r="G129" s="260">
        <v>4535.1499999999996</v>
      </c>
      <c r="H129" s="260">
        <v>4784.8500000000004</v>
      </c>
      <c r="I129" s="260">
        <v>4829.8500000000004</v>
      </c>
      <c r="J129" s="260">
        <v>4909.7000000000007</v>
      </c>
      <c r="K129" s="259">
        <v>4750</v>
      </c>
      <c r="L129" s="259">
        <v>4625.1499999999996</v>
      </c>
      <c r="M129" s="259">
        <v>2.84185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2023.1</v>
      </c>
      <c r="D130" s="260">
        <v>2011.9833333333333</v>
      </c>
      <c r="E130" s="260">
        <v>1989.3166666666666</v>
      </c>
      <c r="F130" s="260">
        <v>1955.5333333333333</v>
      </c>
      <c r="G130" s="260">
        <v>1932.8666666666666</v>
      </c>
      <c r="H130" s="260">
        <v>2045.7666666666667</v>
      </c>
      <c r="I130" s="260">
        <v>2068.4333333333334</v>
      </c>
      <c r="J130" s="260">
        <v>2102.2166666666667</v>
      </c>
      <c r="K130" s="259">
        <v>2034.65</v>
      </c>
      <c r="L130" s="259">
        <v>1978.2</v>
      </c>
      <c r="M130" s="259">
        <v>31.765070000000001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454.55</v>
      </c>
      <c r="D131" s="260">
        <v>451.68333333333334</v>
      </c>
      <c r="E131" s="260">
        <v>447.41666666666669</v>
      </c>
      <c r="F131" s="260">
        <v>440.28333333333336</v>
      </c>
      <c r="G131" s="260">
        <v>436.01666666666671</v>
      </c>
      <c r="H131" s="260">
        <v>458.81666666666666</v>
      </c>
      <c r="I131" s="260">
        <v>463.08333333333331</v>
      </c>
      <c r="J131" s="260">
        <v>470.21666666666664</v>
      </c>
      <c r="K131" s="259">
        <v>455.95</v>
      </c>
      <c r="L131" s="259">
        <v>444.55</v>
      </c>
      <c r="M131" s="259">
        <v>34.432000000000002</v>
      </c>
      <c r="N131" s="1"/>
      <c r="O131" s="1"/>
    </row>
    <row r="132" spans="1:15" ht="12.75" customHeight="1">
      <c r="A132" s="227">
        <v>123</v>
      </c>
      <c r="B132" s="269" t="s">
        <v>959</v>
      </c>
      <c r="C132" s="259">
        <v>603.95000000000005</v>
      </c>
      <c r="D132" s="260">
        <v>607.85</v>
      </c>
      <c r="E132" s="260">
        <v>598.90000000000009</v>
      </c>
      <c r="F132" s="260">
        <v>593.85</v>
      </c>
      <c r="G132" s="260">
        <v>584.90000000000009</v>
      </c>
      <c r="H132" s="260">
        <v>612.90000000000009</v>
      </c>
      <c r="I132" s="260">
        <v>621.85000000000014</v>
      </c>
      <c r="J132" s="260">
        <v>626.90000000000009</v>
      </c>
      <c r="K132" s="259">
        <v>616.79999999999995</v>
      </c>
      <c r="L132" s="259">
        <v>602.79999999999995</v>
      </c>
      <c r="M132" s="259">
        <v>29.293849999999999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3071.7</v>
      </c>
      <c r="D133" s="260">
        <v>3076.9</v>
      </c>
      <c r="E133" s="260">
        <v>3053.8</v>
      </c>
      <c r="F133" s="260">
        <v>3035.9</v>
      </c>
      <c r="G133" s="260">
        <v>3012.8</v>
      </c>
      <c r="H133" s="260">
        <v>3094.8</v>
      </c>
      <c r="I133" s="260">
        <v>3117.8999999999996</v>
      </c>
      <c r="J133" s="260">
        <v>3135.8</v>
      </c>
      <c r="K133" s="259">
        <v>3100</v>
      </c>
      <c r="L133" s="259">
        <v>3059</v>
      </c>
      <c r="M133" s="259">
        <v>0.14579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699</v>
      </c>
      <c r="D134" s="260">
        <v>697.61666666666667</v>
      </c>
      <c r="E134" s="260">
        <v>689.68333333333339</v>
      </c>
      <c r="F134" s="260">
        <v>680.36666666666667</v>
      </c>
      <c r="G134" s="260">
        <v>672.43333333333339</v>
      </c>
      <c r="H134" s="260">
        <v>706.93333333333339</v>
      </c>
      <c r="I134" s="260">
        <v>714.86666666666656</v>
      </c>
      <c r="J134" s="260">
        <v>724.18333333333339</v>
      </c>
      <c r="K134" s="259">
        <v>705.55</v>
      </c>
      <c r="L134" s="259">
        <v>688.3</v>
      </c>
      <c r="M134" s="259">
        <v>6.8620099999999997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90767</v>
      </c>
      <c r="D135" s="260">
        <v>90439.016666666663</v>
      </c>
      <c r="E135" s="260">
        <v>89628.033333333326</v>
      </c>
      <c r="F135" s="260">
        <v>88489.066666666666</v>
      </c>
      <c r="G135" s="260">
        <v>87678.083333333328</v>
      </c>
      <c r="H135" s="260">
        <v>91577.983333333323</v>
      </c>
      <c r="I135" s="260">
        <v>92388.96666666666</v>
      </c>
      <c r="J135" s="260">
        <v>93527.93333333332</v>
      </c>
      <c r="K135" s="259">
        <v>91250</v>
      </c>
      <c r="L135" s="259">
        <v>89300.05</v>
      </c>
      <c r="M135" s="259">
        <v>0.16619999999999999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202</v>
      </c>
      <c r="D136" s="260">
        <v>202.79999999999998</v>
      </c>
      <c r="E136" s="260">
        <v>199.54999999999995</v>
      </c>
      <c r="F136" s="260">
        <v>197.09999999999997</v>
      </c>
      <c r="G136" s="260">
        <v>193.84999999999994</v>
      </c>
      <c r="H136" s="260">
        <v>205.24999999999997</v>
      </c>
      <c r="I136" s="260">
        <v>208.50000000000003</v>
      </c>
      <c r="J136" s="260">
        <v>210.95</v>
      </c>
      <c r="K136" s="259">
        <v>206.05</v>
      </c>
      <c r="L136" s="259">
        <v>200.35</v>
      </c>
      <c r="M136" s="259">
        <v>23.381170000000001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1348.6</v>
      </c>
      <c r="D137" s="260">
        <v>1341.2333333333333</v>
      </c>
      <c r="E137" s="260">
        <v>1323.9666666666667</v>
      </c>
      <c r="F137" s="260">
        <v>1299.3333333333333</v>
      </c>
      <c r="G137" s="260">
        <v>1282.0666666666666</v>
      </c>
      <c r="H137" s="260">
        <v>1365.8666666666668</v>
      </c>
      <c r="I137" s="260">
        <v>1383.1333333333337</v>
      </c>
      <c r="J137" s="260">
        <v>1407.7666666666669</v>
      </c>
      <c r="K137" s="259">
        <v>1358.5</v>
      </c>
      <c r="L137" s="259">
        <v>1316.6</v>
      </c>
      <c r="M137" s="259">
        <v>43.068930000000002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524.54999999999995</v>
      </c>
      <c r="D138" s="260">
        <v>522.4666666666667</v>
      </c>
      <c r="E138" s="260">
        <v>518.58333333333337</v>
      </c>
      <c r="F138" s="260">
        <v>512.61666666666667</v>
      </c>
      <c r="G138" s="260">
        <v>508.73333333333335</v>
      </c>
      <c r="H138" s="260">
        <v>528.43333333333339</v>
      </c>
      <c r="I138" s="260">
        <v>532.31666666666661</v>
      </c>
      <c r="J138" s="260">
        <v>538.28333333333342</v>
      </c>
      <c r="K138" s="259">
        <v>526.35</v>
      </c>
      <c r="L138" s="259">
        <v>516.5</v>
      </c>
      <c r="M138" s="259">
        <v>14.83039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9527.6</v>
      </c>
      <c r="D139" s="260">
        <v>9582.5666666666657</v>
      </c>
      <c r="E139" s="260">
        <v>9396.1333333333314</v>
      </c>
      <c r="F139" s="260">
        <v>9264.6666666666661</v>
      </c>
      <c r="G139" s="260">
        <v>9078.2333333333318</v>
      </c>
      <c r="H139" s="260">
        <v>9714.033333333331</v>
      </c>
      <c r="I139" s="260">
        <v>9900.4666666666653</v>
      </c>
      <c r="J139" s="260">
        <v>10031.933333333331</v>
      </c>
      <c r="K139" s="259">
        <v>9769</v>
      </c>
      <c r="L139" s="259">
        <v>9451.1</v>
      </c>
      <c r="M139" s="259">
        <v>19.3202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708.05</v>
      </c>
      <c r="D140" s="260">
        <v>709.04999999999984</v>
      </c>
      <c r="E140" s="260">
        <v>700.6999999999997</v>
      </c>
      <c r="F140" s="260">
        <v>693.34999999999991</v>
      </c>
      <c r="G140" s="260">
        <v>684.99999999999977</v>
      </c>
      <c r="H140" s="260">
        <v>716.39999999999964</v>
      </c>
      <c r="I140" s="260">
        <v>724.74999999999977</v>
      </c>
      <c r="J140" s="260">
        <v>732.09999999999957</v>
      </c>
      <c r="K140" s="259">
        <v>717.4</v>
      </c>
      <c r="L140" s="259">
        <v>701.7</v>
      </c>
      <c r="M140" s="259">
        <v>3.6765099999999999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456.3</v>
      </c>
      <c r="D141" s="260">
        <v>447.7166666666667</v>
      </c>
      <c r="E141" s="260">
        <v>435.43333333333339</v>
      </c>
      <c r="F141" s="260">
        <v>414.56666666666672</v>
      </c>
      <c r="G141" s="260">
        <v>402.28333333333342</v>
      </c>
      <c r="H141" s="260">
        <v>468.58333333333337</v>
      </c>
      <c r="I141" s="260">
        <v>480.86666666666667</v>
      </c>
      <c r="J141" s="260">
        <v>501.73333333333335</v>
      </c>
      <c r="K141" s="259">
        <v>460</v>
      </c>
      <c r="L141" s="259">
        <v>426.85</v>
      </c>
      <c r="M141" s="259">
        <v>39.898519999999998</v>
      </c>
      <c r="N141" s="1"/>
      <c r="O141" s="1"/>
    </row>
    <row r="142" spans="1:15" ht="12.75" customHeight="1">
      <c r="A142" s="227">
        <v>133</v>
      </c>
      <c r="B142" s="269" t="s">
        <v>960</v>
      </c>
      <c r="C142" s="259">
        <v>87.5</v>
      </c>
      <c r="D142" s="260">
        <v>87.149999999999991</v>
      </c>
      <c r="E142" s="260">
        <v>84.899999999999977</v>
      </c>
      <c r="F142" s="260">
        <v>82.299999999999983</v>
      </c>
      <c r="G142" s="260">
        <v>80.049999999999969</v>
      </c>
      <c r="H142" s="260">
        <v>89.749999999999986</v>
      </c>
      <c r="I142" s="260">
        <v>92.000000000000014</v>
      </c>
      <c r="J142" s="260">
        <v>94.6</v>
      </c>
      <c r="K142" s="259">
        <v>89.4</v>
      </c>
      <c r="L142" s="259">
        <v>84.55</v>
      </c>
      <c r="M142" s="259">
        <v>82.675529999999995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1978.5</v>
      </c>
      <c r="D143" s="260">
        <v>1975.7333333333333</v>
      </c>
      <c r="E143" s="260">
        <v>1961.7666666666667</v>
      </c>
      <c r="F143" s="260">
        <v>1945.0333333333333</v>
      </c>
      <c r="G143" s="260">
        <v>1931.0666666666666</v>
      </c>
      <c r="H143" s="260">
        <v>1992.4666666666667</v>
      </c>
      <c r="I143" s="260">
        <v>2006.4333333333334</v>
      </c>
      <c r="J143" s="260">
        <v>2023.1666666666667</v>
      </c>
      <c r="K143" s="259">
        <v>1989.7</v>
      </c>
      <c r="L143" s="259">
        <v>1959</v>
      </c>
      <c r="M143" s="259">
        <v>3.7891400000000002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1043.45</v>
      </c>
      <c r="D144" s="260">
        <v>1043.2166666666667</v>
      </c>
      <c r="E144" s="260">
        <v>1034.4833333333333</v>
      </c>
      <c r="F144" s="260">
        <v>1025.5166666666667</v>
      </c>
      <c r="G144" s="260">
        <v>1016.7833333333333</v>
      </c>
      <c r="H144" s="260">
        <v>1052.1833333333334</v>
      </c>
      <c r="I144" s="260">
        <v>1060.916666666667</v>
      </c>
      <c r="J144" s="260">
        <v>1069.8833333333334</v>
      </c>
      <c r="K144" s="259">
        <v>1051.95</v>
      </c>
      <c r="L144" s="259">
        <v>1034.25</v>
      </c>
      <c r="M144" s="259">
        <v>5.62845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173.1</v>
      </c>
      <c r="D145" s="260">
        <v>172.05000000000004</v>
      </c>
      <c r="E145" s="260">
        <v>170.10000000000008</v>
      </c>
      <c r="F145" s="260">
        <v>167.10000000000005</v>
      </c>
      <c r="G145" s="260">
        <v>165.15000000000009</v>
      </c>
      <c r="H145" s="260">
        <v>175.05000000000007</v>
      </c>
      <c r="I145" s="260">
        <v>177.00000000000006</v>
      </c>
      <c r="J145" s="260">
        <v>180.00000000000006</v>
      </c>
      <c r="K145" s="259">
        <v>174</v>
      </c>
      <c r="L145" s="259">
        <v>169.05</v>
      </c>
      <c r="M145" s="259">
        <v>242.33760000000001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70.2</v>
      </c>
      <c r="D146" s="260">
        <v>69.88333333333334</v>
      </c>
      <c r="E146" s="260">
        <v>69.216666666666683</v>
      </c>
      <c r="F146" s="260">
        <v>68.233333333333348</v>
      </c>
      <c r="G146" s="260">
        <v>67.566666666666691</v>
      </c>
      <c r="H146" s="260">
        <v>70.866666666666674</v>
      </c>
      <c r="I146" s="260">
        <v>71.533333333333331</v>
      </c>
      <c r="J146" s="260">
        <v>72.516666666666666</v>
      </c>
      <c r="K146" s="259">
        <v>70.55</v>
      </c>
      <c r="L146" s="259">
        <v>68.900000000000006</v>
      </c>
      <c r="M146" s="259">
        <v>80.297989999999999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4551.75</v>
      </c>
      <c r="D147" s="260">
        <v>4538.916666666667</v>
      </c>
      <c r="E147" s="260">
        <v>4512.8333333333339</v>
      </c>
      <c r="F147" s="260">
        <v>4473.916666666667</v>
      </c>
      <c r="G147" s="260">
        <v>4447.8333333333339</v>
      </c>
      <c r="H147" s="260">
        <v>4577.8333333333339</v>
      </c>
      <c r="I147" s="260">
        <v>4603.9166666666679</v>
      </c>
      <c r="J147" s="260">
        <v>4642.8333333333339</v>
      </c>
      <c r="K147" s="259">
        <v>4565</v>
      </c>
      <c r="L147" s="259">
        <v>4500</v>
      </c>
      <c r="M147" s="259">
        <v>0.92168000000000005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20363.400000000001</v>
      </c>
      <c r="D148" s="260">
        <v>20327.8</v>
      </c>
      <c r="E148" s="260">
        <v>20185.599999999999</v>
      </c>
      <c r="F148" s="260">
        <v>20007.8</v>
      </c>
      <c r="G148" s="260">
        <v>19865.599999999999</v>
      </c>
      <c r="H148" s="260">
        <v>20505.599999999999</v>
      </c>
      <c r="I148" s="260">
        <v>20647.800000000003</v>
      </c>
      <c r="J148" s="260">
        <v>20825.599999999999</v>
      </c>
      <c r="K148" s="259">
        <v>20470</v>
      </c>
      <c r="L148" s="259">
        <v>20150</v>
      </c>
      <c r="M148" s="259">
        <v>0.79554999999999998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270.5</v>
      </c>
      <c r="D149" s="260">
        <v>270.46666666666664</v>
      </c>
      <c r="E149" s="260">
        <v>269.18333333333328</v>
      </c>
      <c r="F149" s="260">
        <v>267.86666666666662</v>
      </c>
      <c r="G149" s="260">
        <v>266.58333333333326</v>
      </c>
      <c r="H149" s="260">
        <v>271.7833333333333</v>
      </c>
      <c r="I149" s="260">
        <v>273.06666666666672</v>
      </c>
      <c r="J149" s="260">
        <v>274.38333333333333</v>
      </c>
      <c r="K149" s="259">
        <v>271.75</v>
      </c>
      <c r="L149" s="259">
        <v>269.14999999999998</v>
      </c>
      <c r="M149" s="259">
        <v>2.8618199999999998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924.65</v>
      </c>
      <c r="D150" s="260">
        <v>919.58333333333337</v>
      </c>
      <c r="E150" s="260">
        <v>911.61666666666679</v>
      </c>
      <c r="F150" s="260">
        <v>898.58333333333337</v>
      </c>
      <c r="G150" s="260">
        <v>890.61666666666679</v>
      </c>
      <c r="H150" s="260">
        <v>932.61666666666679</v>
      </c>
      <c r="I150" s="260">
        <v>940.58333333333326</v>
      </c>
      <c r="J150" s="260">
        <v>953.61666666666679</v>
      </c>
      <c r="K150" s="259">
        <v>927.55</v>
      </c>
      <c r="L150" s="259">
        <v>906.55</v>
      </c>
      <c r="M150" s="259">
        <v>5.4958600000000004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134.05000000000001</v>
      </c>
      <c r="D151" s="260">
        <v>134.01666666666668</v>
      </c>
      <c r="E151" s="260">
        <v>132.83333333333337</v>
      </c>
      <c r="F151" s="260">
        <v>131.6166666666667</v>
      </c>
      <c r="G151" s="260">
        <v>130.43333333333339</v>
      </c>
      <c r="H151" s="260">
        <v>135.23333333333335</v>
      </c>
      <c r="I151" s="260">
        <v>136.41666666666669</v>
      </c>
      <c r="J151" s="260">
        <v>137.63333333333333</v>
      </c>
      <c r="K151" s="259">
        <v>135.19999999999999</v>
      </c>
      <c r="L151" s="259">
        <v>132.80000000000001</v>
      </c>
      <c r="M151" s="259">
        <v>87.538550000000001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193</v>
      </c>
      <c r="D152" s="260">
        <v>193.4</v>
      </c>
      <c r="E152" s="260">
        <v>191.15</v>
      </c>
      <c r="F152" s="260">
        <v>189.3</v>
      </c>
      <c r="G152" s="260">
        <v>187.05</v>
      </c>
      <c r="H152" s="260">
        <v>195.25</v>
      </c>
      <c r="I152" s="260">
        <v>197.5</v>
      </c>
      <c r="J152" s="260">
        <v>199.35</v>
      </c>
      <c r="K152" s="259">
        <v>195.65</v>
      </c>
      <c r="L152" s="259">
        <v>191.55</v>
      </c>
      <c r="M152" s="259">
        <v>10.34557</v>
      </c>
      <c r="N152" s="1"/>
      <c r="O152" s="1"/>
    </row>
    <row r="153" spans="1:15" ht="12.75" customHeight="1">
      <c r="A153" s="227">
        <v>144</v>
      </c>
      <c r="B153" s="269" t="s">
        <v>813</v>
      </c>
      <c r="C153" s="259">
        <v>638.4</v>
      </c>
      <c r="D153" s="260">
        <v>639.91666666666663</v>
      </c>
      <c r="E153" s="260">
        <v>634.08333333333326</v>
      </c>
      <c r="F153" s="260">
        <v>629.76666666666665</v>
      </c>
      <c r="G153" s="260">
        <v>623.93333333333328</v>
      </c>
      <c r="H153" s="260">
        <v>644.23333333333323</v>
      </c>
      <c r="I153" s="260">
        <v>650.06666666666649</v>
      </c>
      <c r="J153" s="260">
        <v>654.38333333333321</v>
      </c>
      <c r="K153" s="259">
        <v>645.75</v>
      </c>
      <c r="L153" s="259">
        <v>635.6</v>
      </c>
      <c r="M153" s="259">
        <v>5.8258000000000001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2912.85</v>
      </c>
      <c r="D154" s="260">
        <v>2909.8833333333332</v>
      </c>
      <c r="E154" s="260">
        <v>2895.8166666666666</v>
      </c>
      <c r="F154" s="260">
        <v>2878.7833333333333</v>
      </c>
      <c r="G154" s="260">
        <v>2864.7166666666667</v>
      </c>
      <c r="H154" s="260">
        <v>2926.9166666666665</v>
      </c>
      <c r="I154" s="260">
        <v>2940.9833333333331</v>
      </c>
      <c r="J154" s="260">
        <v>2958.0166666666664</v>
      </c>
      <c r="K154" s="259">
        <v>2923.95</v>
      </c>
      <c r="L154" s="259">
        <v>2892.85</v>
      </c>
      <c r="M154" s="259">
        <v>0.64732000000000001</v>
      </c>
      <c r="N154" s="1"/>
      <c r="O154" s="1"/>
    </row>
    <row r="155" spans="1:15" ht="12.75" customHeight="1">
      <c r="A155" s="227">
        <v>146</v>
      </c>
      <c r="B155" s="269" t="s">
        <v>814</v>
      </c>
      <c r="C155" s="259">
        <v>386.05</v>
      </c>
      <c r="D155" s="260">
        <v>388.15000000000003</v>
      </c>
      <c r="E155" s="260">
        <v>380.45000000000005</v>
      </c>
      <c r="F155" s="260">
        <v>374.85</v>
      </c>
      <c r="G155" s="260">
        <v>367.15000000000003</v>
      </c>
      <c r="H155" s="260">
        <v>393.75000000000006</v>
      </c>
      <c r="I155" s="260">
        <v>401.45</v>
      </c>
      <c r="J155" s="260">
        <v>407.05000000000007</v>
      </c>
      <c r="K155" s="259">
        <v>395.85</v>
      </c>
      <c r="L155" s="259">
        <v>382.55</v>
      </c>
      <c r="M155" s="259">
        <v>10.946899999999999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3241.95</v>
      </c>
      <c r="D156" s="260">
        <v>3250.1166666666668</v>
      </c>
      <c r="E156" s="260">
        <v>3211.8333333333335</v>
      </c>
      <c r="F156" s="260">
        <v>3181.7166666666667</v>
      </c>
      <c r="G156" s="260">
        <v>3143.4333333333334</v>
      </c>
      <c r="H156" s="260">
        <v>3280.2333333333336</v>
      </c>
      <c r="I156" s="260">
        <v>3318.5166666666664</v>
      </c>
      <c r="J156" s="260">
        <v>3348.6333333333337</v>
      </c>
      <c r="K156" s="259">
        <v>3288.4</v>
      </c>
      <c r="L156" s="259">
        <v>3220</v>
      </c>
      <c r="M156" s="259">
        <v>1.80775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49768.65</v>
      </c>
      <c r="D157" s="260">
        <v>49739.866666666669</v>
      </c>
      <c r="E157" s="260">
        <v>49053.78333333334</v>
      </c>
      <c r="F157" s="260">
        <v>48338.916666666672</v>
      </c>
      <c r="G157" s="260">
        <v>47652.833333333343</v>
      </c>
      <c r="H157" s="260">
        <v>50454.733333333337</v>
      </c>
      <c r="I157" s="260">
        <v>51140.816666666666</v>
      </c>
      <c r="J157" s="260">
        <v>51855.683333333334</v>
      </c>
      <c r="K157" s="259">
        <v>50425.95</v>
      </c>
      <c r="L157" s="259">
        <v>49025</v>
      </c>
      <c r="M157" s="259">
        <v>0.27489999999999998</v>
      </c>
      <c r="N157" s="1"/>
      <c r="O157" s="1"/>
    </row>
    <row r="158" spans="1:15" ht="12.75" customHeight="1">
      <c r="A158" s="227">
        <v>149</v>
      </c>
      <c r="B158" s="269" t="s">
        <v>961</v>
      </c>
      <c r="C158" s="259">
        <v>1409.8</v>
      </c>
      <c r="D158" s="260">
        <v>1416.2666666666667</v>
      </c>
      <c r="E158" s="260">
        <v>1393.5333333333333</v>
      </c>
      <c r="F158" s="260">
        <v>1377.2666666666667</v>
      </c>
      <c r="G158" s="260">
        <v>1354.5333333333333</v>
      </c>
      <c r="H158" s="260">
        <v>1432.5333333333333</v>
      </c>
      <c r="I158" s="260">
        <v>1455.2666666666664</v>
      </c>
      <c r="J158" s="260">
        <v>1471.5333333333333</v>
      </c>
      <c r="K158" s="259">
        <v>1439</v>
      </c>
      <c r="L158" s="259">
        <v>1400</v>
      </c>
      <c r="M158" s="259">
        <v>2.0670700000000002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3693.05</v>
      </c>
      <c r="D159" s="260">
        <v>3689.4166666666665</v>
      </c>
      <c r="E159" s="260">
        <v>3655.1333333333332</v>
      </c>
      <c r="F159" s="260">
        <v>3617.2166666666667</v>
      </c>
      <c r="G159" s="260">
        <v>3582.9333333333334</v>
      </c>
      <c r="H159" s="260">
        <v>3727.333333333333</v>
      </c>
      <c r="I159" s="260">
        <v>3761.6166666666668</v>
      </c>
      <c r="J159" s="260">
        <v>3799.5333333333328</v>
      </c>
      <c r="K159" s="259">
        <v>3723.7</v>
      </c>
      <c r="L159" s="259">
        <v>3651.5</v>
      </c>
      <c r="M159" s="259">
        <v>1.51484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205.55</v>
      </c>
      <c r="D160" s="260">
        <v>206.11666666666667</v>
      </c>
      <c r="E160" s="260">
        <v>203.23333333333335</v>
      </c>
      <c r="F160" s="260">
        <v>200.91666666666669</v>
      </c>
      <c r="G160" s="260">
        <v>198.03333333333336</v>
      </c>
      <c r="H160" s="260">
        <v>208.43333333333334</v>
      </c>
      <c r="I160" s="260">
        <v>211.31666666666666</v>
      </c>
      <c r="J160" s="260">
        <v>213.63333333333333</v>
      </c>
      <c r="K160" s="259">
        <v>209</v>
      </c>
      <c r="L160" s="259">
        <v>203.8</v>
      </c>
      <c r="M160" s="259">
        <v>24.54128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2584.4</v>
      </c>
      <c r="D161" s="260">
        <v>2578.1166666666668</v>
      </c>
      <c r="E161" s="260">
        <v>2559.8833333333337</v>
      </c>
      <c r="F161" s="260">
        <v>2535.3666666666668</v>
      </c>
      <c r="G161" s="260">
        <v>2517.1333333333337</v>
      </c>
      <c r="H161" s="260">
        <v>2602.6333333333337</v>
      </c>
      <c r="I161" s="260">
        <v>2620.8666666666672</v>
      </c>
      <c r="J161" s="260">
        <v>2645.3833333333337</v>
      </c>
      <c r="K161" s="259">
        <v>2596.35</v>
      </c>
      <c r="L161" s="259">
        <v>2553.6</v>
      </c>
      <c r="M161" s="259">
        <v>7.0849700000000002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2777.45</v>
      </c>
      <c r="D162" s="260">
        <v>2772.4833333333336</v>
      </c>
      <c r="E162" s="260">
        <v>2754.9666666666672</v>
      </c>
      <c r="F162" s="260">
        <v>2732.4833333333336</v>
      </c>
      <c r="G162" s="260">
        <v>2714.9666666666672</v>
      </c>
      <c r="H162" s="260">
        <v>2794.9666666666672</v>
      </c>
      <c r="I162" s="260">
        <v>2812.4833333333336</v>
      </c>
      <c r="J162" s="260">
        <v>2834.9666666666672</v>
      </c>
      <c r="K162" s="259">
        <v>2790</v>
      </c>
      <c r="L162" s="259">
        <v>2750</v>
      </c>
      <c r="M162" s="259">
        <v>1.74844</v>
      </c>
      <c r="N162" s="1"/>
      <c r="O162" s="1"/>
    </row>
    <row r="163" spans="1:15" ht="12.75" customHeight="1">
      <c r="A163" s="227">
        <v>154</v>
      </c>
      <c r="B163" s="269" t="s">
        <v>790</v>
      </c>
      <c r="C163" s="259">
        <v>314.39999999999998</v>
      </c>
      <c r="D163" s="260">
        <v>314.48333333333329</v>
      </c>
      <c r="E163" s="260">
        <v>311.06666666666661</v>
      </c>
      <c r="F163" s="260">
        <v>307.73333333333329</v>
      </c>
      <c r="G163" s="260">
        <v>304.31666666666661</v>
      </c>
      <c r="H163" s="260">
        <v>317.81666666666661</v>
      </c>
      <c r="I163" s="260">
        <v>321.23333333333323</v>
      </c>
      <c r="J163" s="260">
        <v>324.56666666666661</v>
      </c>
      <c r="K163" s="259">
        <v>317.89999999999998</v>
      </c>
      <c r="L163" s="259">
        <v>311.14999999999998</v>
      </c>
      <c r="M163" s="259">
        <v>21.09639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115.25</v>
      </c>
      <c r="D164" s="260">
        <v>114.58333333333333</v>
      </c>
      <c r="E164" s="260">
        <v>113.66666666666666</v>
      </c>
      <c r="F164" s="260">
        <v>112.08333333333333</v>
      </c>
      <c r="G164" s="260">
        <v>111.16666666666666</v>
      </c>
      <c r="H164" s="260">
        <v>116.16666666666666</v>
      </c>
      <c r="I164" s="260">
        <v>117.08333333333331</v>
      </c>
      <c r="J164" s="260">
        <v>118.66666666666666</v>
      </c>
      <c r="K164" s="259">
        <v>115.5</v>
      </c>
      <c r="L164" s="259">
        <v>113</v>
      </c>
      <c r="M164" s="259">
        <v>82.484849999999994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228.15</v>
      </c>
      <c r="D165" s="260">
        <v>228.36666666666665</v>
      </c>
      <c r="E165" s="260">
        <v>226.48333333333329</v>
      </c>
      <c r="F165" s="260">
        <v>224.81666666666663</v>
      </c>
      <c r="G165" s="260">
        <v>222.93333333333328</v>
      </c>
      <c r="H165" s="260">
        <v>230.0333333333333</v>
      </c>
      <c r="I165" s="260">
        <v>231.91666666666669</v>
      </c>
      <c r="J165" s="260">
        <v>233.58333333333331</v>
      </c>
      <c r="K165" s="259">
        <v>230.25</v>
      </c>
      <c r="L165" s="259">
        <v>226.7</v>
      </c>
      <c r="M165" s="259">
        <v>88.167619999999999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442</v>
      </c>
      <c r="D166" s="260">
        <v>443.3</v>
      </c>
      <c r="E166" s="260">
        <v>438.90000000000003</v>
      </c>
      <c r="F166" s="260">
        <v>435.8</v>
      </c>
      <c r="G166" s="260">
        <v>431.40000000000003</v>
      </c>
      <c r="H166" s="260">
        <v>446.40000000000003</v>
      </c>
      <c r="I166" s="260">
        <v>450.8</v>
      </c>
      <c r="J166" s="260">
        <v>453.90000000000003</v>
      </c>
      <c r="K166" s="259">
        <v>447.7</v>
      </c>
      <c r="L166" s="259">
        <v>440.2</v>
      </c>
      <c r="M166" s="259">
        <v>0.81235000000000002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14086.9</v>
      </c>
      <c r="D167" s="260">
        <v>14099.066666666666</v>
      </c>
      <c r="E167" s="260">
        <v>13991.133333333331</v>
      </c>
      <c r="F167" s="260">
        <v>13895.366666666665</v>
      </c>
      <c r="G167" s="260">
        <v>13787.433333333331</v>
      </c>
      <c r="H167" s="260">
        <v>14194.833333333332</v>
      </c>
      <c r="I167" s="260">
        <v>14302.766666666666</v>
      </c>
      <c r="J167" s="260">
        <v>14398.533333333333</v>
      </c>
      <c r="K167" s="259">
        <v>14207</v>
      </c>
      <c r="L167" s="259">
        <v>14003.3</v>
      </c>
      <c r="M167" s="259">
        <v>0.16614000000000001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42.65</v>
      </c>
      <c r="D168" s="260">
        <v>42.716666666666669</v>
      </c>
      <c r="E168" s="260">
        <v>41.683333333333337</v>
      </c>
      <c r="F168" s="260">
        <v>40.716666666666669</v>
      </c>
      <c r="G168" s="260">
        <v>39.683333333333337</v>
      </c>
      <c r="H168" s="260">
        <v>43.683333333333337</v>
      </c>
      <c r="I168" s="260">
        <v>44.716666666666669</v>
      </c>
      <c r="J168" s="260">
        <v>45.683333333333337</v>
      </c>
      <c r="K168" s="259">
        <v>43.75</v>
      </c>
      <c r="L168" s="259">
        <v>41.75</v>
      </c>
      <c r="M168" s="259">
        <v>822.05499999999995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102.55</v>
      </c>
      <c r="D169" s="260">
        <v>101.78333333333332</v>
      </c>
      <c r="E169" s="260">
        <v>100.46666666666664</v>
      </c>
      <c r="F169" s="260">
        <v>98.383333333333326</v>
      </c>
      <c r="G169" s="260">
        <v>97.066666666666649</v>
      </c>
      <c r="H169" s="260">
        <v>103.86666666666663</v>
      </c>
      <c r="I169" s="260">
        <v>105.18333333333332</v>
      </c>
      <c r="J169" s="260">
        <v>107.26666666666662</v>
      </c>
      <c r="K169" s="259">
        <v>103.1</v>
      </c>
      <c r="L169" s="259">
        <v>99.7</v>
      </c>
      <c r="M169" s="259">
        <v>181.75400999999999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2549.6</v>
      </c>
      <c r="D170" s="260">
        <v>2547.583333333333</v>
      </c>
      <c r="E170" s="260">
        <v>2534.2166666666662</v>
      </c>
      <c r="F170" s="260">
        <v>2518.833333333333</v>
      </c>
      <c r="G170" s="260">
        <v>2505.4666666666662</v>
      </c>
      <c r="H170" s="260">
        <v>2562.9666666666662</v>
      </c>
      <c r="I170" s="260">
        <v>2576.333333333333</v>
      </c>
      <c r="J170" s="260">
        <v>2591.7166666666662</v>
      </c>
      <c r="K170" s="259">
        <v>2560.9499999999998</v>
      </c>
      <c r="L170" s="259">
        <v>2532.1999999999998</v>
      </c>
      <c r="M170" s="259">
        <v>57.318019999999997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826.65</v>
      </c>
      <c r="D171" s="260">
        <v>822.73333333333323</v>
      </c>
      <c r="E171" s="260">
        <v>817.51666666666642</v>
      </c>
      <c r="F171" s="260">
        <v>808.38333333333321</v>
      </c>
      <c r="G171" s="260">
        <v>803.1666666666664</v>
      </c>
      <c r="H171" s="260">
        <v>831.86666666666645</v>
      </c>
      <c r="I171" s="260">
        <v>837.08333333333337</v>
      </c>
      <c r="J171" s="260">
        <v>846.21666666666647</v>
      </c>
      <c r="K171" s="259">
        <v>827.95</v>
      </c>
      <c r="L171" s="259">
        <v>813.6</v>
      </c>
      <c r="M171" s="259">
        <v>18.242540000000002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1265.95</v>
      </c>
      <c r="D172" s="260">
        <v>1265</v>
      </c>
      <c r="E172" s="260">
        <v>1256.25</v>
      </c>
      <c r="F172" s="260">
        <v>1246.55</v>
      </c>
      <c r="G172" s="260">
        <v>1237.8</v>
      </c>
      <c r="H172" s="260">
        <v>1274.7</v>
      </c>
      <c r="I172" s="260">
        <v>1283.45</v>
      </c>
      <c r="J172" s="260">
        <v>1293.1500000000001</v>
      </c>
      <c r="K172" s="259">
        <v>1273.75</v>
      </c>
      <c r="L172" s="259">
        <v>1255.3</v>
      </c>
      <c r="M172" s="259">
        <v>5.3905500000000002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2558.65</v>
      </c>
      <c r="D173" s="260">
        <v>2542.8833333333332</v>
      </c>
      <c r="E173" s="260">
        <v>2520.7666666666664</v>
      </c>
      <c r="F173" s="260">
        <v>2482.8833333333332</v>
      </c>
      <c r="G173" s="260">
        <v>2460.7666666666664</v>
      </c>
      <c r="H173" s="260">
        <v>2580.7666666666664</v>
      </c>
      <c r="I173" s="260">
        <v>2602.8833333333332</v>
      </c>
      <c r="J173" s="260">
        <v>2640.7666666666664</v>
      </c>
      <c r="K173" s="259">
        <v>2565</v>
      </c>
      <c r="L173" s="259">
        <v>2505</v>
      </c>
      <c r="M173" s="259">
        <v>4.9348999999999998</v>
      </c>
      <c r="N173" s="1"/>
      <c r="O173" s="1"/>
    </row>
    <row r="174" spans="1:15" ht="12.75" customHeight="1">
      <c r="A174" s="227">
        <v>165</v>
      </c>
      <c r="B174" s="269" t="s">
        <v>810</v>
      </c>
      <c r="C174" s="259">
        <v>64.5</v>
      </c>
      <c r="D174" s="260">
        <v>64.600000000000009</v>
      </c>
      <c r="E174" s="260">
        <v>63.700000000000017</v>
      </c>
      <c r="F174" s="260">
        <v>62.900000000000006</v>
      </c>
      <c r="G174" s="260">
        <v>62.000000000000014</v>
      </c>
      <c r="H174" s="260">
        <v>65.40000000000002</v>
      </c>
      <c r="I174" s="260">
        <v>66.300000000000026</v>
      </c>
      <c r="J174" s="260">
        <v>67.100000000000023</v>
      </c>
      <c r="K174" s="259">
        <v>65.5</v>
      </c>
      <c r="L174" s="259">
        <v>63.8</v>
      </c>
      <c r="M174" s="259">
        <v>129.83527000000001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22740.5</v>
      </c>
      <c r="D175" s="260">
        <v>22433.666666666668</v>
      </c>
      <c r="E175" s="260">
        <v>22067.333333333336</v>
      </c>
      <c r="F175" s="260">
        <v>21394.166666666668</v>
      </c>
      <c r="G175" s="260">
        <v>21027.833333333336</v>
      </c>
      <c r="H175" s="260">
        <v>23106.833333333336</v>
      </c>
      <c r="I175" s="260">
        <v>23473.166666666672</v>
      </c>
      <c r="J175" s="260">
        <v>24146.333333333336</v>
      </c>
      <c r="K175" s="259">
        <v>22800</v>
      </c>
      <c r="L175" s="259">
        <v>21760.5</v>
      </c>
      <c r="M175" s="259">
        <v>0.74994000000000005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1229.1500000000001</v>
      </c>
      <c r="D176" s="260">
        <v>1242.7</v>
      </c>
      <c r="E176" s="260">
        <v>1211.45</v>
      </c>
      <c r="F176" s="260">
        <v>1193.75</v>
      </c>
      <c r="G176" s="260">
        <v>1162.5</v>
      </c>
      <c r="H176" s="260">
        <v>1260.4000000000001</v>
      </c>
      <c r="I176" s="260">
        <v>1291.6500000000001</v>
      </c>
      <c r="J176" s="260">
        <v>1309.3500000000001</v>
      </c>
      <c r="K176" s="259">
        <v>1273.95</v>
      </c>
      <c r="L176" s="259">
        <v>1225</v>
      </c>
      <c r="M176" s="259">
        <v>6.20831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2925.6</v>
      </c>
      <c r="D177" s="260">
        <v>2934.5333333333333</v>
      </c>
      <c r="E177" s="260">
        <v>2909.0666666666666</v>
      </c>
      <c r="F177" s="260">
        <v>2892.5333333333333</v>
      </c>
      <c r="G177" s="260">
        <v>2867.0666666666666</v>
      </c>
      <c r="H177" s="260">
        <v>2951.0666666666666</v>
      </c>
      <c r="I177" s="260">
        <v>2976.5333333333328</v>
      </c>
      <c r="J177" s="260">
        <v>2993.0666666666666</v>
      </c>
      <c r="K177" s="259">
        <v>2960</v>
      </c>
      <c r="L177" s="259">
        <v>2918</v>
      </c>
      <c r="M177" s="259">
        <v>3.3248500000000001</v>
      </c>
      <c r="N177" s="1"/>
      <c r="O177" s="1"/>
    </row>
    <row r="178" spans="1:15" ht="12.75" customHeight="1">
      <c r="A178" s="227">
        <v>169</v>
      </c>
      <c r="B178" s="269" t="s">
        <v>805</v>
      </c>
      <c r="C178" s="259">
        <v>465.4</v>
      </c>
      <c r="D178" s="260">
        <v>467.3</v>
      </c>
      <c r="E178" s="260">
        <v>458.85</v>
      </c>
      <c r="F178" s="260">
        <v>452.3</v>
      </c>
      <c r="G178" s="260">
        <v>443.85</v>
      </c>
      <c r="H178" s="260">
        <v>473.85</v>
      </c>
      <c r="I178" s="260">
        <v>482.29999999999995</v>
      </c>
      <c r="J178" s="260">
        <v>488.85</v>
      </c>
      <c r="K178" s="259">
        <v>475.75</v>
      </c>
      <c r="L178" s="259">
        <v>460.75</v>
      </c>
      <c r="M178" s="259">
        <v>14.203279999999999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573.79999999999995</v>
      </c>
      <c r="D179" s="260">
        <v>573.2166666666667</v>
      </c>
      <c r="E179" s="260">
        <v>568.98333333333335</v>
      </c>
      <c r="F179" s="260">
        <v>564.16666666666663</v>
      </c>
      <c r="G179" s="260">
        <v>559.93333333333328</v>
      </c>
      <c r="H179" s="260">
        <v>578.03333333333342</v>
      </c>
      <c r="I179" s="260">
        <v>582.26666666666677</v>
      </c>
      <c r="J179" s="260">
        <v>587.08333333333348</v>
      </c>
      <c r="K179" s="259">
        <v>577.45000000000005</v>
      </c>
      <c r="L179" s="259">
        <v>568.4</v>
      </c>
      <c r="M179" s="259">
        <v>98.946389999999994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78.7</v>
      </c>
      <c r="D180" s="260">
        <v>78.716666666666669</v>
      </c>
      <c r="E180" s="260">
        <v>77.88333333333334</v>
      </c>
      <c r="F180" s="260">
        <v>77.066666666666677</v>
      </c>
      <c r="G180" s="260">
        <v>76.233333333333348</v>
      </c>
      <c r="H180" s="260">
        <v>79.533333333333331</v>
      </c>
      <c r="I180" s="260">
        <v>80.366666666666646</v>
      </c>
      <c r="J180" s="260">
        <v>81.183333333333323</v>
      </c>
      <c r="K180" s="259">
        <v>79.55</v>
      </c>
      <c r="L180" s="259">
        <v>77.900000000000006</v>
      </c>
      <c r="M180" s="259">
        <v>116.96554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1016.9</v>
      </c>
      <c r="D181" s="260">
        <v>1011.7999999999998</v>
      </c>
      <c r="E181" s="260">
        <v>996.29999999999973</v>
      </c>
      <c r="F181" s="260">
        <v>975.69999999999993</v>
      </c>
      <c r="G181" s="260">
        <v>960.19999999999982</v>
      </c>
      <c r="H181" s="260">
        <v>1032.3999999999996</v>
      </c>
      <c r="I181" s="260">
        <v>1047.8999999999999</v>
      </c>
      <c r="J181" s="260">
        <v>1068.4999999999995</v>
      </c>
      <c r="K181" s="259">
        <v>1027.3</v>
      </c>
      <c r="L181" s="259">
        <v>991.2</v>
      </c>
      <c r="M181" s="259">
        <v>35.463090000000001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522.85</v>
      </c>
      <c r="D182" s="260">
        <v>521.51666666666677</v>
      </c>
      <c r="E182" s="260">
        <v>518.33333333333348</v>
      </c>
      <c r="F182" s="260">
        <v>513.81666666666672</v>
      </c>
      <c r="G182" s="260">
        <v>510.63333333333344</v>
      </c>
      <c r="H182" s="260">
        <v>526.03333333333353</v>
      </c>
      <c r="I182" s="260">
        <v>529.2166666666667</v>
      </c>
      <c r="J182" s="260">
        <v>533.73333333333358</v>
      </c>
      <c r="K182" s="259">
        <v>524.70000000000005</v>
      </c>
      <c r="L182" s="259">
        <v>517</v>
      </c>
      <c r="M182" s="259">
        <v>5.75488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631.29999999999995</v>
      </c>
      <c r="D183" s="260">
        <v>626.16666666666663</v>
      </c>
      <c r="E183" s="260">
        <v>619.58333333333326</v>
      </c>
      <c r="F183" s="260">
        <v>607.86666666666667</v>
      </c>
      <c r="G183" s="260">
        <v>601.2833333333333</v>
      </c>
      <c r="H183" s="260">
        <v>637.88333333333321</v>
      </c>
      <c r="I183" s="260">
        <v>644.46666666666647</v>
      </c>
      <c r="J183" s="260">
        <v>656.18333333333317</v>
      </c>
      <c r="K183" s="259">
        <v>632.75</v>
      </c>
      <c r="L183" s="259">
        <v>614.45000000000005</v>
      </c>
      <c r="M183" s="259">
        <v>10.589880000000001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1146.05</v>
      </c>
      <c r="D184" s="260">
        <v>1144.3</v>
      </c>
      <c r="E184" s="260">
        <v>1132.8</v>
      </c>
      <c r="F184" s="260">
        <v>1119.55</v>
      </c>
      <c r="G184" s="260">
        <v>1108.05</v>
      </c>
      <c r="H184" s="260">
        <v>1157.55</v>
      </c>
      <c r="I184" s="260">
        <v>1169.05</v>
      </c>
      <c r="J184" s="260">
        <v>1182.3</v>
      </c>
      <c r="K184" s="259">
        <v>1155.8</v>
      </c>
      <c r="L184" s="259">
        <v>1131.05</v>
      </c>
      <c r="M184" s="259">
        <v>12.015420000000001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1132.8</v>
      </c>
      <c r="D185" s="260">
        <v>1135.5</v>
      </c>
      <c r="E185" s="260">
        <v>1122</v>
      </c>
      <c r="F185" s="260">
        <v>1111.2</v>
      </c>
      <c r="G185" s="260">
        <v>1097.7</v>
      </c>
      <c r="H185" s="260">
        <v>1146.3</v>
      </c>
      <c r="I185" s="260">
        <v>1159.8</v>
      </c>
      <c r="J185" s="260">
        <v>1170.5999999999999</v>
      </c>
      <c r="K185" s="259">
        <v>1149</v>
      </c>
      <c r="L185" s="259">
        <v>1124.7</v>
      </c>
      <c r="M185" s="259">
        <v>19.26174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1258.95</v>
      </c>
      <c r="D186" s="260">
        <v>1255.55</v>
      </c>
      <c r="E186" s="260">
        <v>1243.3999999999999</v>
      </c>
      <c r="F186" s="260">
        <v>1227.8499999999999</v>
      </c>
      <c r="G186" s="260">
        <v>1215.6999999999998</v>
      </c>
      <c r="H186" s="260">
        <v>1271.0999999999999</v>
      </c>
      <c r="I186" s="260">
        <v>1283.25</v>
      </c>
      <c r="J186" s="260">
        <v>1298.8</v>
      </c>
      <c r="K186" s="259">
        <v>1267.7</v>
      </c>
      <c r="L186" s="259">
        <v>1240</v>
      </c>
      <c r="M186" s="259">
        <v>7.6887499999999998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3193.15</v>
      </c>
      <c r="D187" s="260">
        <v>3189.9833333333336</v>
      </c>
      <c r="E187" s="260">
        <v>3180.9666666666672</v>
      </c>
      <c r="F187" s="260">
        <v>3168.7833333333338</v>
      </c>
      <c r="G187" s="260">
        <v>3159.7666666666673</v>
      </c>
      <c r="H187" s="260">
        <v>3202.166666666667</v>
      </c>
      <c r="I187" s="260">
        <v>3211.1833333333334</v>
      </c>
      <c r="J187" s="260">
        <v>3223.3666666666668</v>
      </c>
      <c r="K187" s="259">
        <v>3199</v>
      </c>
      <c r="L187" s="259">
        <v>3177.8</v>
      </c>
      <c r="M187" s="259">
        <v>19.194140000000001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770.15</v>
      </c>
      <c r="D188" s="260">
        <v>768.16666666666663</v>
      </c>
      <c r="E188" s="260">
        <v>763.88333333333321</v>
      </c>
      <c r="F188" s="260">
        <v>757.61666666666656</v>
      </c>
      <c r="G188" s="260">
        <v>753.33333333333314</v>
      </c>
      <c r="H188" s="260">
        <v>774.43333333333328</v>
      </c>
      <c r="I188" s="260">
        <v>778.71666666666681</v>
      </c>
      <c r="J188" s="260">
        <v>784.98333333333335</v>
      </c>
      <c r="K188" s="259">
        <v>772.45</v>
      </c>
      <c r="L188" s="259">
        <v>761.9</v>
      </c>
      <c r="M188" s="259">
        <v>9.97865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6995.85</v>
      </c>
      <c r="D189" s="260">
        <v>6995.9333333333334</v>
      </c>
      <c r="E189" s="260">
        <v>6899.916666666667</v>
      </c>
      <c r="F189" s="260">
        <v>6803.9833333333336</v>
      </c>
      <c r="G189" s="260">
        <v>6707.9666666666672</v>
      </c>
      <c r="H189" s="260">
        <v>7091.8666666666668</v>
      </c>
      <c r="I189" s="260">
        <v>7187.8833333333332</v>
      </c>
      <c r="J189" s="260">
        <v>7283.8166666666666</v>
      </c>
      <c r="K189" s="259">
        <v>7091.95</v>
      </c>
      <c r="L189" s="259">
        <v>6900</v>
      </c>
      <c r="M189" s="259">
        <v>3.7824200000000001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412.75</v>
      </c>
      <c r="D190" s="260">
        <v>413.55</v>
      </c>
      <c r="E190" s="260">
        <v>410.8</v>
      </c>
      <c r="F190" s="260">
        <v>408.85</v>
      </c>
      <c r="G190" s="260">
        <v>406.1</v>
      </c>
      <c r="H190" s="260">
        <v>415.5</v>
      </c>
      <c r="I190" s="260">
        <v>418.25</v>
      </c>
      <c r="J190" s="260">
        <v>420.2</v>
      </c>
      <c r="K190" s="259">
        <v>416.3</v>
      </c>
      <c r="L190" s="259">
        <v>411.6</v>
      </c>
      <c r="M190" s="259">
        <v>99.282179999999997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226</v>
      </c>
      <c r="D191" s="260">
        <v>226.4</v>
      </c>
      <c r="E191" s="260">
        <v>223.8</v>
      </c>
      <c r="F191" s="260">
        <v>221.6</v>
      </c>
      <c r="G191" s="260">
        <v>219</v>
      </c>
      <c r="H191" s="260">
        <v>228.60000000000002</v>
      </c>
      <c r="I191" s="260">
        <v>231.2</v>
      </c>
      <c r="J191" s="260">
        <v>233.40000000000003</v>
      </c>
      <c r="K191" s="259">
        <v>229</v>
      </c>
      <c r="L191" s="259">
        <v>224.2</v>
      </c>
      <c r="M191" s="259">
        <v>226.9753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101.55</v>
      </c>
      <c r="D192" s="260">
        <v>101.33333333333333</v>
      </c>
      <c r="E192" s="260">
        <v>100.51666666666665</v>
      </c>
      <c r="F192" s="260">
        <v>99.48333333333332</v>
      </c>
      <c r="G192" s="260">
        <v>98.666666666666643</v>
      </c>
      <c r="H192" s="260">
        <v>102.36666666666666</v>
      </c>
      <c r="I192" s="260">
        <v>103.18333333333335</v>
      </c>
      <c r="J192" s="260">
        <v>104.21666666666667</v>
      </c>
      <c r="K192" s="259">
        <v>102.15</v>
      </c>
      <c r="L192" s="259">
        <v>100.3</v>
      </c>
      <c r="M192" s="259">
        <v>387.15841</v>
      </c>
      <c r="N192" s="1"/>
      <c r="O192" s="1"/>
    </row>
    <row r="193" spans="1:15" ht="12.75" customHeight="1">
      <c r="A193" s="227">
        <v>184</v>
      </c>
      <c r="B193" s="269" t="s">
        <v>793</v>
      </c>
      <c r="C193" s="259">
        <v>101.95</v>
      </c>
      <c r="D193" s="260">
        <v>102.36666666666667</v>
      </c>
      <c r="E193" s="260">
        <v>101.23333333333335</v>
      </c>
      <c r="F193" s="260">
        <v>100.51666666666668</v>
      </c>
      <c r="G193" s="260">
        <v>99.383333333333354</v>
      </c>
      <c r="H193" s="260">
        <v>103.08333333333334</v>
      </c>
      <c r="I193" s="260">
        <v>104.21666666666667</v>
      </c>
      <c r="J193" s="260">
        <v>104.93333333333334</v>
      </c>
      <c r="K193" s="259">
        <v>103.5</v>
      </c>
      <c r="L193" s="259">
        <v>101.65</v>
      </c>
      <c r="M193" s="259">
        <v>5.2699100000000003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1063.4000000000001</v>
      </c>
      <c r="D194" s="260">
        <v>1064.8999999999999</v>
      </c>
      <c r="E194" s="260">
        <v>1051.4999999999998</v>
      </c>
      <c r="F194" s="260">
        <v>1039.5999999999999</v>
      </c>
      <c r="G194" s="260">
        <v>1026.1999999999998</v>
      </c>
      <c r="H194" s="260">
        <v>1076.7999999999997</v>
      </c>
      <c r="I194" s="260">
        <v>1090.1999999999998</v>
      </c>
      <c r="J194" s="260">
        <v>1102.0999999999997</v>
      </c>
      <c r="K194" s="259">
        <v>1078.3</v>
      </c>
      <c r="L194" s="259">
        <v>1053</v>
      </c>
      <c r="M194" s="259">
        <v>26.298469999999998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721.8</v>
      </c>
      <c r="D195" s="260">
        <v>714.94999999999993</v>
      </c>
      <c r="E195" s="260">
        <v>705.89999999999986</v>
      </c>
      <c r="F195" s="260">
        <v>689.99999999999989</v>
      </c>
      <c r="G195" s="260">
        <v>680.94999999999982</v>
      </c>
      <c r="H195" s="260">
        <v>730.84999999999991</v>
      </c>
      <c r="I195" s="260">
        <v>739.89999999999986</v>
      </c>
      <c r="J195" s="260">
        <v>755.8</v>
      </c>
      <c r="K195" s="259">
        <v>724</v>
      </c>
      <c r="L195" s="259">
        <v>699.05</v>
      </c>
      <c r="M195" s="259">
        <v>4.4222999999999999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2761.5</v>
      </c>
      <c r="D196" s="260">
        <v>2763.5833333333335</v>
      </c>
      <c r="E196" s="260">
        <v>2736.166666666667</v>
      </c>
      <c r="F196" s="260">
        <v>2710.8333333333335</v>
      </c>
      <c r="G196" s="260">
        <v>2683.416666666667</v>
      </c>
      <c r="H196" s="260">
        <v>2788.916666666667</v>
      </c>
      <c r="I196" s="260">
        <v>2816.3333333333339</v>
      </c>
      <c r="J196" s="260">
        <v>2841.666666666667</v>
      </c>
      <c r="K196" s="259">
        <v>2791</v>
      </c>
      <c r="L196" s="259">
        <v>2738.25</v>
      </c>
      <c r="M196" s="259">
        <v>11.44647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1650</v>
      </c>
      <c r="D197" s="260">
        <v>1634</v>
      </c>
      <c r="E197" s="260">
        <v>1613</v>
      </c>
      <c r="F197" s="260">
        <v>1576</v>
      </c>
      <c r="G197" s="260">
        <v>1555</v>
      </c>
      <c r="H197" s="260">
        <v>1671</v>
      </c>
      <c r="I197" s="260">
        <v>1692</v>
      </c>
      <c r="J197" s="260">
        <v>1729</v>
      </c>
      <c r="K197" s="259">
        <v>1655</v>
      </c>
      <c r="L197" s="259">
        <v>1597</v>
      </c>
      <c r="M197" s="259">
        <v>5.9540800000000003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504.35</v>
      </c>
      <c r="D198" s="260">
        <v>503.63333333333338</v>
      </c>
      <c r="E198" s="260">
        <v>499.91666666666674</v>
      </c>
      <c r="F198" s="260">
        <v>495.48333333333335</v>
      </c>
      <c r="G198" s="260">
        <v>491.76666666666671</v>
      </c>
      <c r="H198" s="260">
        <v>508.06666666666678</v>
      </c>
      <c r="I198" s="260">
        <v>511.78333333333336</v>
      </c>
      <c r="J198" s="260">
        <v>516.21666666666681</v>
      </c>
      <c r="K198" s="259">
        <v>507.35</v>
      </c>
      <c r="L198" s="259">
        <v>499.2</v>
      </c>
      <c r="M198" s="259">
        <v>1.36507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1527.9</v>
      </c>
      <c r="D199" s="260">
        <v>1510.3</v>
      </c>
      <c r="E199" s="260">
        <v>1477.6</v>
      </c>
      <c r="F199" s="260">
        <v>1427.3</v>
      </c>
      <c r="G199" s="260">
        <v>1394.6</v>
      </c>
      <c r="H199" s="260">
        <v>1560.6</v>
      </c>
      <c r="I199" s="260">
        <v>1593.3000000000002</v>
      </c>
      <c r="J199" s="260">
        <v>1643.6</v>
      </c>
      <c r="K199" s="259">
        <v>1543</v>
      </c>
      <c r="L199" s="259">
        <v>1460</v>
      </c>
      <c r="M199" s="259">
        <v>20.855219999999999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35.25</v>
      </c>
      <c r="D200" s="260">
        <v>35.333333333333336</v>
      </c>
      <c r="E200" s="260">
        <v>35.06666666666667</v>
      </c>
      <c r="F200" s="260">
        <v>34.883333333333333</v>
      </c>
      <c r="G200" s="260">
        <v>34.616666666666667</v>
      </c>
      <c r="H200" s="260">
        <v>35.516666666666673</v>
      </c>
      <c r="I200" s="260">
        <v>35.783333333333339</v>
      </c>
      <c r="J200" s="260">
        <v>35.966666666666676</v>
      </c>
      <c r="K200" s="259">
        <v>35.6</v>
      </c>
      <c r="L200" s="259">
        <v>35.15</v>
      </c>
      <c r="M200" s="259">
        <v>30.113720000000001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2743.25</v>
      </c>
      <c r="D201" s="260">
        <v>2732.9500000000003</v>
      </c>
      <c r="E201" s="260">
        <v>2682.0500000000006</v>
      </c>
      <c r="F201" s="260">
        <v>2620.8500000000004</v>
      </c>
      <c r="G201" s="260">
        <v>2569.9500000000007</v>
      </c>
      <c r="H201" s="260">
        <v>2794.1500000000005</v>
      </c>
      <c r="I201" s="260">
        <v>2845.05</v>
      </c>
      <c r="J201" s="260">
        <v>2906.2500000000005</v>
      </c>
      <c r="K201" s="259">
        <v>2783.85</v>
      </c>
      <c r="L201" s="259">
        <v>2671.75</v>
      </c>
      <c r="M201" s="259">
        <v>2.0668299999999999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730.2</v>
      </c>
      <c r="D202" s="260">
        <v>724.4</v>
      </c>
      <c r="E202" s="260">
        <v>716.8</v>
      </c>
      <c r="F202" s="260">
        <v>703.4</v>
      </c>
      <c r="G202" s="260">
        <v>695.8</v>
      </c>
      <c r="H202" s="260">
        <v>737.8</v>
      </c>
      <c r="I202" s="260">
        <v>745.40000000000009</v>
      </c>
      <c r="J202" s="260">
        <v>758.8</v>
      </c>
      <c r="K202" s="259">
        <v>732</v>
      </c>
      <c r="L202" s="259">
        <v>711</v>
      </c>
      <c r="M202" s="259">
        <v>27.334959999999999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6714.95</v>
      </c>
      <c r="D203" s="260">
        <v>6633.5333333333328</v>
      </c>
      <c r="E203" s="260">
        <v>6536.1666666666661</v>
      </c>
      <c r="F203" s="260">
        <v>6357.3833333333332</v>
      </c>
      <c r="G203" s="260">
        <v>6260.0166666666664</v>
      </c>
      <c r="H203" s="260">
        <v>6812.3166666666657</v>
      </c>
      <c r="I203" s="260">
        <v>6909.6833333333325</v>
      </c>
      <c r="J203" s="260">
        <v>7088.4666666666653</v>
      </c>
      <c r="K203" s="259">
        <v>6730.9</v>
      </c>
      <c r="L203" s="259">
        <v>6454.75</v>
      </c>
      <c r="M203" s="259">
        <v>5.3810700000000002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53.9</v>
      </c>
      <c r="D204" s="260">
        <v>53.85</v>
      </c>
      <c r="E204" s="260">
        <v>53</v>
      </c>
      <c r="F204" s="260">
        <v>52.1</v>
      </c>
      <c r="G204" s="260">
        <v>51.25</v>
      </c>
      <c r="H204" s="260">
        <v>54.75</v>
      </c>
      <c r="I204" s="260">
        <v>55.600000000000009</v>
      </c>
      <c r="J204" s="260">
        <v>56.5</v>
      </c>
      <c r="K204" s="259">
        <v>54.7</v>
      </c>
      <c r="L204" s="259">
        <v>52.95</v>
      </c>
      <c r="M204" s="259">
        <v>208.44506999999999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1652.85</v>
      </c>
      <c r="D205" s="260">
        <v>1648.0666666666666</v>
      </c>
      <c r="E205" s="260">
        <v>1635.8333333333333</v>
      </c>
      <c r="F205" s="260">
        <v>1618.8166666666666</v>
      </c>
      <c r="G205" s="260">
        <v>1606.5833333333333</v>
      </c>
      <c r="H205" s="260">
        <v>1665.0833333333333</v>
      </c>
      <c r="I205" s="260">
        <v>1677.3166666666668</v>
      </c>
      <c r="J205" s="260">
        <v>1694.3333333333333</v>
      </c>
      <c r="K205" s="259">
        <v>1660.3</v>
      </c>
      <c r="L205" s="259">
        <v>1631.05</v>
      </c>
      <c r="M205" s="259">
        <v>1.93635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896.35</v>
      </c>
      <c r="D206" s="260">
        <v>889.15</v>
      </c>
      <c r="E206" s="260">
        <v>879.3</v>
      </c>
      <c r="F206" s="260">
        <v>862.25</v>
      </c>
      <c r="G206" s="260">
        <v>852.4</v>
      </c>
      <c r="H206" s="260">
        <v>906.19999999999993</v>
      </c>
      <c r="I206" s="260">
        <v>916.05000000000007</v>
      </c>
      <c r="J206" s="260">
        <v>933.09999999999991</v>
      </c>
      <c r="K206" s="259">
        <v>899</v>
      </c>
      <c r="L206" s="259">
        <v>872.1</v>
      </c>
      <c r="M206" s="259">
        <v>20.828939999999999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1049.05</v>
      </c>
      <c r="D207" s="260">
        <v>1045.3833333333334</v>
      </c>
      <c r="E207" s="260">
        <v>1035.7666666666669</v>
      </c>
      <c r="F207" s="260">
        <v>1022.4833333333333</v>
      </c>
      <c r="G207" s="260">
        <v>1012.8666666666668</v>
      </c>
      <c r="H207" s="260">
        <v>1058.666666666667</v>
      </c>
      <c r="I207" s="260">
        <v>1068.2833333333333</v>
      </c>
      <c r="J207" s="260">
        <v>1081.5666666666671</v>
      </c>
      <c r="K207" s="259">
        <v>1055</v>
      </c>
      <c r="L207" s="259">
        <v>1032.0999999999999</v>
      </c>
      <c r="M207" s="259">
        <v>13.531140000000001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280.8</v>
      </c>
      <c r="D208" s="260">
        <v>279.84999999999997</v>
      </c>
      <c r="E208" s="260">
        <v>274.74999999999994</v>
      </c>
      <c r="F208" s="260">
        <v>268.7</v>
      </c>
      <c r="G208" s="260">
        <v>263.59999999999997</v>
      </c>
      <c r="H208" s="260">
        <v>285.89999999999992</v>
      </c>
      <c r="I208" s="260">
        <v>290.99999999999994</v>
      </c>
      <c r="J208" s="260">
        <v>297.0499999999999</v>
      </c>
      <c r="K208" s="259">
        <v>284.95</v>
      </c>
      <c r="L208" s="259">
        <v>273.8</v>
      </c>
      <c r="M208" s="259">
        <v>125.99029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8.5500000000000007</v>
      </c>
      <c r="D209" s="260">
        <v>8.5833333333333339</v>
      </c>
      <c r="E209" s="260">
        <v>8.5166666666666675</v>
      </c>
      <c r="F209" s="260">
        <v>8.4833333333333343</v>
      </c>
      <c r="G209" s="260">
        <v>8.4166666666666679</v>
      </c>
      <c r="H209" s="260">
        <v>8.6166666666666671</v>
      </c>
      <c r="I209" s="260">
        <v>8.6833333333333336</v>
      </c>
      <c r="J209" s="260">
        <v>8.7166666666666668</v>
      </c>
      <c r="K209" s="259">
        <v>8.65</v>
      </c>
      <c r="L209" s="259">
        <v>8.5500000000000007</v>
      </c>
      <c r="M209" s="259">
        <v>349.94150999999999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876.2</v>
      </c>
      <c r="D210" s="260">
        <v>871.48333333333346</v>
      </c>
      <c r="E210" s="260">
        <v>864.1166666666669</v>
      </c>
      <c r="F210" s="260">
        <v>852.03333333333342</v>
      </c>
      <c r="G210" s="260">
        <v>844.66666666666686</v>
      </c>
      <c r="H210" s="260">
        <v>883.56666666666695</v>
      </c>
      <c r="I210" s="260">
        <v>890.93333333333351</v>
      </c>
      <c r="J210" s="260">
        <v>903.01666666666699</v>
      </c>
      <c r="K210" s="259">
        <v>878.85</v>
      </c>
      <c r="L210" s="259">
        <v>859.4</v>
      </c>
      <c r="M210" s="259">
        <v>19.605730000000001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1575.45</v>
      </c>
      <c r="D211" s="260">
        <v>1569.9666666666669</v>
      </c>
      <c r="E211" s="260">
        <v>1560.0333333333338</v>
      </c>
      <c r="F211" s="260">
        <v>1544.6166666666668</v>
      </c>
      <c r="G211" s="260">
        <v>1534.6833333333336</v>
      </c>
      <c r="H211" s="260">
        <v>1585.3833333333339</v>
      </c>
      <c r="I211" s="260">
        <v>1595.3166666666668</v>
      </c>
      <c r="J211" s="260">
        <v>1610.733333333334</v>
      </c>
      <c r="K211" s="259">
        <v>1579.9</v>
      </c>
      <c r="L211" s="259">
        <v>1554.55</v>
      </c>
      <c r="M211" s="259">
        <v>0.64790999999999999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386.55</v>
      </c>
      <c r="D212" s="260">
        <v>386.56666666666666</v>
      </c>
      <c r="E212" s="260">
        <v>384.73333333333335</v>
      </c>
      <c r="F212" s="260">
        <v>382.91666666666669</v>
      </c>
      <c r="G212" s="260">
        <v>381.08333333333337</v>
      </c>
      <c r="H212" s="260">
        <v>388.38333333333333</v>
      </c>
      <c r="I212" s="260">
        <v>390.2166666666667</v>
      </c>
      <c r="J212" s="260">
        <v>392.0333333333333</v>
      </c>
      <c r="K212" s="259">
        <v>388.4</v>
      </c>
      <c r="L212" s="259">
        <v>384.75</v>
      </c>
      <c r="M212" s="259">
        <v>33.19191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15.55</v>
      </c>
      <c r="D213" s="260">
        <v>15.6</v>
      </c>
      <c r="E213" s="260">
        <v>15.399999999999999</v>
      </c>
      <c r="F213" s="260">
        <v>15.249999999999998</v>
      </c>
      <c r="G213" s="260">
        <v>15.049999999999997</v>
      </c>
      <c r="H213" s="260">
        <v>15.75</v>
      </c>
      <c r="I213" s="260">
        <v>15.95</v>
      </c>
      <c r="J213" s="260">
        <v>16.100000000000001</v>
      </c>
      <c r="K213" s="259">
        <v>15.8</v>
      </c>
      <c r="L213" s="259">
        <v>15.45</v>
      </c>
      <c r="M213" s="259">
        <v>357.45632999999998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262.45</v>
      </c>
      <c r="D214" s="260">
        <v>263.14999999999998</v>
      </c>
      <c r="E214" s="260">
        <v>261.14999999999998</v>
      </c>
      <c r="F214" s="260">
        <v>259.85000000000002</v>
      </c>
      <c r="G214" s="260">
        <v>257.85000000000002</v>
      </c>
      <c r="H214" s="260">
        <v>264.44999999999993</v>
      </c>
      <c r="I214" s="260">
        <v>266.44999999999993</v>
      </c>
      <c r="J214" s="260">
        <v>267.74999999999989</v>
      </c>
      <c r="K214" s="259">
        <v>265.14999999999998</v>
      </c>
      <c r="L214" s="259">
        <v>261.85000000000002</v>
      </c>
      <c r="M214" s="259">
        <v>58.458129999999997</v>
      </c>
      <c r="N214" s="1"/>
      <c r="O214" s="1"/>
    </row>
    <row r="215" spans="1:15" ht="12.75" customHeight="1">
      <c r="A215" s="227">
        <v>206</v>
      </c>
      <c r="B215" s="269" t="s">
        <v>815</v>
      </c>
      <c r="C215" s="259">
        <v>63.1</v>
      </c>
      <c r="D215" s="260">
        <v>63.016666666666673</v>
      </c>
      <c r="E215" s="260">
        <v>62.183333333333344</v>
      </c>
      <c r="F215" s="260">
        <v>61.266666666666673</v>
      </c>
      <c r="G215" s="260">
        <v>60.433333333333344</v>
      </c>
      <c r="H215" s="260">
        <v>63.933333333333344</v>
      </c>
      <c r="I215" s="260">
        <v>64.76666666666668</v>
      </c>
      <c r="J215" s="260">
        <v>65.683333333333337</v>
      </c>
      <c r="K215" s="259">
        <v>63.85</v>
      </c>
      <c r="L215" s="259">
        <v>62.1</v>
      </c>
      <c r="M215" s="259">
        <v>459.49860999999999</v>
      </c>
      <c r="N215" s="1"/>
      <c r="O215" s="1"/>
    </row>
    <row r="216" spans="1:15" ht="12.75" customHeight="1">
      <c r="A216" s="227">
        <v>207</v>
      </c>
      <c r="B216" s="269" t="s">
        <v>806</v>
      </c>
      <c r="C216" s="259">
        <v>433.35</v>
      </c>
      <c r="D216" s="260">
        <v>436.06666666666666</v>
      </c>
      <c r="E216" s="260">
        <v>429.13333333333333</v>
      </c>
      <c r="F216" s="260">
        <v>424.91666666666669</v>
      </c>
      <c r="G216" s="260">
        <v>417.98333333333335</v>
      </c>
      <c r="H216" s="260">
        <v>440.2833333333333</v>
      </c>
      <c r="I216" s="260">
        <v>447.21666666666658</v>
      </c>
      <c r="J216" s="260">
        <v>451.43333333333328</v>
      </c>
      <c r="K216" s="259">
        <v>443</v>
      </c>
      <c r="L216" s="259">
        <v>431.85</v>
      </c>
      <c r="M216" s="259">
        <v>20.596270000000001</v>
      </c>
      <c r="N216" s="1"/>
      <c r="O216" s="1"/>
    </row>
    <row r="217" spans="1:15" ht="12.75" customHeight="1">
      <c r="A217" s="337"/>
      <c r="B217" s="338"/>
      <c r="C217" s="339"/>
      <c r="D217" s="339"/>
      <c r="E217" s="339"/>
      <c r="F217" s="339"/>
      <c r="G217" s="339"/>
      <c r="H217" s="339"/>
      <c r="I217" s="339"/>
      <c r="J217" s="339"/>
      <c r="K217" s="339"/>
      <c r="L217" s="339"/>
      <c r="M217" s="339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D17" sqref="D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5"/>
      <c r="B1" s="416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44866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8" t="s">
        <v>16</v>
      </c>
      <c r="B9" s="410" t="s">
        <v>18</v>
      </c>
      <c r="C9" s="414" t="s">
        <v>20</v>
      </c>
      <c r="D9" s="414" t="s">
        <v>21</v>
      </c>
      <c r="E9" s="405" t="s">
        <v>22</v>
      </c>
      <c r="F9" s="406"/>
      <c r="G9" s="407"/>
      <c r="H9" s="405" t="s">
        <v>23</v>
      </c>
      <c r="I9" s="406"/>
      <c r="J9" s="407"/>
      <c r="K9" s="23"/>
      <c r="L9" s="24"/>
      <c r="M9" s="50"/>
      <c r="N9" s="1"/>
      <c r="O9" s="1"/>
    </row>
    <row r="10" spans="1:15" ht="42.75" customHeight="1">
      <c r="A10" s="412"/>
      <c r="B10" s="413"/>
      <c r="C10" s="413"/>
      <c r="D10" s="41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23288.3</v>
      </c>
      <c r="D11" s="260">
        <v>23198.100000000002</v>
      </c>
      <c r="E11" s="260">
        <v>23075.200000000004</v>
      </c>
      <c r="F11" s="260">
        <v>22862.100000000002</v>
      </c>
      <c r="G11" s="260">
        <v>22739.200000000004</v>
      </c>
      <c r="H11" s="260">
        <v>23411.200000000004</v>
      </c>
      <c r="I11" s="260">
        <v>23534.100000000006</v>
      </c>
      <c r="J11" s="260">
        <v>23747.200000000004</v>
      </c>
      <c r="K11" s="259">
        <v>23321</v>
      </c>
      <c r="L11" s="259">
        <v>22985</v>
      </c>
      <c r="M11" s="259">
        <v>4.5359999999999998E-2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3049.75</v>
      </c>
      <c r="D12" s="260">
        <v>3024.4</v>
      </c>
      <c r="E12" s="260">
        <v>2986.9500000000003</v>
      </c>
      <c r="F12" s="260">
        <v>2924.15</v>
      </c>
      <c r="G12" s="260">
        <v>2886.7000000000003</v>
      </c>
      <c r="H12" s="260">
        <v>3087.2000000000003</v>
      </c>
      <c r="I12" s="260">
        <v>3124.65</v>
      </c>
      <c r="J12" s="260">
        <v>3187.4500000000003</v>
      </c>
      <c r="K12" s="259">
        <v>3061.85</v>
      </c>
      <c r="L12" s="259">
        <v>2961.6</v>
      </c>
      <c r="M12" s="259">
        <v>3.1975899999999999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2390.3000000000002</v>
      </c>
      <c r="D13" s="260">
        <v>2372.0333333333333</v>
      </c>
      <c r="E13" s="260">
        <v>2346.1666666666665</v>
      </c>
      <c r="F13" s="260">
        <v>2302.0333333333333</v>
      </c>
      <c r="G13" s="260">
        <v>2276.1666666666665</v>
      </c>
      <c r="H13" s="260">
        <v>2416.1666666666665</v>
      </c>
      <c r="I13" s="260">
        <v>2442.0333333333333</v>
      </c>
      <c r="J13" s="260">
        <v>2486.1666666666665</v>
      </c>
      <c r="K13" s="259">
        <v>2397.9</v>
      </c>
      <c r="L13" s="259">
        <v>2327.9</v>
      </c>
      <c r="M13" s="259">
        <v>5.8421399999999997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2681.75</v>
      </c>
      <c r="D14" s="260">
        <v>2677.25</v>
      </c>
      <c r="E14" s="260">
        <v>2645.5</v>
      </c>
      <c r="F14" s="260">
        <v>2609.25</v>
      </c>
      <c r="G14" s="260">
        <v>2577.5</v>
      </c>
      <c r="H14" s="260">
        <v>2713.5</v>
      </c>
      <c r="I14" s="260">
        <v>2745.25</v>
      </c>
      <c r="J14" s="260">
        <v>2781.5</v>
      </c>
      <c r="K14" s="259">
        <v>2709</v>
      </c>
      <c r="L14" s="259">
        <v>2641</v>
      </c>
      <c r="M14" s="259">
        <v>0.43432999999999999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1078.95</v>
      </c>
      <c r="D15" s="260">
        <v>1079.0666666666666</v>
      </c>
      <c r="E15" s="260">
        <v>1065.9333333333332</v>
      </c>
      <c r="F15" s="260">
        <v>1052.9166666666665</v>
      </c>
      <c r="G15" s="260">
        <v>1039.7833333333331</v>
      </c>
      <c r="H15" s="260">
        <v>1092.0833333333333</v>
      </c>
      <c r="I15" s="260">
        <v>1105.2166666666665</v>
      </c>
      <c r="J15" s="260">
        <v>1118.2333333333333</v>
      </c>
      <c r="K15" s="259">
        <v>1092.2</v>
      </c>
      <c r="L15" s="259">
        <v>1066.05</v>
      </c>
      <c r="M15" s="259">
        <v>1.47279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589.54999999999995</v>
      </c>
      <c r="D16" s="260">
        <v>585.63333333333333</v>
      </c>
      <c r="E16" s="260">
        <v>581.06666666666661</v>
      </c>
      <c r="F16" s="260">
        <v>572.58333333333326</v>
      </c>
      <c r="G16" s="260">
        <v>568.01666666666654</v>
      </c>
      <c r="H16" s="260">
        <v>594.11666666666667</v>
      </c>
      <c r="I16" s="260">
        <v>598.68333333333351</v>
      </c>
      <c r="J16" s="260">
        <v>607.16666666666674</v>
      </c>
      <c r="K16" s="259">
        <v>590.20000000000005</v>
      </c>
      <c r="L16" s="259">
        <v>577.15</v>
      </c>
      <c r="M16" s="259">
        <v>11.700010000000001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479.3</v>
      </c>
      <c r="D17" s="260">
        <v>474.7166666666667</v>
      </c>
      <c r="E17" s="260">
        <v>469.43333333333339</v>
      </c>
      <c r="F17" s="260">
        <v>459.56666666666672</v>
      </c>
      <c r="G17" s="260">
        <v>454.28333333333342</v>
      </c>
      <c r="H17" s="260">
        <v>484.58333333333337</v>
      </c>
      <c r="I17" s="260">
        <v>489.86666666666667</v>
      </c>
      <c r="J17" s="260">
        <v>499.73333333333335</v>
      </c>
      <c r="K17" s="259">
        <v>480</v>
      </c>
      <c r="L17" s="259">
        <v>464.85</v>
      </c>
      <c r="M17" s="259">
        <v>1.5649999999999999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2018.8</v>
      </c>
      <c r="D18" s="260">
        <v>1996.6166666666668</v>
      </c>
      <c r="E18" s="260">
        <v>1967.2333333333336</v>
      </c>
      <c r="F18" s="260">
        <v>1915.6666666666667</v>
      </c>
      <c r="G18" s="260">
        <v>1886.2833333333335</v>
      </c>
      <c r="H18" s="260">
        <v>2048.1833333333334</v>
      </c>
      <c r="I18" s="260">
        <v>2077.5666666666666</v>
      </c>
      <c r="J18" s="260">
        <v>2129.1333333333337</v>
      </c>
      <c r="K18" s="259">
        <v>2026</v>
      </c>
      <c r="L18" s="259">
        <v>1945.05</v>
      </c>
      <c r="M18" s="259">
        <v>0.91161999999999999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19246.95</v>
      </c>
      <c r="D19" s="260">
        <v>19183.333333333332</v>
      </c>
      <c r="E19" s="260">
        <v>19033.666666666664</v>
      </c>
      <c r="F19" s="260">
        <v>18820.383333333331</v>
      </c>
      <c r="G19" s="260">
        <v>18670.716666666664</v>
      </c>
      <c r="H19" s="260">
        <v>19396.616666666665</v>
      </c>
      <c r="I19" s="260">
        <v>19546.283333333329</v>
      </c>
      <c r="J19" s="260">
        <v>19759.566666666666</v>
      </c>
      <c r="K19" s="259">
        <v>19333</v>
      </c>
      <c r="L19" s="259">
        <v>18970.05</v>
      </c>
      <c r="M19" s="259">
        <v>0.18532999999999999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3347.45</v>
      </c>
      <c r="D20" s="260">
        <v>3344.5166666666664</v>
      </c>
      <c r="E20" s="260">
        <v>3329.0333333333328</v>
      </c>
      <c r="F20" s="260">
        <v>3310.6166666666663</v>
      </c>
      <c r="G20" s="260">
        <v>3295.1333333333328</v>
      </c>
      <c r="H20" s="260">
        <v>3362.9333333333329</v>
      </c>
      <c r="I20" s="260">
        <v>3378.4166666666665</v>
      </c>
      <c r="J20" s="260">
        <v>3396.833333333333</v>
      </c>
      <c r="K20" s="259">
        <v>3360</v>
      </c>
      <c r="L20" s="259">
        <v>3326.1</v>
      </c>
      <c r="M20" s="259">
        <v>5.7572200000000002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2102.9</v>
      </c>
      <c r="D21" s="260">
        <v>2101.6333333333332</v>
      </c>
      <c r="E21" s="260">
        <v>2082.2666666666664</v>
      </c>
      <c r="F21" s="260">
        <v>2061.6333333333332</v>
      </c>
      <c r="G21" s="260">
        <v>2042.2666666666664</v>
      </c>
      <c r="H21" s="260">
        <v>2122.2666666666664</v>
      </c>
      <c r="I21" s="260">
        <v>2141.6333333333332</v>
      </c>
      <c r="J21" s="260">
        <v>2162.2666666666664</v>
      </c>
      <c r="K21" s="259">
        <v>2121</v>
      </c>
      <c r="L21" s="259">
        <v>2081</v>
      </c>
      <c r="M21" s="259">
        <v>8.5414899999999996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823.55</v>
      </c>
      <c r="D22" s="260">
        <v>824.68333333333339</v>
      </c>
      <c r="E22" s="260">
        <v>818.36666666666679</v>
      </c>
      <c r="F22" s="260">
        <v>813.18333333333339</v>
      </c>
      <c r="G22" s="260">
        <v>806.86666666666679</v>
      </c>
      <c r="H22" s="260">
        <v>829.86666666666679</v>
      </c>
      <c r="I22" s="260">
        <v>836.18333333333339</v>
      </c>
      <c r="J22" s="260">
        <v>841.36666666666679</v>
      </c>
      <c r="K22" s="259">
        <v>831</v>
      </c>
      <c r="L22" s="259">
        <v>819.5</v>
      </c>
      <c r="M22" s="259">
        <v>44.875369999999997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3602.85</v>
      </c>
      <c r="D23" s="260">
        <v>3561.5166666666664</v>
      </c>
      <c r="E23" s="260">
        <v>3464.333333333333</v>
      </c>
      <c r="F23" s="260">
        <v>3325.8166666666666</v>
      </c>
      <c r="G23" s="260">
        <v>3228.6333333333332</v>
      </c>
      <c r="H23" s="260">
        <v>3700.0333333333328</v>
      </c>
      <c r="I23" s="260">
        <v>3797.2166666666662</v>
      </c>
      <c r="J23" s="260">
        <v>3935.7333333333327</v>
      </c>
      <c r="K23" s="259">
        <v>3658.7</v>
      </c>
      <c r="L23" s="259">
        <v>3423</v>
      </c>
      <c r="M23" s="259">
        <v>2.8461400000000001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3348.7</v>
      </c>
      <c r="D24" s="260">
        <v>3327.7166666666667</v>
      </c>
      <c r="E24" s="260">
        <v>3280.4333333333334</v>
      </c>
      <c r="F24" s="260">
        <v>3212.1666666666665</v>
      </c>
      <c r="G24" s="260">
        <v>3164.8833333333332</v>
      </c>
      <c r="H24" s="260">
        <v>3395.9833333333336</v>
      </c>
      <c r="I24" s="260">
        <v>3443.2666666666673</v>
      </c>
      <c r="J24" s="260">
        <v>3511.5333333333338</v>
      </c>
      <c r="K24" s="259">
        <v>3375</v>
      </c>
      <c r="L24" s="259">
        <v>3259.45</v>
      </c>
      <c r="M24" s="259">
        <v>5.4193600000000002</v>
      </c>
      <c r="N24" s="1"/>
      <c r="O24" s="1"/>
    </row>
    <row r="25" spans="1:15" ht="12.75" customHeight="1">
      <c r="A25" s="30">
        <v>15</v>
      </c>
      <c r="B25" s="269" t="s">
        <v>957</v>
      </c>
      <c r="C25" s="259">
        <v>672.4</v>
      </c>
      <c r="D25" s="260">
        <v>673.48333333333323</v>
      </c>
      <c r="E25" s="260">
        <v>665.91666666666652</v>
      </c>
      <c r="F25" s="260">
        <v>659.43333333333328</v>
      </c>
      <c r="G25" s="260">
        <v>651.86666666666656</v>
      </c>
      <c r="H25" s="260">
        <v>679.96666666666647</v>
      </c>
      <c r="I25" s="260">
        <v>687.5333333333333</v>
      </c>
      <c r="J25" s="260">
        <v>694.01666666666642</v>
      </c>
      <c r="K25" s="259">
        <v>681.05</v>
      </c>
      <c r="L25" s="259">
        <v>667</v>
      </c>
      <c r="M25" s="259">
        <v>13.47016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116.85</v>
      </c>
      <c r="D26" s="260">
        <v>116.8</v>
      </c>
      <c r="E26" s="260">
        <v>115.89999999999999</v>
      </c>
      <c r="F26" s="260">
        <v>114.94999999999999</v>
      </c>
      <c r="G26" s="260">
        <v>114.04999999999998</v>
      </c>
      <c r="H26" s="260">
        <v>117.75</v>
      </c>
      <c r="I26" s="260">
        <v>118.65</v>
      </c>
      <c r="J26" s="260">
        <v>119.60000000000001</v>
      </c>
      <c r="K26" s="259">
        <v>117.7</v>
      </c>
      <c r="L26" s="259">
        <v>115.85</v>
      </c>
      <c r="M26" s="259">
        <v>14.956300000000001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353.9</v>
      </c>
      <c r="D27" s="260">
        <v>350.76666666666665</v>
      </c>
      <c r="E27" s="260">
        <v>346.13333333333333</v>
      </c>
      <c r="F27" s="260">
        <v>338.36666666666667</v>
      </c>
      <c r="G27" s="260">
        <v>333.73333333333335</v>
      </c>
      <c r="H27" s="260">
        <v>358.5333333333333</v>
      </c>
      <c r="I27" s="260">
        <v>363.16666666666663</v>
      </c>
      <c r="J27" s="260">
        <v>370.93333333333328</v>
      </c>
      <c r="K27" s="259">
        <v>355.4</v>
      </c>
      <c r="L27" s="259">
        <v>343</v>
      </c>
      <c r="M27" s="259">
        <v>32.771839999999997</v>
      </c>
      <c r="N27" s="1"/>
      <c r="O27" s="1"/>
    </row>
    <row r="28" spans="1:15" ht="12.75" customHeight="1">
      <c r="A28" s="30">
        <v>18</v>
      </c>
      <c r="B28" s="269" t="s">
        <v>816</v>
      </c>
      <c r="C28" s="259">
        <v>407.8</v>
      </c>
      <c r="D28" s="260">
        <v>411.26666666666665</v>
      </c>
      <c r="E28" s="260">
        <v>402.5333333333333</v>
      </c>
      <c r="F28" s="260">
        <v>397.26666666666665</v>
      </c>
      <c r="G28" s="260">
        <v>388.5333333333333</v>
      </c>
      <c r="H28" s="260">
        <v>416.5333333333333</v>
      </c>
      <c r="I28" s="260">
        <v>425.26666666666665</v>
      </c>
      <c r="J28" s="260">
        <v>430.5333333333333</v>
      </c>
      <c r="K28" s="259">
        <v>420</v>
      </c>
      <c r="L28" s="259">
        <v>406</v>
      </c>
      <c r="M28" s="259">
        <v>0.99599000000000004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310.89999999999998</v>
      </c>
      <c r="D29" s="260">
        <v>312.88333333333333</v>
      </c>
      <c r="E29" s="260">
        <v>307.36666666666667</v>
      </c>
      <c r="F29" s="260">
        <v>303.83333333333337</v>
      </c>
      <c r="G29" s="260">
        <v>298.31666666666672</v>
      </c>
      <c r="H29" s="260">
        <v>316.41666666666663</v>
      </c>
      <c r="I29" s="260">
        <v>321.93333333333328</v>
      </c>
      <c r="J29" s="260">
        <v>325.46666666666658</v>
      </c>
      <c r="K29" s="259">
        <v>318.39999999999998</v>
      </c>
      <c r="L29" s="259">
        <v>309.35000000000002</v>
      </c>
      <c r="M29" s="259">
        <v>7.6305500000000004</v>
      </c>
      <c r="N29" s="1"/>
      <c r="O29" s="1"/>
    </row>
    <row r="30" spans="1:15" ht="12.75" customHeight="1">
      <c r="A30" s="30">
        <v>20</v>
      </c>
      <c r="B30" s="269" t="s">
        <v>962</v>
      </c>
      <c r="C30" s="259">
        <v>966.25</v>
      </c>
      <c r="D30" s="260">
        <v>969.65</v>
      </c>
      <c r="E30" s="260">
        <v>946.59999999999991</v>
      </c>
      <c r="F30" s="260">
        <v>926.94999999999993</v>
      </c>
      <c r="G30" s="260">
        <v>903.89999999999986</v>
      </c>
      <c r="H30" s="260">
        <v>989.3</v>
      </c>
      <c r="I30" s="260">
        <v>1012.3499999999999</v>
      </c>
      <c r="J30" s="260">
        <v>1032</v>
      </c>
      <c r="K30" s="259">
        <v>992.7</v>
      </c>
      <c r="L30" s="259">
        <v>950</v>
      </c>
      <c r="M30" s="259">
        <v>0.67391000000000001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1154.5</v>
      </c>
      <c r="D31" s="260">
        <v>1155.7</v>
      </c>
      <c r="E31" s="260">
        <v>1144.3000000000002</v>
      </c>
      <c r="F31" s="260">
        <v>1134.1000000000001</v>
      </c>
      <c r="G31" s="260">
        <v>1122.7000000000003</v>
      </c>
      <c r="H31" s="260">
        <v>1165.9000000000001</v>
      </c>
      <c r="I31" s="260">
        <v>1177.3000000000002</v>
      </c>
      <c r="J31" s="260">
        <v>1187.5</v>
      </c>
      <c r="K31" s="259">
        <v>1167.0999999999999</v>
      </c>
      <c r="L31" s="259">
        <v>1145.5</v>
      </c>
      <c r="M31" s="259">
        <v>1.98593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1294.95</v>
      </c>
      <c r="D32" s="260">
        <v>1297.1666666666667</v>
      </c>
      <c r="E32" s="260">
        <v>1274.5833333333335</v>
      </c>
      <c r="F32" s="260">
        <v>1254.2166666666667</v>
      </c>
      <c r="G32" s="260">
        <v>1231.6333333333334</v>
      </c>
      <c r="H32" s="260">
        <v>1317.5333333333335</v>
      </c>
      <c r="I32" s="260">
        <v>1340.116666666667</v>
      </c>
      <c r="J32" s="260">
        <v>1360.4833333333336</v>
      </c>
      <c r="K32" s="259">
        <v>1319.75</v>
      </c>
      <c r="L32" s="259">
        <v>1276.8</v>
      </c>
      <c r="M32" s="259">
        <v>0.64663000000000004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550.1</v>
      </c>
      <c r="D33" s="260">
        <v>552.83333333333337</v>
      </c>
      <c r="E33" s="260">
        <v>545.76666666666677</v>
      </c>
      <c r="F33" s="260">
        <v>541.43333333333339</v>
      </c>
      <c r="G33" s="260">
        <v>534.36666666666679</v>
      </c>
      <c r="H33" s="260">
        <v>557.16666666666674</v>
      </c>
      <c r="I33" s="260">
        <v>564.23333333333335</v>
      </c>
      <c r="J33" s="260">
        <v>568.56666666666672</v>
      </c>
      <c r="K33" s="259">
        <v>559.9</v>
      </c>
      <c r="L33" s="259">
        <v>548.5</v>
      </c>
      <c r="M33" s="259">
        <v>0.77090999999999998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3155.2</v>
      </c>
      <c r="D34" s="260">
        <v>3144.8666666666668</v>
      </c>
      <c r="E34" s="260">
        <v>3129.7333333333336</v>
      </c>
      <c r="F34" s="260">
        <v>3104.2666666666669</v>
      </c>
      <c r="G34" s="260">
        <v>3089.1333333333337</v>
      </c>
      <c r="H34" s="260">
        <v>3170.3333333333335</v>
      </c>
      <c r="I34" s="260">
        <v>3185.4666666666667</v>
      </c>
      <c r="J34" s="260">
        <v>3210.9333333333334</v>
      </c>
      <c r="K34" s="259">
        <v>3160</v>
      </c>
      <c r="L34" s="259">
        <v>3119.4</v>
      </c>
      <c r="M34" s="259">
        <v>0.39596999999999999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2953.15</v>
      </c>
      <c r="D35" s="260">
        <v>2955</v>
      </c>
      <c r="E35" s="260">
        <v>2935</v>
      </c>
      <c r="F35" s="260">
        <v>2916.85</v>
      </c>
      <c r="G35" s="260">
        <v>2896.85</v>
      </c>
      <c r="H35" s="260">
        <v>2973.15</v>
      </c>
      <c r="I35" s="260">
        <v>2993.15</v>
      </c>
      <c r="J35" s="260">
        <v>3011.3</v>
      </c>
      <c r="K35" s="259">
        <v>2975</v>
      </c>
      <c r="L35" s="259">
        <v>2936.85</v>
      </c>
      <c r="M35" s="259">
        <v>0.25169999999999998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432.75</v>
      </c>
      <c r="D36" s="260">
        <v>433.25</v>
      </c>
      <c r="E36" s="260">
        <v>424.5</v>
      </c>
      <c r="F36" s="260">
        <v>416.25</v>
      </c>
      <c r="G36" s="260">
        <v>407.5</v>
      </c>
      <c r="H36" s="260">
        <v>441.5</v>
      </c>
      <c r="I36" s="260">
        <v>450.25</v>
      </c>
      <c r="J36" s="260">
        <v>458.5</v>
      </c>
      <c r="K36" s="259">
        <v>442</v>
      </c>
      <c r="L36" s="259">
        <v>425</v>
      </c>
      <c r="M36" s="259">
        <v>9.9200400000000002</v>
      </c>
      <c r="N36" s="1"/>
      <c r="O36" s="1"/>
    </row>
    <row r="37" spans="1:15" ht="12.75" customHeight="1">
      <c r="A37" s="30">
        <v>27</v>
      </c>
      <c r="B37" s="269" t="s">
        <v>844</v>
      </c>
      <c r="C37" s="259">
        <v>15.5</v>
      </c>
      <c r="D37" s="260">
        <v>15.616666666666667</v>
      </c>
      <c r="E37" s="260">
        <v>15.233333333333334</v>
      </c>
      <c r="F37" s="260">
        <v>14.966666666666667</v>
      </c>
      <c r="G37" s="260">
        <v>14.583333333333334</v>
      </c>
      <c r="H37" s="260">
        <v>15.883333333333335</v>
      </c>
      <c r="I37" s="260">
        <v>16.266666666666666</v>
      </c>
      <c r="J37" s="260">
        <v>16.533333333333335</v>
      </c>
      <c r="K37" s="259">
        <v>16</v>
      </c>
      <c r="L37" s="259">
        <v>15.35</v>
      </c>
      <c r="M37" s="259">
        <v>15.67802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513.04999999999995</v>
      </c>
      <c r="D38" s="260">
        <v>510.33333333333326</v>
      </c>
      <c r="E38" s="260">
        <v>506.76666666666654</v>
      </c>
      <c r="F38" s="260">
        <v>500.48333333333329</v>
      </c>
      <c r="G38" s="260">
        <v>496.91666666666657</v>
      </c>
      <c r="H38" s="260">
        <v>516.61666666666656</v>
      </c>
      <c r="I38" s="260">
        <v>520.18333333333317</v>
      </c>
      <c r="J38" s="260">
        <v>526.46666666666647</v>
      </c>
      <c r="K38" s="259">
        <v>513.9</v>
      </c>
      <c r="L38" s="259">
        <v>504.05</v>
      </c>
      <c r="M38" s="259">
        <v>2.8517700000000001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2065.0500000000002</v>
      </c>
      <c r="D39" s="260">
        <v>2071.7666666666669</v>
      </c>
      <c r="E39" s="260">
        <v>2048.2833333333338</v>
      </c>
      <c r="F39" s="260">
        <v>2031.5166666666669</v>
      </c>
      <c r="G39" s="260">
        <v>2008.0333333333338</v>
      </c>
      <c r="H39" s="260">
        <v>2088.5333333333338</v>
      </c>
      <c r="I39" s="260">
        <v>2112.0166666666664</v>
      </c>
      <c r="J39" s="260">
        <v>2128.7833333333338</v>
      </c>
      <c r="K39" s="259">
        <v>2095.25</v>
      </c>
      <c r="L39" s="259">
        <v>2055</v>
      </c>
      <c r="M39" s="259">
        <v>0.25790999999999997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532.95000000000005</v>
      </c>
      <c r="D40" s="260">
        <v>530.9666666666667</v>
      </c>
      <c r="E40" s="260">
        <v>523.33333333333337</v>
      </c>
      <c r="F40" s="260">
        <v>513.7166666666667</v>
      </c>
      <c r="G40" s="260">
        <v>506.08333333333337</v>
      </c>
      <c r="H40" s="260">
        <v>540.58333333333337</v>
      </c>
      <c r="I40" s="260">
        <v>548.21666666666658</v>
      </c>
      <c r="J40" s="260">
        <v>557.83333333333337</v>
      </c>
      <c r="K40" s="259">
        <v>538.6</v>
      </c>
      <c r="L40" s="259">
        <v>521.35</v>
      </c>
      <c r="M40" s="259">
        <v>86.019800000000004</v>
      </c>
      <c r="N40" s="1"/>
      <c r="O40" s="1"/>
    </row>
    <row r="41" spans="1:15" ht="12.75" customHeight="1">
      <c r="A41" s="30">
        <v>31</v>
      </c>
      <c r="B41" s="269" t="s">
        <v>795</v>
      </c>
      <c r="C41" s="259">
        <v>1602.65</v>
      </c>
      <c r="D41" s="260">
        <v>1610.55</v>
      </c>
      <c r="E41" s="260">
        <v>1586.1</v>
      </c>
      <c r="F41" s="260">
        <v>1569.55</v>
      </c>
      <c r="G41" s="260">
        <v>1545.1</v>
      </c>
      <c r="H41" s="260">
        <v>1627.1</v>
      </c>
      <c r="I41" s="260">
        <v>1651.5500000000002</v>
      </c>
      <c r="J41" s="260">
        <v>1668.1</v>
      </c>
      <c r="K41" s="259">
        <v>1635</v>
      </c>
      <c r="L41" s="259">
        <v>1594</v>
      </c>
      <c r="M41" s="259">
        <v>3.1800899999999999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759.95</v>
      </c>
      <c r="D42" s="260">
        <v>763.68333333333339</v>
      </c>
      <c r="E42" s="260">
        <v>742.36666666666679</v>
      </c>
      <c r="F42" s="260">
        <v>724.78333333333342</v>
      </c>
      <c r="G42" s="260">
        <v>703.46666666666681</v>
      </c>
      <c r="H42" s="260">
        <v>781.26666666666677</v>
      </c>
      <c r="I42" s="260">
        <v>802.58333333333337</v>
      </c>
      <c r="J42" s="260">
        <v>820.16666666666674</v>
      </c>
      <c r="K42" s="259">
        <v>785</v>
      </c>
      <c r="L42" s="259">
        <v>746.1</v>
      </c>
      <c r="M42" s="259">
        <v>6.5604300000000002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4517.5</v>
      </c>
      <c r="D43" s="260">
        <v>4544.666666666667</v>
      </c>
      <c r="E43" s="260">
        <v>4464.3333333333339</v>
      </c>
      <c r="F43" s="260">
        <v>4411.166666666667</v>
      </c>
      <c r="G43" s="260">
        <v>4330.8333333333339</v>
      </c>
      <c r="H43" s="260">
        <v>4597.8333333333339</v>
      </c>
      <c r="I43" s="260">
        <v>4678.1666666666679</v>
      </c>
      <c r="J43" s="260">
        <v>4731.3333333333339</v>
      </c>
      <c r="K43" s="259">
        <v>4625</v>
      </c>
      <c r="L43" s="259">
        <v>4491.5</v>
      </c>
      <c r="M43" s="259">
        <v>4.3348100000000001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290.7</v>
      </c>
      <c r="D44" s="260">
        <v>291.08333333333331</v>
      </c>
      <c r="E44" s="260">
        <v>288.76666666666665</v>
      </c>
      <c r="F44" s="260">
        <v>286.83333333333331</v>
      </c>
      <c r="G44" s="260">
        <v>284.51666666666665</v>
      </c>
      <c r="H44" s="260">
        <v>293.01666666666665</v>
      </c>
      <c r="I44" s="260">
        <v>295.33333333333337</v>
      </c>
      <c r="J44" s="260">
        <v>297.26666666666665</v>
      </c>
      <c r="K44" s="259">
        <v>293.39999999999998</v>
      </c>
      <c r="L44" s="259">
        <v>289.14999999999998</v>
      </c>
      <c r="M44" s="259">
        <v>23.33379</v>
      </c>
      <c r="N44" s="1"/>
      <c r="O44" s="1"/>
    </row>
    <row r="45" spans="1:15" ht="12.75" customHeight="1">
      <c r="A45" s="30">
        <v>35</v>
      </c>
      <c r="B45" s="269" t="s">
        <v>817</v>
      </c>
      <c r="C45" s="259">
        <v>315.7</v>
      </c>
      <c r="D45" s="260">
        <v>315.40000000000003</v>
      </c>
      <c r="E45" s="260">
        <v>309.10000000000008</v>
      </c>
      <c r="F45" s="260">
        <v>302.50000000000006</v>
      </c>
      <c r="G45" s="260">
        <v>296.2000000000001</v>
      </c>
      <c r="H45" s="260">
        <v>322.00000000000006</v>
      </c>
      <c r="I45" s="260">
        <v>328.3</v>
      </c>
      <c r="J45" s="260">
        <v>334.90000000000003</v>
      </c>
      <c r="K45" s="259">
        <v>321.7</v>
      </c>
      <c r="L45" s="259">
        <v>308.8</v>
      </c>
      <c r="M45" s="259">
        <v>1.6612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615.85</v>
      </c>
      <c r="D46" s="260">
        <v>613.98333333333335</v>
      </c>
      <c r="E46" s="260">
        <v>607.86666666666667</v>
      </c>
      <c r="F46" s="260">
        <v>599.88333333333333</v>
      </c>
      <c r="G46" s="260">
        <v>593.76666666666665</v>
      </c>
      <c r="H46" s="260">
        <v>621.9666666666667</v>
      </c>
      <c r="I46" s="260">
        <v>628.08333333333348</v>
      </c>
      <c r="J46" s="260">
        <v>636.06666666666672</v>
      </c>
      <c r="K46" s="259">
        <v>620.1</v>
      </c>
      <c r="L46" s="259">
        <v>606</v>
      </c>
      <c r="M46" s="259">
        <v>2.1509999999999998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153.30000000000001</v>
      </c>
      <c r="D47" s="260">
        <v>152.23333333333335</v>
      </c>
      <c r="E47" s="260">
        <v>150.66666666666669</v>
      </c>
      <c r="F47" s="260">
        <v>148.03333333333333</v>
      </c>
      <c r="G47" s="260">
        <v>146.46666666666667</v>
      </c>
      <c r="H47" s="260">
        <v>154.8666666666667</v>
      </c>
      <c r="I47" s="260">
        <v>156.43333333333337</v>
      </c>
      <c r="J47" s="260">
        <v>159.06666666666672</v>
      </c>
      <c r="K47" s="259">
        <v>153.80000000000001</v>
      </c>
      <c r="L47" s="259">
        <v>149.6</v>
      </c>
      <c r="M47" s="259">
        <v>137.7045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3107.7</v>
      </c>
      <c r="D48" s="260">
        <v>3093.9166666666665</v>
      </c>
      <c r="E48" s="260">
        <v>3074.833333333333</v>
      </c>
      <c r="F48" s="260">
        <v>3041.9666666666667</v>
      </c>
      <c r="G48" s="260">
        <v>3022.8833333333332</v>
      </c>
      <c r="H48" s="260">
        <v>3126.7833333333328</v>
      </c>
      <c r="I48" s="260">
        <v>3145.8666666666659</v>
      </c>
      <c r="J48" s="260">
        <v>3178.7333333333327</v>
      </c>
      <c r="K48" s="259">
        <v>3113</v>
      </c>
      <c r="L48" s="259">
        <v>3061.05</v>
      </c>
      <c r="M48" s="259">
        <v>8.1436399999999995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247.3</v>
      </c>
      <c r="D49" s="260">
        <v>246.6</v>
      </c>
      <c r="E49" s="260">
        <v>244.7</v>
      </c>
      <c r="F49" s="260">
        <v>242.1</v>
      </c>
      <c r="G49" s="260">
        <v>240.2</v>
      </c>
      <c r="H49" s="260">
        <v>249.2</v>
      </c>
      <c r="I49" s="260">
        <v>251.10000000000002</v>
      </c>
      <c r="J49" s="260">
        <v>253.7</v>
      </c>
      <c r="K49" s="259">
        <v>248.5</v>
      </c>
      <c r="L49" s="259">
        <v>244</v>
      </c>
      <c r="M49" s="259">
        <v>2.4654099999999999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3299.55</v>
      </c>
      <c r="D50" s="260">
        <v>3300.0333333333333</v>
      </c>
      <c r="E50" s="260">
        <v>3257.0666666666666</v>
      </c>
      <c r="F50" s="260">
        <v>3214.5833333333335</v>
      </c>
      <c r="G50" s="260">
        <v>3171.6166666666668</v>
      </c>
      <c r="H50" s="260">
        <v>3342.5166666666664</v>
      </c>
      <c r="I50" s="260">
        <v>3385.4833333333327</v>
      </c>
      <c r="J50" s="260">
        <v>3427.9666666666662</v>
      </c>
      <c r="K50" s="259">
        <v>3343</v>
      </c>
      <c r="L50" s="259">
        <v>3257.55</v>
      </c>
      <c r="M50" s="259">
        <v>0.13600999999999999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2031.15</v>
      </c>
      <c r="D51" s="260">
        <v>2012.8833333333332</v>
      </c>
      <c r="E51" s="260">
        <v>1980.9666666666665</v>
      </c>
      <c r="F51" s="260">
        <v>1930.7833333333333</v>
      </c>
      <c r="G51" s="260">
        <v>1898.8666666666666</v>
      </c>
      <c r="H51" s="260">
        <v>2063.0666666666666</v>
      </c>
      <c r="I51" s="260">
        <v>2094.9833333333336</v>
      </c>
      <c r="J51" s="260">
        <v>2145.1666666666661</v>
      </c>
      <c r="K51" s="259">
        <v>2044.8</v>
      </c>
      <c r="L51" s="259">
        <v>1962.7</v>
      </c>
      <c r="M51" s="259">
        <v>4.5156299999999998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8373.2999999999993</v>
      </c>
      <c r="D52" s="260">
        <v>8382.0666666666657</v>
      </c>
      <c r="E52" s="260">
        <v>8311.2333333333318</v>
      </c>
      <c r="F52" s="260">
        <v>8249.1666666666661</v>
      </c>
      <c r="G52" s="260">
        <v>8178.3333333333321</v>
      </c>
      <c r="H52" s="260">
        <v>8444.1333333333314</v>
      </c>
      <c r="I52" s="260">
        <v>8514.9666666666672</v>
      </c>
      <c r="J52" s="260">
        <v>8577.033333333331</v>
      </c>
      <c r="K52" s="259">
        <v>8452.9</v>
      </c>
      <c r="L52" s="259">
        <v>8320</v>
      </c>
      <c r="M52" s="259">
        <v>0.14001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538.15</v>
      </c>
      <c r="D53" s="260">
        <v>534.05000000000007</v>
      </c>
      <c r="E53" s="260">
        <v>528.10000000000014</v>
      </c>
      <c r="F53" s="260">
        <v>518.05000000000007</v>
      </c>
      <c r="G53" s="260">
        <v>512.10000000000014</v>
      </c>
      <c r="H53" s="260">
        <v>544.10000000000014</v>
      </c>
      <c r="I53" s="260">
        <v>550.05000000000018</v>
      </c>
      <c r="J53" s="260">
        <v>560.10000000000014</v>
      </c>
      <c r="K53" s="259">
        <v>540</v>
      </c>
      <c r="L53" s="259">
        <v>524</v>
      </c>
      <c r="M53" s="259">
        <v>14.71383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441.35</v>
      </c>
      <c r="D54" s="260">
        <v>440.98333333333329</v>
      </c>
      <c r="E54" s="260">
        <v>435.01666666666659</v>
      </c>
      <c r="F54" s="260">
        <v>428.68333333333328</v>
      </c>
      <c r="G54" s="260">
        <v>422.71666666666658</v>
      </c>
      <c r="H54" s="260">
        <v>447.31666666666661</v>
      </c>
      <c r="I54" s="260">
        <v>453.2833333333333</v>
      </c>
      <c r="J54" s="260">
        <v>459.61666666666662</v>
      </c>
      <c r="K54" s="259">
        <v>446.95</v>
      </c>
      <c r="L54" s="259">
        <v>434.65</v>
      </c>
      <c r="M54" s="259">
        <v>2.86077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4320.8999999999996</v>
      </c>
      <c r="D55" s="260">
        <v>4319.6333333333332</v>
      </c>
      <c r="E55" s="260">
        <v>4291.2666666666664</v>
      </c>
      <c r="F55" s="260">
        <v>4261.6333333333332</v>
      </c>
      <c r="G55" s="260">
        <v>4233.2666666666664</v>
      </c>
      <c r="H55" s="260">
        <v>4349.2666666666664</v>
      </c>
      <c r="I55" s="260">
        <v>4377.6333333333332</v>
      </c>
      <c r="J55" s="260">
        <v>4407.2666666666664</v>
      </c>
      <c r="K55" s="259">
        <v>4348</v>
      </c>
      <c r="L55" s="259">
        <v>4290</v>
      </c>
      <c r="M55" s="259">
        <v>1.86409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906</v>
      </c>
      <c r="D56" s="260">
        <v>908.69999999999993</v>
      </c>
      <c r="E56" s="260">
        <v>899.39999999999986</v>
      </c>
      <c r="F56" s="260">
        <v>892.8</v>
      </c>
      <c r="G56" s="260">
        <v>883.49999999999989</v>
      </c>
      <c r="H56" s="260">
        <v>915.29999999999984</v>
      </c>
      <c r="I56" s="260">
        <v>924.5999999999998</v>
      </c>
      <c r="J56" s="260">
        <v>931.19999999999982</v>
      </c>
      <c r="K56" s="259">
        <v>918</v>
      </c>
      <c r="L56" s="259">
        <v>902.1</v>
      </c>
      <c r="M56" s="259">
        <v>90.387770000000003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2868.8</v>
      </c>
      <c r="D57" s="260">
        <v>2843.3666666666668</v>
      </c>
      <c r="E57" s="260">
        <v>2791.8333333333335</v>
      </c>
      <c r="F57" s="260">
        <v>2714.8666666666668</v>
      </c>
      <c r="G57" s="260">
        <v>2663.3333333333335</v>
      </c>
      <c r="H57" s="260">
        <v>2920.3333333333335</v>
      </c>
      <c r="I57" s="260">
        <v>2971.8666666666663</v>
      </c>
      <c r="J57" s="260">
        <v>3048.8333333333335</v>
      </c>
      <c r="K57" s="259">
        <v>2894.9</v>
      </c>
      <c r="L57" s="259">
        <v>2766.4</v>
      </c>
      <c r="M57" s="259">
        <v>0.31920999999999999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590.1</v>
      </c>
      <c r="D58" s="260">
        <v>594.61666666666667</v>
      </c>
      <c r="E58" s="260">
        <v>584.48333333333335</v>
      </c>
      <c r="F58" s="260">
        <v>578.86666666666667</v>
      </c>
      <c r="G58" s="260">
        <v>568.73333333333335</v>
      </c>
      <c r="H58" s="260">
        <v>600.23333333333335</v>
      </c>
      <c r="I58" s="260">
        <v>610.36666666666679</v>
      </c>
      <c r="J58" s="260">
        <v>615.98333333333335</v>
      </c>
      <c r="K58" s="259">
        <v>604.75</v>
      </c>
      <c r="L58" s="259">
        <v>589</v>
      </c>
      <c r="M58" s="259">
        <v>6.27224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3671.85</v>
      </c>
      <c r="D59" s="260">
        <v>3679.1</v>
      </c>
      <c r="E59" s="260">
        <v>3651.85</v>
      </c>
      <c r="F59" s="260">
        <v>3631.85</v>
      </c>
      <c r="G59" s="260">
        <v>3604.6</v>
      </c>
      <c r="H59" s="260">
        <v>3699.1</v>
      </c>
      <c r="I59" s="260">
        <v>3726.35</v>
      </c>
      <c r="J59" s="260">
        <v>3746.35</v>
      </c>
      <c r="K59" s="259">
        <v>3706.35</v>
      </c>
      <c r="L59" s="259">
        <v>3659.1</v>
      </c>
      <c r="M59" s="259">
        <v>3.1476899999999999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1169.05</v>
      </c>
      <c r="D60" s="260">
        <v>1165.1833333333334</v>
      </c>
      <c r="E60" s="260">
        <v>1150.3666666666668</v>
      </c>
      <c r="F60" s="260">
        <v>1131.6833333333334</v>
      </c>
      <c r="G60" s="260">
        <v>1116.8666666666668</v>
      </c>
      <c r="H60" s="260">
        <v>1183.8666666666668</v>
      </c>
      <c r="I60" s="260">
        <v>1198.6833333333334</v>
      </c>
      <c r="J60" s="260">
        <v>1217.3666666666668</v>
      </c>
      <c r="K60" s="259">
        <v>1180</v>
      </c>
      <c r="L60" s="259">
        <v>1146.5</v>
      </c>
      <c r="M60" s="259">
        <v>0.68364999999999998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7144.1</v>
      </c>
      <c r="D61" s="260">
        <v>7113.2333333333336</v>
      </c>
      <c r="E61" s="260">
        <v>7076.8666666666668</v>
      </c>
      <c r="F61" s="260">
        <v>7009.6333333333332</v>
      </c>
      <c r="G61" s="260">
        <v>6973.2666666666664</v>
      </c>
      <c r="H61" s="260">
        <v>7180.4666666666672</v>
      </c>
      <c r="I61" s="260">
        <v>7216.8333333333339</v>
      </c>
      <c r="J61" s="260">
        <v>7284.0666666666675</v>
      </c>
      <c r="K61" s="259">
        <v>7149.6</v>
      </c>
      <c r="L61" s="259">
        <v>7046</v>
      </c>
      <c r="M61" s="259">
        <v>8.1898599999999995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1687.5</v>
      </c>
      <c r="D62" s="260">
        <v>1679.8333333333333</v>
      </c>
      <c r="E62" s="260">
        <v>1669.8166666666666</v>
      </c>
      <c r="F62" s="260">
        <v>1652.1333333333334</v>
      </c>
      <c r="G62" s="260">
        <v>1642.1166666666668</v>
      </c>
      <c r="H62" s="260">
        <v>1697.5166666666664</v>
      </c>
      <c r="I62" s="260">
        <v>1707.5333333333333</v>
      </c>
      <c r="J62" s="260">
        <v>1725.2166666666662</v>
      </c>
      <c r="K62" s="259">
        <v>1689.85</v>
      </c>
      <c r="L62" s="259">
        <v>1662.15</v>
      </c>
      <c r="M62" s="259">
        <v>22.176310000000001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6660.6</v>
      </c>
      <c r="D63" s="260">
        <v>6653.1500000000005</v>
      </c>
      <c r="E63" s="260">
        <v>6606.3000000000011</v>
      </c>
      <c r="F63" s="260">
        <v>6552.0000000000009</v>
      </c>
      <c r="G63" s="260">
        <v>6505.1500000000015</v>
      </c>
      <c r="H63" s="260">
        <v>6707.4500000000007</v>
      </c>
      <c r="I63" s="260">
        <v>6754.3000000000011</v>
      </c>
      <c r="J63" s="260">
        <v>6808.6</v>
      </c>
      <c r="K63" s="259">
        <v>6700</v>
      </c>
      <c r="L63" s="259">
        <v>6598.85</v>
      </c>
      <c r="M63" s="259">
        <v>0.77195999999999998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3025</v>
      </c>
      <c r="D64" s="260">
        <v>3022.7333333333336</v>
      </c>
      <c r="E64" s="260">
        <v>2997.4666666666672</v>
      </c>
      <c r="F64" s="260">
        <v>2969.9333333333334</v>
      </c>
      <c r="G64" s="260">
        <v>2944.666666666667</v>
      </c>
      <c r="H64" s="260">
        <v>3050.2666666666673</v>
      </c>
      <c r="I64" s="260">
        <v>3075.5333333333338</v>
      </c>
      <c r="J64" s="260">
        <v>3103.0666666666675</v>
      </c>
      <c r="K64" s="259">
        <v>3048</v>
      </c>
      <c r="L64" s="259">
        <v>2995.2</v>
      </c>
      <c r="M64" s="259">
        <v>0.32544000000000001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1962.75</v>
      </c>
      <c r="D65" s="260">
        <v>1960.9166666666667</v>
      </c>
      <c r="E65" s="260">
        <v>1947.8333333333335</v>
      </c>
      <c r="F65" s="260">
        <v>1932.9166666666667</v>
      </c>
      <c r="G65" s="260">
        <v>1919.8333333333335</v>
      </c>
      <c r="H65" s="260">
        <v>1975.8333333333335</v>
      </c>
      <c r="I65" s="260">
        <v>1988.916666666667</v>
      </c>
      <c r="J65" s="260">
        <v>2003.8333333333335</v>
      </c>
      <c r="K65" s="259">
        <v>1974</v>
      </c>
      <c r="L65" s="259">
        <v>1946</v>
      </c>
      <c r="M65" s="259">
        <v>2.96991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315.95</v>
      </c>
      <c r="D66" s="260">
        <v>314.51666666666665</v>
      </c>
      <c r="E66" s="260">
        <v>308.73333333333329</v>
      </c>
      <c r="F66" s="260">
        <v>301.51666666666665</v>
      </c>
      <c r="G66" s="260">
        <v>295.73333333333329</v>
      </c>
      <c r="H66" s="260">
        <v>321.73333333333329</v>
      </c>
      <c r="I66" s="260">
        <v>327.51666666666659</v>
      </c>
      <c r="J66" s="260">
        <v>334.73333333333329</v>
      </c>
      <c r="K66" s="259">
        <v>320.3</v>
      </c>
      <c r="L66" s="259">
        <v>307.3</v>
      </c>
      <c r="M66" s="259">
        <v>29.176590000000001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238.55</v>
      </c>
      <c r="D67" s="260">
        <v>245.41666666666666</v>
      </c>
      <c r="E67" s="260">
        <v>230.38333333333333</v>
      </c>
      <c r="F67" s="260">
        <v>222.21666666666667</v>
      </c>
      <c r="G67" s="260">
        <v>207.18333333333334</v>
      </c>
      <c r="H67" s="260">
        <v>253.58333333333331</v>
      </c>
      <c r="I67" s="260">
        <v>268.61666666666667</v>
      </c>
      <c r="J67" s="260">
        <v>276.7833333333333</v>
      </c>
      <c r="K67" s="259">
        <v>260.45</v>
      </c>
      <c r="L67" s="259">
        <v>237.25</v>
      </c>
      <c r="M67" s="259">
        <v>489.27021999999999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147.69999999999999</v>
      </c>
      <c r="D68" s="260">
        <v>147.1</v>
      </c>
      <c r="E68" s="260">
        <v>145.6</v>
      </c>
      <c r="F68" s="260">
        <v>143.5</v>
      </c>
      <c r="G68" s="260">
        <v>142</v>
      </c>
      <c r="H68" s="260">
        <v>149.19999999999999</v>
      </c>
      <c r="I68" s="260">
        <v>150.69999999999999</v>
      </c>
      <c r="J68" s="260">
        <v>152.79999999999998</v>
      </c>
      <c r="K68" s="259">
        <v>148.6</v>
      </c>
      <c r="L68" s="259">
        <v>145</v>
      </c>
      <c r="M68" s="259">
        <v>213.73095000000001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60.25</v>
      </c>
      <c r="D69" s="260">
        <v>59.766666666666673</v>
      </c>
      <c r="E69" s="260">
        <v>58.783333333333346</v>
      </c>
      <c r="F69" s="260">
        <v>57.31666666666667</v>
      </c>
      <c r="G69" s="260">
        <v>56.333333333333343</v>
      </c>
      <c r="H69" s="260">
        <v>61.233333333333348</v>
      </c>
      <c r="I69" s="260">
        <v>62.216666666666683</v>
      </c>
      <c r="J69" s="260">
        <v>63.683333333333351</v>
      </c>
      <c r="K69" s="259">
        <v>60.75</v>
      </c>
      <c r="L69" s="259">
        <v>58.3</v>
      </c>
      <c r="M69" s="259">
        <v>176.16158999999999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20.3</v>
      </c>
      <c r="D70" s="260">
        <v>20.583333333333332</v>
      </c>
      <c r="E70" s="260">
        <v>19.966666666666665</v>
      </c>
      <c r="F70" s="260">
        <v>19.633333333333333</v>
      </c>
      <c r="G70" s="260">
        <v>19.016666666666666</v>
      </c>
      <c r="H70" s="260">
        <v>20.916666666666664</v>
      </c>
      <c r="I70" s="260">
        <v>21.533333333333331</v>
      </c>
      <c r="J70" s="260">
        <v>21.866666666666664</v>
      </c>
      <c r="K70" s="259">
        <v>21.2</v>
      </c>
      <c r="L70" s="259">
        <v>20.25</v>
      </c>
      <c r="M70" s="259">
        <v>58.811619999999998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1828.35</v>
      </c>
      <c r="D71" s="260">
        <v>1823.4666666666665</v>
      </c>
      <c r="E71" s="260">
        <v>1814.9333333333329</v>
      </c>
      <c r="F71" s="260">
        <v>1801.5166666666664</v>
      </c>
      <c r="G71" s="260">
        <v>1792.9833333333329</v>
      </c>
      <c r="H71" s="260">
        <v>1836.883333333333</v>
      </c>
      <c r="I71" s="260">
        <v>1845.4166666666663</v>
      </c>
      <c r="J71" s="260">
        <v>1858.833333333333</v>
      </c>
      <c r="K71" s="259">
        <v>1832</v>
      </c>
      <c r="L71" s="259">
        <v>1810.05</v>
      </c>
      <c r="M71" s="259">
        <v>2.4655200000000002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4678.45</v>
      </c>
      <c r="D72" s="260">
        <v>4683.3666666666659</v>
      </c>
      <c r="E72" s="260">
        <v>4640.5333333333319</v>
      </c>
      <c r="F72" s="260">
        <v>4602.6166666666659</v>
      </c>
      <c r="G72" s="260">
        <v>4559.7833333333319</v>
      </c>
      <c r="H72" s="260">
        <v>4721.2833333333319</v>
      </c>
      <c r="I72" s="260">
        <v>4764.1166666666659</v>
      </c>
      <c r="J72" s="260">
        <v>4802.0333333333319</v>
      </c>
      <c r="K72" s="259">
        <v>4726.2</v>
      </c>
      <c r="L72" s="259">
        <v>4645.45</v>
      </c>
      <c r="M72" s="259">
        <v>0.1183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585.79999999999995</v>
      </c>
      <c r="D73" s="260">
        <v>583.08333333333337</v>
      </c>
      <c r="E73" s="260">
        <v>579.16666666666674</v>
      </c>
      <c r="F73" s="260">
        <v>572.53333333333342</v>
      </c>
      <c r="G73" s="260">
        <v>568.61666666666679</v>
      </c>
      <c r="H73" s="260">
        <v>589.7166666666667</v>
      </c>
      <c r="I73" s="260">
        <v>593.63333333333344</v>
      </c>
      <c r="J73" s="260">
        <v>600.26666666666665</v>
      </c>
      <c r="K73" s="259">
        <v>587</v>
      </c>
      <c r="L73" s="259">
        <v>576.45000000000005</v>
      </c>
      <c r="M73" s="259">
        <v>4.7292100000000001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958.2</v>
      </c>
      <c r="D74" s="260">
        <v>964.61666666666667</v>
      </c>
      <c r="E74" s="260">
        <v>945.58333333333337</v>
      </c>
      <c r="F74" s="260">
        <v>932.9666666666667</v>
      </c>
      <c r="G74" s="260">
        <v>913.93333333333339</v>
      </c>
      <c r="H74" s="260">
        <v>977.23333333333335</v>
      </c>
      <c r="I74" s="260">
        <v>996.26666666666665</v>
      </c>
      <c r="J74" s="260">
        <v>1008.8833333333333</v>
      </c>
      <c r="K74" s="259">
        <v>983.65</v>
      </c>
      <c r="L74" s="259">
        <v>952</v>
      </c>
      <c r="M74" s="259">
        <v>7.8639799999999997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106.85</v>
      </c>
      <c r="D75" s="260">
        <v>106.40000000000002</v>
      </c>
      <c r="E75" s="260">
        <v>105.60000000000004</v>
      </c>
      <c r="F75" s="260">
        <v>104.35000000000002</v>
      </c>
      <c r="G75" s="260">
        <v>103.55000000000004</v>
      </c>
      <c r="H75" s="260">
        <v>107.65000000000003</v>
      </c>
      <c r="I75" s="260">
        <v>108.45000000000002</v>
      </c>
      <c r="J75" s="260">
        <v>109.70000000000003</v>
      </c>
      <c r="K75" s="259">
        <v>107.2</v>
      </c>
      <c r="L75" s="259">
        <v>105.15</v>
      </c>
      <c r="M75" s="259">
        <v>127.93983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834.2</v>
      </c>
      <c r="D76" s="260">
        <v>835.58333333333337</v>
      </c>
      <c r="E76" s="260">
        <v>824.16666666666674</v>
      </c>
      <c r="F76" s="260">
        <v>814.13333333333333</v>
      </c>
      <c r="G76" s="260">
        <v>802.7166666666667</v>
      </c>
      <c r="H76" s="260">
        <v>845.61666666666679</v>
      </c>
      <c r="I76" s="260">
        <v>857.03333333333353</v>
      </c>
      <c r="J76" s="260">
        <v>867.06666666666683</v>
      </c>
      <c r="K76" s="259">
        <v>847</v>
      </c>
      <c r="L76" s="259">
        <v>825.55</v>
      </c>
      <c r="M76" s="259">
        <v>18.057649999999999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74.05</v>
      </c>
      <c r="D77" s="260">
        <v>73.899999999999991</v>
      </c>
      <c r="E77" s="260">
        <v>73.09999999999998</v>
      </c>
      <c r="F77" s="260">
        <v>72.149999999999991</v>
      </c>
      <c r="G77" s="260">
        <v>71.34999999999998</v>
      </c>
      <c r="H77" s="260">
        <v>74.84999999999998</v>
      </c>
      <c r="I77" s="260">
        <v>75.649999999999991</v>
      </c>
      <c r="J77" s="260">
        <v>76.59999999999998</v>
      </c>
      <c r="K77" s="259">
        <v>74.7</v>
      </c>
      <c r="L77" s="259">
        <v>72.95</v>
      </c>
      <c r="M77" s="259">
        <v>325.71519999999998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303.64999999999998</v>
      </c>
      <c r="D78" s="260">
        <v>303.68333333333334</v>
      </c>
      <c r="E78" s="260">
        <v>301.36666666666667</v>
      </c>
      <c r="F78" s="260">
        <v>299.08333333333331</v>
      </c>
      <c r="G78" s="260">
        <v>296.76666666666665</v>
      </c>
      <c r="H78" s="260">
        <v>305.9666666666667</v>
      </c>
      <c r="I78" s="260">
        <v>308.28333333333342</v>
      </c>
      <c r="J78" s="260">
        <v>310.56666666666672</v>
      </c>
      <c r="K78" s="259">
        <v>306</v>
      </c>
      <c r="L78" s="259">
        <v>301.39999999999998</v>
      </c>
      <c r="M78" s="259">
        <v>40.840600000000002</v>
      </c>
      <c r="N78" s="1"/>
      <c r="O78" s="1"/>
    </row>
    <row r="79" spans="1:15" ht="12.75" customHeight="1">
      <c r="A79" s="30">
        <v>69</v>
      </c>
      <c r="B79" s="269" t="s">
        <v>963</v>
      </c>
      <c r="C79" s="259">
        <v>10928.7</v>
      </c>
      <c r="D79" s="260">
        <v>10902.516666666668</v>
      </c>
      <c r="E79" s="260">
        <v>10805.033333333336</v>
      </c>
      <c r="F79" s="260">
        <v>10681.366666666669</v>
      </c>
      <c r="G79" s="260">
        <v>10583.883333333337</v>
      </c>
      <c r="H79" s="260">
        <v>11026.183333333336</v>
      </c>
      <c r="I79" s="260">
        <v>11123.66666666667</v>
      </c>
      <c r="J79" s="260">
        <v>11247.333333333336</v>
      </c>
      <c r="K79" s="259">
        <v>11000</v>
      </c>
      <c r="L79" s="259">
        <v>10778.85</v>
      </c>
      <c r="M79" s="259">
        <v>8.7500000000000008E-3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832</v>
      </c>
      <c r="D80" s="260">
        <v>828.6</v>
      </c>
      <c r="E80" s="260">
        <v>823.40000000000009</v>
      </c>
      <c r="F80" s="260">
        <v>814.80000000000007</v>
      </c>
      <c r="G80" s="260">
        <v>809.60000000000014</v>
      </c>
      <c r="H80" s="260">
        <v>837.2</v>
      </c>
      <c r="I80" s="260">
        <v>842.40000000000009</v>
      </c>
      <c r="J80" s="260">
        <v>851</v>
      </c>
      <c r="K80" s="259">
        <v>833.8</v>
      </c>
      <c r="L80" s="259">
        <v>820</v>
      </c>
      <c r="M80" s="259">
        <v>54.872329999999998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269.85000000000002</v>
      </c>
      <c r="D81" s="260">
        <v>271.86666666666673</v>
      </c>
      <c r="E81" s="260">
        <v>267.18333333333345</v>
      </c>
      <c r="F81" s="260">
        <v>264.51666666666671</v>
      </c>
      <c r="G81" s="260">
        <v>259.83333333333343</v>
      </c>
      <c r="H81" s="260">
        <v>274.53333333333347</v>
      </c>
      <c r="I81" s="260">
        <v>279.21666666666675</v>
      </c>
      <c r="J81" s="260">
        <v>281.8833333333335</v>
      </c>
      <c r="K81" s="259">
        <v>276.55</v>
      </c>
      <c r="L81" s="259">
        <v>269.2</v>
      </c>
      <c r="M81" s="259">
        <v>13.697050000000001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923</v>
      </c>
      <c r="D82" s="260">
        <v>920.4</v>
      </c>
      <c r="E82" s="260">
        <v>905.8</v>
      </c>
      <c r="F82" s="260">
        <v>888.6</v>
      </c>
      <c r="G82" s="260">
        <v>874</v>
      </c>
      <c r="H82" s="260">
        <v>937.59999999999991</v>
      </c>
      <c r="I82" s="260">
        <v>952.2</v>
      </c>
      <c r="J82" s="260">
        <v>969.39999999999986</v>
      </c>
      <c r="K82" s="259">
        <v>935</v>
      </c>
      <c r="L82" s="259">
        <v>903.2</v>
      </c>
      <c r="M82" s="259">
        <v>1.2352099999999999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270.85000000000002</v>
      </c>
      <c r="D83" s="260">
        <v>269.55</v>
      </c>
      <c r="E83" s="260">
        <v>266.60000000000002</v>
      </c>
      <c r="F83" s="260">
        <v>262.35000000000002</v>
      </c>
      <c r="G83" s="260">
        <v>259.40000000000003</v>
      </c>
      <c r="H83" s="260">
        <v>273.8</v>
      </c>
      <c r="I83" s="260">
        <v>276.74999999999994</v>
      </c>
      <c r="J83" s="260">
        <v>281</v>
      </c>
      <c r="K83" s="259">
        <v>272.5</v>
      </c>
      <c r="L83" s="259">
        <v>265.3</v>
      </c>
      <c r="M83" s="259">
        <v>25.30321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7587.05</v>
      </c>
      <c r="D84" s="260">
        <v>7721.5333333333328</v>
      </c>
      <c r="E84" s="260">
        <v>7422.1166666666659</v>
      </c>
      <c r="F84" s="260">
        <v>7257.1833333333334</v>
      </c>
      <c r="G84" s="260">
        <v>6957.7666666666664</v>
      </c>
      <c r="H84" s="260">
        <v>7886.4666666666653</v>
      </c>
      <c r="I84" s="260">
        <v>8185.8833333333332</v>
      </c>
      <c r="J84" s="260">
        <v>8350.8166666666657</v>
      </c>
      <c r="K84" s="259">
        <v>8020.95</v>
      </c>
      <c r="L84" s="259">
        <v>7556.6</v>
      </c>
      <c r="M84" s="259">
        <v>0.55798999999999999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1236.1500000000001</v>
      </c>
      <c r="D85" s="260">
        <v>1235.7166666666667</v>
      </c>
      <c r="E85" s="260">
        <v>1221.4333333333334</v>
      </c>
      <c r="F85" s="260">
        <v>1206.7166666666667</v>
      </c>
      <c r="G85" s="260">
        <v>1192.4333333333334</v>
      </c>
      <c r="H85" s="260">
        <v>1250.4333333333334</v>
      </c>
      <c r="I85" s="260">
        <v>1264.7166666666667</v>
      </c>
      <c r="J85" s="260">
        <v>1279.4333333333334</v>
      </c>
      <c r="K85" s="259">
        <v>1250</v>
      </c>
      <c r="L85" s="259">
        <v>1221</v>
      </c>
      <c r="M85" s="259">
        <v>0.56186999999999998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873.25</v>
      </c>
      <c r="D86" s="260">
        <v>876.36666666666667</v>
      </c>
      <c r="E86" s="260">
        <v>867.88333333333333</v>
      </c>
      <c r="F86" s="260">
        <v>862.51666666666665</v>
      </c>
      <c r="G86" s="260">
        <v>854.0333333333333</v>
      </c>
      <c r="H86" s="260">
        <v>881.73333333333335</v>
      </c>
      <c r="I86" s="260">
        <v>890.2166666666667</v>
      </c>
      <c r="J86" s="260">
        <v>895.58333333333337</v>
      </c>
      <c r="K86" s="259">
        <v>884.85</v>
      </c>
      <c r="L86" s="259">
        <v>871</v>
      </c>
      <c r="M86" s="259">
        <v>0.18484999999999999</v>
      </c>
      <c r="N86" s="1"/>
      <c r="O86" s="1"/>
    </row>
    <row r="87" spans="1:15" ht="12.75" customHeight="1">
      <c r="A87" s="30">
        <v>77</v>
      </c>
      <c r="B87" s="269" t="s">
        <v>818</v>
      </c>
      <c r="C87" s="259">
        <v>563.70000000000005</v>
      </c>
      <c r="D87" s="260">
        <v>562.56666666666672</v>
      </c>
      <c r="E87" s="260">
        <v>556.93333333333339</v>
      </c>
      <c r="F87" s="260">
        <v>550.16666666666663</v>
      </c>
      <c r="G87" s="260">
        <v>544.5333333333333</v>
      </c>
      <c r="H87" s="260">
        <v>569.33333333333348</v>
      </c>
      <c r="I87" s="260">
        <v>574.96666666666692</v>
      </c>
      <c r="J87" s="260">
        <v>581.73333333333358</v>
      </c>
      <c r="K87" s="259">
        <v>568.20000000000005</v>
      </c>
      <c r="L87" s="259">
        <v>555.79999999999995</v>
      </c>
      <c r="M87" s="259">
        <v>1.9874000000000001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16488.599999999999</v>
      </c>
      <c r="D88" s="260">
        <v>16388.733333333334</v>
      </c>
      <c r="E88" s="260">
        <v>16222.466666666667</v>
      </c>
      <c r="F88" s="260">
        <v>15956.333333333334</v>
      </c>
      <c r="G88" s="260">
        <v>15790.066666666668</v>
      </c>
      <c r="H88" s="260">
        <v>16654.866666666669</v>
      </c>
      <c r="I88" s="260">
        <v>16821.133333333339</v>
      </c>
      <c r="J88" s="260">
        <v>17087.266666666666</v>
      </c>
      <c r="K88" s="259">
        <v>16555</v>
      </c>
      <c r="L88" s="259">
        <v>16122.6</v>
      </c>
      <c r="M88" s="259">
        <v>0.30737999999999999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499.55</v>
      </c>
      <c r="D89" s="260">
        <v>499.76666666666665</v>
      </c>
      <c r="E89" s="260">
        <v>490.7833333333333</v>
      </c>
      <c r="F89" s="260">
        <v>482.01666666666665</v>
      </c>
      <c r="G89" s="260">
        <v>473.0333333333333</v>
      </c>
      <c r="H89" s="260">
        <v>508.5333333333333</v>
      </c>
      <c r="I89" s="260">
        <v>517.51666666666665</v>
      </c>
      <c r="J89" s="260">
        <v>526.2833333333333</v>
      </c>
      <c r="K89" s="259">
        <v>508.75</v>
      </c>
      <c r="L89" s="259">
        <v>491</v>
      </c>
      <c r="M89" s="259">
        <v>1.47332</v>
      </c>
      <c r="N89" s="1"/>
      <c r="O89" s="1"/>
    </row>
    <row r="90" spans="1:15" ht="12.75" customHeight="1">
      <c r="A90" s="30">
        <v>80</v>
      </c>
      <c r="B90" s="269" t="s">
        <v>819</v>
      </c>
      <c r="C90" s="259">
        <v>33.049999999999997</v>
      </c>
      <c r="D90" s="260">
        <v>33.56666666666667</v>
      </c>
      <c r="E90" s="260">
        <v>32.283333333333339</v>
      </c>
      <c r="F90" s="260">
        <v>31.516666666666666</v>
      </c>
      <c r="G90" s="260">
        <v>30.233333333333334</v>
      </c>
      <c r="H90" s="260">
        <v>34.333333333333343</v>
      </c>
      <c r="I90" s="260">
        <v>35.616666666666674</v>
      </c>
      <c r="J90" s="260">
        <v>36.383333333333347</v>
      </c>
      <c r="K90" s="259">
        <v>34.85</v>
      </c>
      <c r="L90" s="259">
        <v>32.799999999999997</v>
      </c>
      <c r="M90" s="259">
        <v>167.48591999999999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3766.55</v>
      </c>
      <c r="D91" s="260">
        <v>3768.6333333333332</v>
      </c>
      <c r="E91" s="260">
        <v>3737.2666666666664</v>
      </c>
      <c r="F91" s="260">
        <v>3707.9833333333331</v>
      </c>
      <c r="G91" s="260">
        <v>3676.6166666666663</v>
      </c>
      <c r="H91" s="260">
        <v>3797.9166666666665</v>
      </c>
      <c r="I91" s="260">
        <v>3829.2833333333333</v>
      </c>
      <c r="J91" s="260">
        <v>3858.5666666666666</v>
      </c>
      <c r="K91" s="259">
        <v>3800</v>
      </c>
      <c r="L91" s="259">
        <v>3739.35</v>
      </c>
      <c r="M91" s="259">
        <v>1.9831799999999999</v>
      </c>
      <c r="N91" s="1"/>
      <c r="O91" s="1"/>
    </row>
    <row r="92" spans="1:15" ht="12.75" customHeight="1">
      <c r="A92" s="30">
        <v>82</v>
      </c>
      <c r="B92" s="269" t="s">
        <v>820</v>
      </c>
      <c r="C92" s="259">
        <v>1308.25</v>
      </c>
      <c r="D92" s="260">
        <v>1312.1666666666667</v>
      </c>
      <c r="E92" s="260">
        <v>1287.1333333333334</v>
      </c>
      <c r="F92" s="260">
        <v>1266.0166666666667</v>
      </c>
      <c r="G92" s="260">
        <v>1240.9833333333333</v>
      </c>
      <c r="H92" s="260">
        <v>1333.2833333333335</v>
      </c>
      <c r="I92" s="260">
        <v>1358.3166666666668</v>
      </c>
      <c r="J92" s="260">
        <v>1379.4333333333336</v>
      </c>
      <c r="K92" s="259">
        <v>1337.2</v>
      </c>
      <c r="L92" s="259">
        <v>1291.05</v>
      </c>
      <c r="M92" s="259">
        <v>0.85211000000000003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500.85</v>
      </c>
      <c r="D93" s="260">
        <v>499.05</v>
      </c>
      <c r="E93" s="260">
        <v>493.1</v>
      </c>
      <c r="F93" s="260">
        <v>485.35</v>
      </c>
      <c r="G93" s="260">
        <v>479.40000000000003</v>
      </c>
      <c r="H93" s="260">
        <v>506.8</v>
      </c>
      <c r="I93" s="260">
        <v>512.75</v>
      </c>
      <c r="J93" s="260">
        <v>520.5</v>
      </c>
      <c r="K93" s="259">
        <v>505</v>
      </c>
      <c r="L93" s="259">
        <v>491.3</v>
      </c>
      <c r="M93" s="259">
        <v>3.0513599999999999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76.75</v>
      </c>
      <c r="D94" s="260">
        <v>77.066666666666677</v>
      </c>
      <c r="E94" s="260">
        <v>76.333333333333357</v>
      </c>
      <c r="F94" s="260">
        <v>75.916666666666686</v>
      </c>
      <c r="G94" s="260">
        <v>75.183333333333366</v>
      </c>
      <c r="H94" s="260">
        <v>77.483333333333348</v>
      </c>
      <c r="I94" s="260">
        <v>78.216666666666669</v>
      </c>
      <c r="J94" s="260">
        <v>78.63333333333334</v>
      </c>
      <c r="K94" s="259">
        <v>77.8</v>
      </c>
      <c r="L94" s="259">
        <v>76.650000000000006</v>
      </c>
      <c r="M94" s="259">
        <v>9.2054600000000004</v>
      </c>
      <c r="N94" s="1"/>
      <c r="O94" s="1"/>
    </row>
    <row r="95" spans="1:15" ht="12.75" customHeight="1">
      <c r="A95" s="30">
        <v>85</v>
      </c>
      <c r="B95" s="269" t="s">
        <v>777</v>
      </c>
      <c r="C95" s="259">
        <v>260</v>
      </c>
      <c r="D95" s="260">
        <v>259</v>
      </c>
      <c r="E95" s="260">
        <v>255.64999999999998</v>
      </c>
      <c r="F95" s="260">
        <v>251.29999999999998</v>
      </c>
      <c r="G95" s="260">
        <v>247.94999999999996</v>
      </c>
      <c r="H95" s="260">
        <v>263.35000000000002</v>
      </c>
      <c r="I95" s="260">
        <v>266.70000000000005</v>
      </c>
      <c r="J95" s="260">
        <v>271.05</v>
      </c>
      <c r="K95" s="259">
        <v>262.35000000000002</v>
      </c>
      <c r="L95" s="259">
        <v>254.65</v>
      </c>
      <c r="M95" s="259">
        <v>15.882350000000001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2997.8</v>
      </c>
      <c r="D96" s="260">
        <v>3002.1</v>
      </c>
      <c r="E96" s="260">
        <v>2955.2</v>
      </c>
      <c r="F96" s="260">
        <v>2912.6</v>
      </c>
      <c r="G96" s="260">
        <v>2865.7</v>
      </c>
      <c r="H96" s="260">
        <v>3044.7</v>
      </c>
      <c r="I96" s="260">
        <v>3091.6000000000004</v>
      </c>
      <c r="J96" s="260">
        <v>3134.2</v>
      </c>
      <c r="K96" s="259">
        <v>3049</v>
      </c>
      <c r="L96" s="259">
        <v>2959.5</v>
      </c>
      <c r="M96" s="259">
        <v>0.25134000000000001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227.25</v>
      </c>
      <c r="D97" s="260">
        <v>229.68333333333331</v>
      </c>
      <c r="E97" s="260">
        <v>224.56666666666661</v>
      </c>
      <c r="F97" s="260">
        <v>221.8833333333333</v>
      </c>
      <c r="G97" s="260">
        <v>216.76666666666659</v>
      </c>
      <c r="H97" s="260">
        <v>232.36666666666662</v>
      </c>
      <c r="I97" s="260">
        <v>237.48333333333335</v>
      </c>
      <c r="J97" s="260">
        <v>240.16666666666663</v>
      </c>
      <c r="K97" s="259">
        <v>234.8</v>
      </c>
      <c r="L97" s="259">
        <v>227</v>
      </c>
      <c r="M97" s="259">
        <v>4.1295799999999998</v>
      </c>
      <c r="N97" s="1"/>
      <c r="O97" s="1"/>
    </row>
    <row r="98" spans="1:15" ht="12.75" customHeight="1">
      <c r="A98" s="30">
        <v>88</v>
      </c>
      <c r="B98" s="269" t="s">
        <v>964</v>
      </c>
      <c r="C98" s="259">
        <v>578.04999999999995</v>
      </c>
      <c r="D98" s="260">
        <v>573.13333333333333</v>
      </c>
      <c r="E98" s="260">
        <v>560.91666666666663</v>
      </c>
      <c r="F98" s="260">
        <v>543.7833333333333</v>
      </c>
      <c r="G98" s="260">
        <v>531.56666666666661</v>
      </c>
      <c r="H98" s="260">
        <v>590.26666666666665</v>
      </c>
      <c r="I98" s="260">
        <v>602.48333333333335</v>
      </c>
      <c r="J98" s="260">
        <v>619.61666666666667</v>
      </c>
      <c r="K98" s="259">
        <v>585.35</v>
      </c>
      <c r="L98" s="259">
        <v>556</v>
      </c>
      <c r="M98" s="259">
        <v>9.1621199999999998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524.35</v>
      </c>
      <c r="D99" s="260">
        <v>522.46666666666658</v>
      </c>
      <c r="E99" s="260">
        <v>518.93333333333317</v>
      </c>
      <c r="F99" s="260">
        <v>513.51666666666654</v>
      </c>
      <c r="G99" s="260">
        <v>509.98333333333312</v>
      </c>
      <c r="H99" s="260">
        <v>527.88333333333321</v>
      </c>
      <c r="I99" s="260">
        <v>531.41666666666674</v>
      </c>
      <c r="J99" s="260">
        <v>536.83333333333326</v>
      </c>
      <c r="K99" s="259">
        <v>526</v>
      </c>
      <c r="L99" s="259">
        <v>517.04999999999995</v>
      </c>
      <c r="M99" s="259">
        <v>4.8494400000000004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290.39999999999998</v>
      </c>
      <c r="D100" s="260">
        <v>289.13333333333338</v>
      </c>
      <c r="E100" s="260">
        <v>286.46666666666675</v>
      </c>
      <c r="F100" s="260">
        <v>282.53333333333336</v>
      </c>
      <c r="G100" s="260">
        <v>279.86666666666673</v>
      </c>
      <c r="H100" s="260">
        <v>293.06666666666678</v>
      </c>
      <c r="I100" s="260">
        <v>295.73333333333341</v>
      </c>
      <c r="J100" s="260">
        <v>299.6666666666668</v>
      </c>
      <c r="K100" s="259">
        <v>291.8</v>
      </c>
      <c r="L100" s="259">
        <v>285.2</v>
      </c>
      <c r="M100" s="259">
        <v>116.06785000000001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724.85</v>
      </c>
      <c r="D101" s="260">
        <v>727.98333333333323</v>
      </c>
      <c r="E101" s="260">
        <v>713.81666666666649</v>
      </c>
      <c r="F101" s="260">
        <v>702.7833333333333</v>
      </c>
      <c r="G101" s="260">
        <v>688.61666666666656</v>
      </c>
      <c r="H101" s="260">
        <v>739.01666666666642</v>
      </c>
      <c r="I101" s="260">
        <v>753.18333333333317</v>
      </c>
      <c r="J101" s="260">
        <v>764.21666666666636</v>
      </c>
      <c r="K101" s="259">
        <v>742.15</v>
      </c>
      <c r="L101" s="259">
        <v>716.95</v>
      </c>
      <c r="M101" s="259">
        <v>0.21704000000000001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749.65</v>
      </c>
      <c r="D102" s="260">
        <v>748.04999999999984</v>
      </c>
      <c r="E102" s="260">
        <v>739.39999999999964</v>
      </c>
      <c r="F102" s="260">
        <v>729.14999999999975</v>
      </c>
      <c r="G102" s="260">
        <v>720.49999999999955</v>
      </c>
      <c r="H102" s="260">
        <v>758.29999999999973</v>
      </c>
      <c r="I102" s="260">
        <v>766.95</v>
      </c>
      <c r="J102" s="260">
        <v>777.19999999999982</v>
      </c>
      <c r="K102" s="259">
        <v>756.7</v>
      </c>
      <c r="L102" s="259">
        <v>737.8</v>
      </c>
      <c r="M102" s="259">
        <v>1.5325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845.85</v>
      </c>
      <c r="D103" s="260">
        <v>849.93333333333339</v>
      </c>
      <c r="E103" s="260">
        <v>833.36666666666679</v>
      </c>
      <c r="F103" s="260">
        <v>820.88333333333344</v>
      </c>
      <c r="G103" s="260">
        <v>804.31666666666683</v>
      </c>
      <c r="H103" s="260">
        <v>862.41666666666674</v>
      </c>
      <c r="I103" s="260">
        <v>878.98333333333335</v>
      </c>
      <c r="J103" s="260">
        <v>891.4666666666667</v>
      </c>
      <c r="K103" s="259">
        <v>866.5</v>
      </c>
      <c r="L103" s="259">
        <v>837.45</v>
      </c>
      <c r="M103" s="259">
        <v>2.54786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124.3</v>
      </c>
      <c r="D104" s="260">
        <v>124.88333333333333</v>
      </c>
      <c r="E104" s="260">
        <v>122.91666666666666</v>
      </c>
      <c r="F104" s="260">
        <v>121.53333333333333</v>
      </c>
      <c r="G104" s="260">
        <v>119.56666666666666</v>
      </c>
      <c r="H104" s="260">
        <v>126.26666666666665</v>
      </c>
      <c r="I104" s="260">
        <v>128.23333333333332</v>
      </c>
      <c r="J104" s="260">
        <v>129.61666666666665</v>
      </c>
      <c r="K104" s="259">
        <v>126.85</v>
      </c>
      <c r="L104" s="259">
        <v>123.5</v>
      </c>
      <c r="M104" s="259">
        <v>8.4893199999999993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1541.95</v>
      </c>
      <c r="D105" s="260">
        <v>1541.0666666666666</v>
      </c>
      <c r="E105" s="260">
        <v>1523.1333333333332</v>
      </c>
      <c r="F105" s="260">
        <v>1504.3166666666666</v>
      </c>
      <c r="G105" s="260">
        <v>1486.3833333333332</v>
      </c>
      <c r="H105" s="260">
        <v>1559.8833333333332</v>
      </c>
      <c r="I105" s="260">
        <v>1577.8166666666666</v>
      </c>
      <c r="J105" s="260">
        <v>1596.6333333333332</v>
      </c>
      <c r="K105" s="259">
        <v>1559</v>
      </c>
      <c r="L105" s="259">
        <v>1522.25</v>
      </c>
      <c r="M105" s="259">
        <v>1.2931699999999999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20.350000000000001</v>
      </c>
      <c r="D106" s="260">
        <v>20.5</v>
      </c>
      <c r="E106" s="260">
        <v>20.149999999999999</v>
      </c>
      <c r="F106" s="260">
        <v>19.95</v>
      </c>
      <c r="G106" s="260">
        <v>19.599999999999998</v>
      </c>
      <c r="H106" s="260">
        <v>20.7</v>
      </c>
      <c r="I106" s="260">
        <v>21.05</v>
      </c>
      <c r="J106" s="260">
        <v>21.25</v>
      </c>
      <c r="K106" s="259">
        <v>20.85</v>
      </c>
      <c r="L106" s="259">
        <v>20.3</v>
      </c>
      <c r="M106" s="259">
        <v>31.32788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1223.55</v>
      </c>
      <c r="D107" s="260">
        <v>1226.55</v>
      </c>
      <c r="E107" s="260">
        <v>1218.0999999999999</v>
      </c>
      <c r="F107" s="260">
        <v>1212.6499999999999</v>
      </c>
      <c r="G107" s="260">
        <v>1204.1999999999998</v>
      </c>
      <c r="H107" s="260">
        <v>1232</v>
      </c>
      <c r="I107" s="260">
        <v>1240.4500000000003</v>
      </c>
      <c r="J107" s="260">
        <v>1245.9000000000001</v>
      </c>
      <c r="K107" s="259">
        <v>1235</v>
      </c>
      <c r="L107" s="259">
        <v>1221.0999999999999</v>
      </c>
      <c r="M107" s="259">
        <v>2.0451899999999998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598.1</v>
      </c>
      <c r="D108" s="260">
        <v>596.4666666666667</v>
      </c>
      <c r="E108" s="260">
        <v>589.48333333333335</v>
      </c>
      <c r="F108" s="260">
        <v>580.86666666666667</v>
      </c>
      <c r="G108" s="260">
        <v>573.88333333333333</v>
      </c>
      <c r="H108" s="260">
        <v>605.08333333333337</v>
      </c>
      <c r="I108" s="260">
        <v>612.06666666666672</v>
      </c>
      <c r="J108" s="260">
        <v>620.68333333333339</v>
      </c>
      <c r="K108" s="259">
        <v>603.45000000000005</v>
      </c>
      <c r="L108" s="259">
        <v>587.85</v>
      </c>
      <c r="M108" s="259">
        <v>3.30863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856.2</v>
      </c>
      <c r="D109" s="260">
        <v>861.23333333333323</v>
      </c>
      <c r="E109" s="260">
        <v>847.06666666666649</v>
      </c>
      <c r="F109" s="260">
        <v>837.93333333333328</v>
      </c>
      <c r="G109" s="260">
        <v>823.76666666666654</v>
      </c>
      <c r="H109" s="260">
        <v>870.36666666666645</v>
      </c>
      <c r="I109" s="260">
        <v>884.53333333333319</v>
      </c>
      <c r="J109" s="260">
        <v>893.6666666666664</v>
      </c>
      <c r="K109" s="259">
        <v>875.4</v>
      </c>
      <c r="L109" s="259">
        <v>852.1</v>
      </c>
      <c r="M109" s="259">
        <v>0.97409999999999997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5575.35</v>
      </c>
      <c r="D110" s="260">
        <v>5518.7833333333328</v>
      </c>
      <c r="E110" s="260">
        <v>5437.5666666666657</v>
      </c>
      <c r="F110" s="260">
        <v>5299.7833333333328</v>
      </c>
      <c r="G110" s="260">
        <v>5218.5666666666657</v>
      </c>
      <c r="H110" s="260">
        <v>5656.5666666666657</v>
      </c>
      <c r="I110" s="260">
        <v>5737.7833333333328</v>
      </c>
      <c r="J110" s="260">
        <v>5875.5666666666657</v>
      </c>
      <c r="K110" s="259">
        <v>5600</v>
      </c>
      <c r="L110" s="259">
        <v>5381</v>
      </c>
      <c r="M110" s="259">
        <v>0.16972999999999999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365.25</v>
      </c>
      <c r="D111" s="260">
        <v>362.59999999999997</v>
      </c>
      <c r="E111" s="260">
        <v>355.19999999999993</v>
      </c>
      <c r="F111" s="260">
        <v>345.15</v>
      </c>
      <c r="G111" s="260">
        <v>337.74999999999994</v>
      </c>
      <c r="H111" s="260">
        <v>372.64999999999992</v>
      </c>
      <c r="I111" s="260">
        <v>380.0499999999999</v>
      </c>
      <c r="J111" s="260">
        <v>390.09999999999991</v>
      </c>
      <c r="K111" s="259">
        <v>370</v>
      </c>
      <c r="L111" s="259">
        <v>352.55</v>
      </c>
      <c r="M111" s="259">
        <v>1.7975300000000001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326.39999999999998</v>
      </c>
      <c r="D112" s="260">
        <v>323.61666666666662</v>
      </c>
      <c r="E112" s="260">
        <v>318.78333333333325</v>
      </c>
      <c r="F112" s="260">
        <v>311.16666666666663</v>
      </c>
      <c r="G112" s="260">
        <v>306.33333333333326</v>
      </c>
      <c r="H112" s="260">
        <v>331.23333333333323</v>
      </c>
      <c r="I112" s="260">
        <v>336.06666666666661</v>
      </c>
      <c r="J112" s="260">
        <v>343.68333333333322</v>
      </c>
      <c r="K112" s="259">
        <v>328.45</v>
      </c>
      <c r="L112" s="259">
        <v>316</v>
      </c>
      <c r="M112" s="259">
        <v>12.397779999999999</v>
      </c>
      <c r="N112" s="1"/>
      <c r="O112" s="1"/>
    </row>
    <row r="113" spans="1:15" ht="12.75" customHeight="1">
      <c r="A113" s="30">
        <v>103</v>
      </c>
      <c r="B113" s="269" t="s">
        <v>821</v>
      </c>
      <c r="C113" s="259">
        <v>375.2</v>
      </c>
      <c r="D113" s="260">
        <v>379.35000000000008</v>
      </c>
      <c r="E113" s="260">
        <v>369.20000000000016</v>
      </c>
      <c r="F113" s="260">
        <v>363.2000000000001</v>
      </c>
      <c r="G113" s="260">
        <v>353.05000000000018</v>
      </c>
      <c r="H113" s="260">
        <v>385.35000000000014</v>
      </c>
      <c r="I113" s="260">
        <v>395.50000000000011</v>
      </c>
      <c r="J113" s="260">
        <v>401.50000000000011</v>
      </c>
      <c r="K113" s="259">
        <v>389.5</v>
      </c>
      <c r="L113" s="259">
        <v>373.35</v>
      </c>
      <c r="M113" s="259">
        <v>1.36171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628.25</v>
      </c>
      <c r="D114" s="260">
        <v>627.31666666666672</v>
      </c>
      <c r="E114" s="260">
        <v>624.63333333333344</v>
      </c>
      <c r="F114" s="260">
        <v>621.01666666666677</v>
      </c>
      <c r="G114" s="260">
        <v>618.33333333333348</v>
      </c>
      <c r="H114" s="260">
        <v>630.93333333333339</v>
      </c>
      <c r="I114" s="260">
        <v>633.61666666666656</v>
      </c>
      <c r="J114" s="260">
        <v>637.23333333333335</v>
      </c>
      <c r="K114" s="259">
        <v>630</v>
      </c>
      <c r="L114" s="259">
        <v>623.70000000000005</v>
      </c>
      <c r="M114" s="259">
        <v>5.5659999999999998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709.35</v>
      </c>
      <c r="D115" s="260">
        <v>712.25</v>
      </c>
      <c r="E115" s="260">
        <v>701.4</v>
      </c>
      <c r="F115" s="260">
        <v>693.44999999999993</v>
      </c>
      <c r="G115" s="260">
        <v>682.59999999999991</v>
      </c>
      <c r="H115" s="260">
        <v>720.2</v>
      </c>
      <c r="I115" s="260">
        <v>731.05</v>
      </c>
      <c r="J115" s="260">
        <v>739.00000000000011</v>
      </c>
      <c r="K115" s="259">
        <v>723.1</v>
      </c>
      <c r="L115" s="259">
        <v>704.3</v>
      </c>
      <c r="M115" s="259">
        <v>17.066479999999999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1167.4000000000001</v>
      </c>
      <c r="D116" s="260">
        <v>1168.1000000000001</v>
      </c>
      <c r="E116" s="260">
        <v>1158.3500000000004</v>
      </c>
      <c r="F116" s="260">
        <v>1149.3000000000002</v>
      </c>
      <c r="G116" s="260">
        <v>1139.5500000000004</v>
      </c>
      <c r="H116" s="260">
        <v>1177.1500000000003</v>
      </c>
      <c r="I116" s="260">
        <v>1186.8999999999999</v>
      </c>
      <c r="J116" s="260">
        <v>1195.9500000000003</v>
      </c>
      <c r="K116" s="259">
        <v>1177.8499999999999</v>
      </c>
      <c r="L116" s="259">
        <v>1159.05</v>
      </c>
      <c r="M116" s="259">
        <v>15.5467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186</v>
      </c>
      <c r="D117" s="260">
        <v>186.6</v>
      </c>
      <c r="E117" s="260">
        <v>183.39999999999998</v>
      </c>
      <c r="F117" s="260">
        <v>180.79999999999998</v>
      </c>
      <c r="G117" s="260">
        <v>177.59999999999997</v>
      </c>
      <c r="H117" s="260">
        <v>189.2</v>
      </c>
      <c r="I117" s="260">
        <v>192.39999999999998</v>
      </c>
      <c r="J117" s="260">
        <v>195</v>
      </c>
      <c r="K117" s="259">
        <v>189.8</v>
      </c>
      <c r="L117" s="259">
        <v>184</v>
      </c>
      <c r="M117" s="259">
        <v>19.24954</v>
      </c>
      <c r="N117" s="1"/>
      <c r="O117" s="1"/>
    </row>
    <row r="118" spans="1:15" ht="12.75" customHeight="1">
      <c r="A118" s="30">
        <v>108</v>
      </c>
      <c r="B118" s="269" t="s">
        <v>811</v>
      </c>
      <c r="C118" s="259">
        <v>1572.2</v>
      </c>
      <c r="D118" s="260">
        <v>1584.05</v>
      </c>
      <c r="E118" s="260">
        <v>1553.1499999999999</v>
      </c>
      <c r="F118" s="260">
        <v>1534.1</v>
      </c>
      <c r="G118" s="260">
        <v>1503.1999999999998</v>
      </c>
      <c r="H118" s="260">
        <v>1603.1</v>
      </c>
      <c r="I118" s="260">
        <v>1634</v>
      </c>
      <c r="J118" s="260">
        <v>1653.05</v>
      </c>
      <c r="K118" s="259">
        <v>1614.95</v>
      </c>
      <c r="L118" s="259">
        <v>1565</v>
      </c>
      <c r="M118" s="259">
        <v>0.70042000000000004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245.95</v>
      </c>
      <c r="D119" s="260">
        <v>245.66666666666666</v>
      </c>
      <c r="E119" s="260">
        <v>243.83333333333331</v>
      </c>
      <c r="F119" s="260">
        <v>241.71666666666667</v>
      </c>
      <c r="G119" s="260">
        <v>239.88333333333333</v>
      </c>
      <c r="H119" s="260">
        <v>247.7833333333333</v>
      </c>
      <c r="I119" s="260">
        <v>249.61666666666662</v>
      </c>
      <c r="J119" s="260">
        <v>251.73333333333329</v>
      </c>
      <c r="K119" s="259">
        <v>247.5</v>
      </c>
      <c r="L119" s="259">
        <v>243.55</v>
      </c>
      <c r="M119" s="259">
        <v>83.653289999999998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538.54999999999995</v>
      </c>
      <c r="D120" s="260">
        <v>540.81666666666661</v>
      </c>
      <c r="E120" s="260">
        <v>530.73333333333323</v>
      </c>
      <c r="F120" s="260">
        <v>522.91666666666663</v>
      </c>
      <c r="G120" s="260">
        <v>512.83333333333326</v>
      </c>
      <c r="H120" s="260">
        <v>548.63333333333321</v>
      </c>
      <c r="I120" s="260">
        <v>558.7166666666667</v>
      </c>
      <c r="J120" s="260">
        <v>566.53333333333319</v>
      </c>
      <c r="K120" s="259">
        <v>550.9</v>
      </c>
      <c r="L120" s="259">
        <v>533</v>
      </c>
      <c r="M120" s="259">
        <v>6.6216400000000002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3809.6</v>
      </c>
      <c r="D121" s="260">
        <v>3795.0333333333333</v>
      </c>
      <c r="E121" s="260">
        <v>3763.0666666666666</v>
      </c>
      <c r="F121" s="260">
        <v>3716.5333333333333</v>
      </c>
      <c r="G121" s="260">
        <v>3684.5666666666666</v>
      </c>
      <c r="H121" s="260">
        <v>3841.5666666666666</v>
      </c>
      <c r="I121" s="260">
        <v>3873.5333333333328</v>
      </c>
      <c r="J121" s="260">
        <v>3920.0666666666666</v>
      </c>
      <c r="K121" s="259">
        <v>3827</v>
      </c>
      <c r="L121" s="259">
        <v>3748.5</v>
      </c>
      <c r="M121" s="259">
        <v>1.5336399999999999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1631.75</v>
      </c>
      <c r="D122" s="260">
        <v>1632.25</v>
      </c>
      <c r="E122" s="260">
        <v>1617.6</v>
      </c>
      <c r="F122" s="260">
        <v>1603.4499999999998</v>
      </c>
      <c r="G122" s="260">
        <v>1588.7999999999997</v>
      </c>
      <c r="H122" s="260">
        <v>1646.4</v>
      </c>
      <c r="I122" s="260">
        <v>1661.0500000000002</v>
      </c>
      <c r="J122" s="260">
        <v>1675.2000000000003</v>
      </c>
      <c r="K122" s="259">
        <v>1646.9</v>
      </c>
      <c r="L122" s="259">
        <v>1618.1</v>
      </c>
      <c r="M122" s="259">
        <v>2.8563000000000001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2549.15</v>
      </c>
      <c r="D123" s="260">
        <v>2558.7166666666667</v>
      </c>
      <c r="E123" s="260">
        <v>2530.4333333333334</v>
      </c>
      <c r="F123" s="260">
        <v>2511.7166666666667</v>
      </c>
      <c r="G123" s="260">
        <v>2483.4333333333334</v>
      </c>
      <c r="H123" s="260">
        <v>2577.4333333333334</v>
      </c>
      <c r="I123" s="260">
        <v>2605.7166666666672</v>
      </c>
      <c r="J123" s="260">
        <v>2624.4333333333334</v>
      </c>
      <c r="K123" s="259">
        <v>2587</v>
      </c>
      <c r="L123" s="259">
        <v>2540</v>
      </c>
      <c r="M123" s="259">
        <v>0.83731999999999995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798</v>
      </c>
      <c r="D124" s="260">
        <v>798.98333333333323</v>
      </c>
      <c r="E124" s="260">
        <v>787.01666666666642</v>
      </c>
      <c r="F124" s="260">
        <v>776.03333333333319</v>
      </c>
      <c r="G124" s="260">
        <v>764.06666666666638</v>
      </c>
      <c r="H124" s="260">
        <v>809.96666666666647</v>
      </c>
      <c r="I124" s="260">
        <v>821.93333333333339</v>
      </c>
      <c r="J124" s="260">
        <v>832.91666666666652</v>
      </c>
      <c r="K124" s="259">
        <v>810.95</v>
      </c>
      <c r="L124" s="259">
        <v>788</v>
      </c>
      <c r="M124" s="259">
        <v>28.540669999999999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962.35</v>
      </c>
      <c r="D125" s="260">
        <v>967.4666666666667</v>
      </c>
      <c r="E125" s="260">
        <v>955.48333333333335</v>
      </c>
      <c r="F125" s="260">
        <v>948.61666666666667</v>
      </c>
      <c r="G125" s="260">
        <v>936.63333333333333</v>
      </c>
      <c r="H125" s="260">
        <v>974.33333333333337</v>
      </c>
      <c r="I125" s="260">
        <v>986.31666666666672</v>
      </c>
      <c r="J125" s="260">
        <v>993.18333333333339</v>
      </c>
      <c r="K125" s="259">
        <v>979.45</v>
      </c>
      <c r="L125" s="259">
        <v>960.6</v>
      </c>
      <c r="M125" s="259">
        <v>2.2690800000000002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975.2</v>
      </c>
      <c r="D126" s="260">
        <v>967.23333333333323</v>
      </c>
      <c r="E126" s="260">
        <v>957.21666666666647</v>
      </c>
      <c r="F126" s="260">
        <v>939.23333333333323</v>
      </c>
      <c r="G126" s="260">
        <v>929.21666666666647</v>
      </c>
      <c r="H126" s="260">
        <v>985.21666666666647</v>
      </c>
      <c r="I126" s="260">
        <v>995.23333333333312</v>
      </c>
      <c r="J126" s="260">
        <v>1013.2166666666665</v>
      </c>
      <c r="K126" s="259">
        <v>977.25</v>
      </c>
      <c r="L126" s="259">
        <v>949.25</v>
      </c>
      <c r="M126" s="259">
        <v>0.57384999999999997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362.3</v>
      </c>
      <c r="D127" s="260">
        <v>358.75</v>
      </c>
      <c r="E127" s="260">
        <v>354.15</v>
      </c>
      <c r="F127" s="260">
        <v>346</v>
      </c>
      <c r="G127" s="260">
        <v>341.4</v>
      </c>
      <c r="H127" s="260">
        <v>366.9</v>
      </c>
      <c r="I127" s="260">
        <v>371.5</v>
      </c>
      <c r="J127" s="260">
        <v>379.65</v>
      </c>
      <c r="K127" s="259">
        <v>363.35</v>
      </c>
      <c r="L127" s="259">
        <v>350.6</v>
      </c>
      <c r="M127" s="259">
        <v>25.3825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1347.9</v>
      </c>
      <c r="D128" s="260">
        <v>1333.2833333333335</v>
      </c>
      <c r="E128" s="260">
        <v>1314.616666666667</v>
      </c>
      <c r="F128" s="260">
        <v>1281.3333333333335</v>
      </c>
      <c r="G128" s="260">
        <v>1262.666666666667</v>
      </c>
      <c r="H128" s="260">
        <v>1366.5666666666671</v>
      </c>
      <c r="I128" s="260">
        <v>1385.2333333333336</v>
      </c>
      <c r="J128" s="260">
        <v>1418.5166666666671</v>
      </c>
      <c r="K128" s="259">
        <v>1351.95</v>
      </c>
      <c r="L128" s="259">
        <v>1300</v>
      </c>
      <c r="M128" s="259">
        <v>16.221160000000001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749.3</v>
      </c>
      <c r="D129" s="260">
        <v>747.66666666666663</v>
      </c>
      <c r="E129" s="260">
        <v>743.98333333333323</v>
      </c>
      <c r="F129" s="260">
        <v>738.66666666666663</v>
      </c>
      <c r="G129" s="260">
        <v>734.98333333333323</v>
      </c>
      <c r="H129" s="260">
        <v>752.98333333333323</v>
      </c>
      <c r="I129" s="260">
        <v>756.66666666666663</v>
      </c>
      <c r="J129" s="260">
        <v>761.98333333333323</v>
      </c>
      <c r="K129" s="259">
        <v>751.35</v>
      </c>
      <c r="L129" s="259">
        <v>742.35</v>
      </c>
      <c r="M129" s="259">
        <v>1.26668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1045.5999999999999</v>
      </c>
      <c r="D130" s="260">
        <v>1053.7166666666665</v>
      </c>
      <c r="E130" s="260">
        <v>1032.883333333333</v>
      </c>
      <c r="F130" s="260">
        <v>1020.1666666666665</v>
      </c>
      <c r="G130" s="260">
        <v>999.33333333333303</v>
      </c>
      <c r="H130" s="260">
        <v>1066.4333333333329</v>
      </c>
      <c r="I130" s="260">
        <v>1087.2666666666664</v>
      </c>
      <c r="J130" s="260">
        <v>1099.9833333333329</v>
      </c>
      <c r="K130" s="259">
        <v>1074.55</v>
      </c>
      <c r="L130" s="259">
        <v>1041</v>
      </c>
      <c r="M130" s="259">
        <v>0.29882999999999998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385.5</v>
      </c>
      <c r="D131" s="260">
        <v>385.8</v>
      </c>
      <c r="E131" s="260">
        <v>382</v>
      </c>
      <c r="F131" s="260">
        <v>378.5</v>
      </c>
      <c r="G131" s="260">
        <v>374.7</v>
      </c>
      <c r="H131" s="260">
        <v>389.3</v>
      </c>
      <c r="I131" s="260">
        <v>393.10000000000008</v>
      </c>
      <c r="J131" s="260">
        <v>396.6</v>
      </c>
      <c r="K131" s="259">
        <v>389.6</v>
      </c>
      <c r="L131" s="259">
        <v>382.3</v>
      </c>
      <c r="M131" s="259">
        <v>33.151359999999997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554.70000000000005</v>
      </c>
      <c r="D132" s="260">
        <v>554.4666666666667</v>
      </c>
      <c r="E132" s="260">
        <v>550.43333333333339</v>
      </c>
      <c r="F132" s="260">
        <v>546.16666666666674</v>
      </c>
      <c r="G132" s="260">
        <v>542.13333333333344</v>
      </c>
      <c r="H132" s="260">
        <v>558.73333333333335</v>
      </c>
      <c r="I132" s="260">
        <v>562.76666666666665</v>
      </c>
      <c r="J132" s="260">
        <v>567.0333333333333</v>
      </c>
      <c r="K132" s="259">
        <v>558.5</v>
      </c>
      <c r="L132" s="259">
        <v>550.20000000000005</v>
      </c>
      <c r="M132" s="259">
        <v>15.173019999999999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1600.95</v>
      </c>
      <c r="D133" s="260">
        <v>1580.4833333333333</v>
      </c>
      <c r="E133" s="260">
        <v>1555.9666666666667</v>
      </c>
      <c r="F133" s="260">
        <v>1510.9833333333333</v>
      </c>
      <c r="G133" s="260">
        <v>1486.4666666666667</v>
      </c>
      <c r="H133" s="260">
        <v>1625.4666666666667</v>
      </c>
      <c r="I133" s="260">
        <v>1649.9833333333336</v>
      </c>
      <c r="J133" s="260">
        <v>1694.9666666666667</v>
      </c>
      <c r="K133" s="259">
        <v>1605</v>
      </c>
      <c r="L133" s="259">
        <v>1535.5</v>
      </c>
      <c r="M133" s="259">
        <v>3.1392500000000001</v>
      </c>
      <c r="N133" s="1"/>
      <c r="O133" s="1"/>
    </row>
    <row r="134" spans="1:15" ht="12.75" customHeight="1">
      <c r="A134" s="30">
        <v>124</v>
      </c>
      <c r="B134" s="269" t="s">
        <v>965</v>
      </c>
      <c r="C134" s="259">
        <v>965.95</v>
      </c>
      <c r="D134" s="260">
        <v>969.91666666666663</v>
      </c>
      <c r="E134" s="260">
        <v>956.13333333333321</v>
      </c>
      <c r="F134" s="260">
        <v>946.31666666666661</v>
      </c>
      <c r="G134" s="260">
        <v>932.53333333333319</v>
      </c>
      <c r="H134" s="260">
        <v>979.73333333333323</v>
      </c>
      <c r="I134" s="260">
        <v>993.51666666666677</v>
      </c>
      <c r="J134" s="260">
        <v>1003.3333333333333</v>
      </c>
      <c r="K134" s="259">
        <v>983.7</v>
      </c>
      <c r="L134" s="259">
        <v>960.1</v>
      </c>
      <c r="M134" s="259">
        <v>2.78531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2313.9499999999998</v>
      </c>
      <c r="D135" s="260">
        <v>2297</v>
      </c>
      <c r="E135" s="260">
        <v>2267.6</v>
      </c>
      <c r="F135" s="260">
        <v>2221.25</v>
      </c>
      <c r="G135" s="260">
        <v>2191.85</v>
      </c>
      <c r="H135" s="260">
        <v>2343.35</v>
      </c>
      <c r="I135" s="260">
        <v>2372.7499999999995</v>
      </c>
      <c r="J135" s="260">
        <v>2419.1</v>
      </c>
      <c r="K135" s="259">
        <v>2326.4</v>
      </c>
      <c r="L135" s="259">
        <v>2250.65</v>
      </c>
      <c r="M135" s="259">
        <v>10.492520000000001</v>
      </c>
      <c r="N135" s="1"/>
      <c r="O135" s="1"/>
    </row>
    <row r="136" spans="1:15" ht="12.75" customHeight="1">
      <c r="A136" s="30">
        <v>126</v>
      </c>
      <c r="B136" s="269" t="s">
        <v>958</v>
      </c>
      <c r="C136" s="259">
        <v>344.2</v>
      </c>
      <c r="D136" s="260">
        <v>347.5</v>
      </c>
      <c r="E136" s="260">
        <v>338</v>
      </c>
      <c r="F136" s="260">
        <v>331.8</v>
      </c>
      <c r="G136" s="260">
        <v>322.3</v>
      </c>
      <c r="H136" s="260">
        <v>353.7</v>
      </c>
      <c r="I136" s="260">
        <v>363.2</v>
      </c>
      <c r="J136" s="260">
        <v>369.4</v>
      </c>
      <c r="K136" s="259">
        <v>357</v>
      </c>
      <c r="L136" s="259">
        <v>341.3</v>
      </c>
      <c r="M136" s="259">
        <v>17.836580000000001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223.15</v>
      </c>
      <c r="D137" s="260">
        <v>222.71666666666667</v>
      </c>
      <c r="E137" s="260">
        <v>221.08333333333334</v>
      </c>
      <c r="F137" s="260">
        <v>219.01666666666668</v>
      </c>
      <c r="G137" s="260">
        <v>217.38333333333335</v>
      </c>
      <c r="H137" s="260">
        <v>224.78333333333333</v>
      </c>
      <c r="I137" s="260">
        <v>226.41666666666666</v>
      </c>
      <c r="J137" s="260">
        <v>228.48333333333332</v>
      </c>
      <c r="K137" s="259">
        <v>224.35</v>
      </c>
      <c r="L137" s="259">
        <v>220.65</v>
      </c>
      <c r="M137" s="259">
        <v>21.309899999999999</v>
      </c>
      <c r="N137" s="1"/>
      <c r="O137" s="1"/>
    </row>
    <row r="138" spans="1:15" ht="12.75" customHeight="1">
      <c r="A138" s="30">
        <v>128</v>
      </c>
      <c r="B138" s="269" t="s">
        <v>822</v>
      </c>
      <c r="C138" s="259">
        <v>193.55</v>
      </c>
      <c r="D138" s="260">
        <v>193.31666666666669</v>
      </c>
      <c r="E138" s="260">
        <v>191.63333333333338</v>
      </c>
      <c r="F138" s="260">
        <v>189.7166666666667</v>
      </c>
      <c r="G138" s="260">
        <v>188.03333333333339</v>
      </c>
      <c r="H138" s="260">
        <v>195.23333333333338</v>
      </c>
      <c r="I138" s="260">
        <v>196.91666666666671</v>
      </c>
      <c r="J138" s="260">
        <v>198.83333333333337</v>
      </c>
      <c r="K138" s="259">
        <v>195</v>
      </c>
      <c r="L138" s="259">
        <v>191.4</v>
      </c>
      <c r="M138" s="259">
        <v>15.30585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57.1</v>
      </c>
      <c r="D139" s="260">
        <v>57.79999999999999</v>
      </c>
      <c r="E139" s="260">
        <v>55.34999999999998</v>
      </c>
      <c r="F139" s="260">
        <v>53.599999999999987</v>
      </c>
      <c r="G139" s="260">
        <v>51.149999999999977</v>
      </c>
      <c r="H139" s="260">
        <v>59.549999999999983</v>
      </c>
      <c r="I139" s="260">
        <v>61.999999999999986</v>
      </c>
      <c r="J139" s="260">
        <v>63.749999999999986</v>
      </c>
      <c r="K139" s="259">
        <v>60.25</v>
      </c>
      <c r="L139" s="259">
        <v>56.05</v>
      </c>
      <c r="M139" s="259">
        <v>61.180860000000003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215.2</v>
      </c>
      <c r="D140" s="260">
        <v>216.56666666666669</v>
      </c>
      <c r="E140" s="260">
        <v>212.88333333333338</v>
      </c>
      <c r="F140" s="260">
        <v>210.56666666666669</v>
      </c>
      <c r="G140" s="260">
        <v>206.88333333333338</v>
      </c>
      <c r="H140" s="260">
        <v>218.88333333333338</v>
      </c>
      <c r="I140" s="260">
        <v>222.56666666666672</v>
      </c>
      <c r="J140" s="260">
        <v>224.88333333333338</v>
      </c>
      <c r="K140" s="259">
        <v>220.25</v>
      </c>
      <c r="L140" s="259">
        <v>214.25</v>
      </c>
      <c r="M140" s="259">
        <v>1.14463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3608.9</v>
      </c>
      <c r="D141" s="260">
        <v>3598.7833333333328</v>
      </c>
      <c r="E141" s="260">
        <v>3577.5666666666657</v>
      </c>
      <c r="F141" s="260">
        <v>3546.2333333333327</v>
      </c>
      <c r="G141" s="260">
        <v>3525.0166666666655</v>
      </c>
      <c r="H141" s="260">
        <v>3630.1166666666659</v>
      </c>
      <c r="I141" s="260">
        <v>3651.333333333333</v>
      </c>
      <c r="J141" s="260">
        <v>3682.6666666666661</v>
      </c>
      <c r="K141" s="259">
        <v>3620</v>
      </c>
      <c r="L141" s="259">
        <v>3567.45</v>
      </c>
      <c r="M141" s="259">
        <v>3.5610400000000002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4516.6000000000004</v>
      </c>
      <c r="D142" s="260">
        <v>4477.8666666666668</v>
      </c>
      <c r="E142" s="260">
        <v>4430.7333333333336</v>
      </c>
      <c r="F142" s="260">
        <v>4344.8666666666668</v>
      </c>
      <c r="G142" s="260">
        <v>4297.7333333333336</v>
      </c>
      <c r="H142" s="260">
        <v>4563.7333333333336</v>
      </c>
      <c r="I142" s="260">
        <v>4610.8666666666668</v>
      </c>
      <c r="J142" s="260">
        <v>4696.7333333333336</v>
      </c>
      <c r="K142" s="259">
        <v>4525</v>
      </c>
      <c r="L142" s="259">
        <v>4392</v>
      </c>
      <c r="M142" s="259">
        <v>2.4415200000000001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2563.0500000000002</v>
      </c>
      <c r="D143" s="260">
        <v>2571</v>
      </c>
      <c r="E143" s="260">
        <v>2532.0500000000002</v>
      </c>
      <c r="F143" s="260">
        <v>2501.0500000000002</v>
      </c>
      <c r="G143" s="260">
        <v>2462.1000000000004</v>
      </c>
      <c r="H143" s="260">
        <v>2602</v>
      </c>
      <c r="I143" s="260">
        <v>2640.95</v>
      </c>
      <c r="J143" s="260">
        <v>2671.95</v>
      </c>
      <c r="K143" s="259">
        <v>2609.9499999999998</v>
      </c>
      <c r="L143" s="259">
        <v>2540</v>
      </c>
      <c r="M143" s="259">
        <v>1.1350899999999999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4433.7</v>
      </c>
      <c r="D144" s="260">
        <v>4467.7833333333338</v>
      </c>
      <c r="E144" s="260">
        <v>4310.5666666666675</v>
      </c>
      <c r="F144" s="260">
        <v>4187.4333333333334</v>
      </c>
      <c r="G144" s="260">
        <v>4030.2166666666672</v>
      </c>
      <c r="H144" s="260">
        <v>4590.9166666666679</v>
      </c>
      <c r="I144" s="260">
        <v>4748.1333333333332</v>
      </c>
      <c r="J144" s="260">
        <v>4871.2666666666682</v>
      </c>
      <c r="K144" s="259">
        <v>4625</v>
      </c>
      <c r="L144" s="259">
        <v>4344.6499999999996</v>
      </c>
      <c r="M144" s="259">
        <v>18.25761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619.4</v>
      </c>
      <c r="D145" s="260">
        <v>608.93333333333328</v>
      </c>
      <c r="E145" s="260">
        <v>593.06666666666661</v>
      </c>
      <c r="F145" s="260">
        <v>566.73333333333335</v>
      </c>
      <c r="G145" s="260">
        <v>550.86666666666667</v>
      </c>
      <c r="H145" s="260">
        <v>635.26666666666654</v>
      </c>
      <c r="I145" s="260">
        <v>651.1333333333331</v>
      </c>
      <c r="J145" s="260">
        <v>677.46666666666647</v>
      </c>
      <c r="K145" s="259">
        <v>624.79999999999995</v>
      </c>
      <c r="L145" s="259">
        <v>582.6</v>
      </c>
      <c r="M145" s="259">
        <v>5.1159600000000003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193.85</v>
      </c>
      <c r="D146" s="260">
        <v>193.25</v>
      </c>
      <c r="E146" s="260">
        <v>189</v>
      </c>
      <c r="F146" s="260">
        <v>184.15</v>
      </c>
      <c r="G146" s="260">
        <v>179.9</v>
      </c>
      <c r="H146" s="260">
        <v>198.1</v>
      </c>
      <c r="I146" s="260">
        <v>202.35</v>
      </c>
      <c r="J146" s="260">
        <v>207.2</v>
      </c>
      <c r="K146" s="259">
        <v>197.5</v>
      </c>
      <c r="L146" s="259">
        <v>188.4</v>
      </c>
      <c r="M146" s="259">
        <v>8.7060899999999997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153.75</v>
      </c>
      <c r="D147" s="260">
        <v>155.06666666666669</v>
      </c>
      <c r="E147" s="260">
        <v>151.78333333333339</v>
      </c>
      <c r="F147" s="260">
        <v>149.81666666666669</v>
      </c>
      <c r="G147" s="260">
        <v>146.53333333333339</v>
      </c>
      <c r="H147" s="260">
        <v>157.03333333333339</v>
      </c>
      <c r="I147" s="260">
        <v>160.31666666666669</v>
      </c>
      <c r="J147" s="260">
        <v>162.28333333333339</v>
      </c>
      <c r="K147" s="259">
        <v>158.35</v>
      </c>
      <c r="L147" s="259">
        <v>153.1</v>
      </c>
      <c r="M147" s="259">
        <v>2.4327299999999998</v>
      </c>
      <c r="N147" s="1"/>
      <c r="O147" s="1"/>
    </row>
    <row r="148" spans="1:15" ht="12.75" customHeight="1">
      <c r="A148" s="30">
        <v>138</v>
      </c>
      <c r="B148" s="269" t="s">
        <v>823</v>
      </c>
      <c r="C148" s="259">
        <v>387</v>
      </c>
      <c r="D148" s="260">
        <v>387.13333333333338</v>
      </c>
      <c r="E148" s="260">
        <v>384.01666666666677</v>
      </c>
      <c r="F148" s="260">
        <v>381.03333333333336</v>
      </c>
      <c r="G148" s="260">
        <v>377.91666666666674</v>
      </c>
      <c r="H148" s="260">
        <v>390.11666666666679</v>
      </c>
      <c r="I148" s="260">
        <v>393.23333333333346</v>
      </c>
      <c r="J148" s="260">
        <v>396.21666666666681</v>
      </c>
      <c r="K148" s="259">
        <v>390.25</v>
      </c>
      <c r="L148" s="259">
        <v>384.15</v>
      </c>
      <c r="M148" s="259">
        <v>6.66432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57.9</v>
      </c>
      <c r="D149" s="260">
        <v>58.199999999999996</v>
      </c>
      <c r="E149" s="260">
        <v>57.29999999999999</v>
      </c>
      <c r="F149" s="260">
        <v>56.699999999999996</v>
      </c>
      <c r="G149" s="260">
        <v>55.79999999999999</v>
      </c>
      <c r="H149" s="260">
        <v>58.79999999999999</v>
      </c>
      <c r="I149" s="260">
        <v>59.699999999999996</v>
      </c>
      <c r="J149" s="260">
        <v>60.29999999999999</v>
      </c>
      <c r="K149" s="259">
        <v>59.1</v>
      </c>
      <c r="L149" s="259">
        <v>57.6</v>
      </c>
      <c r="M149" s="259">
        <v>7.1900199999999996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3850.45</v>
      </c>
      <c r="D150" s="260">
        <v>3824.1833333333329</v>
      </c>
      <c r="E150" s="260">
        <v>3784.266666666666</v>
      </c>
      <c r="F150" s="260">
        <v>3718.083333333333</v>
      </c>
      <c r="G150" s="260">
        <v>3678.1666666666661</v>
      </c>
      <c r="H150" s="260">
        <v>3890.3666666666659</v>
      </c>
      <c r="I150" s="260">
        <v>3930.2833333333328</v>
      </c>
      <c r="J150" s="260">
        <v>3996.4666666666658</v>
      </c>
      <c r="K150" s="259">
        <v>3864.1</v>
      </c>
      <c r="L150" s="259">
        <v>3758</v>
      </c>
      <c r="M150" s="259">
        <v>6.7814899999999998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484.65</v>
      </c>
      <c r="D151" s="260">
        <v>493.08333333333331</v>
      </c>
      <c r="E151" s="260">
        <v>473.26666666666665</v>
      </c>
      <c r="F151" s="260">
        <v>461.88333333333333</v>
      </c>
      <c r="G151" s="260">
        <v>442.06666666666666</v>
      </c>
      <c r="H151" s="260">
        <v>504.46666666666664</v>
      </c>
      <c r="I151" s="260">
        <v>524.2833333333333</v>
      </c>
      <c r="J151" s="260">
        <v>535.66666666666663</v>
      </c>
      <c r="K151" s="259">
        <v>512.9</v>
      </c>
      <c r="L151" s="259">
        <v>481.7</v>
      </c>
      <c r="M151" s="259">
        <v>6.0640599999999996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474.05</v>
      </c>
      <c r="D152" s="260">
        <v>471.91666666666669</v>
      </c>
      <c r="E152" s="260">
        <v>466.18333333333339</v>
      </c>
      <c r="F152" s="260">
        <v>458.31666666666672</v>
      </c>
      <c r="G152" s="260">
        <v>452.58333333333343</v>
      </c>
      <c r="H152" s="260">
        <v>479.78333333333336</v>
      </c>
      <c r="I152" s="260">
        <v>485.51666666666659</v>
      </c>
      <c r="J152" s="260">
        <v>493.38333333333333</v>
      </c>
      <c r="K152" s="259">
        <v>477.65</v>
      </c>
      <c r="L152" s="259">
        <v>464.05</v>
      </c>
      <c r="M152" s="259">
        <v>1.09006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1354.3</v>
      </c>
      <c r="D153" s="260">
        <v>1357.35</v>
      </c>
      <c r="E153" s="260">
        <v>1347.0499999999997</v>
      </c>
      <c r="F153" s="260">
        <v>1339.7999999999997</v>
      </c>
      <c r="G153" s="260">
        <v>1329.4999999999995</v>
      </c>
      <c r="H153" s="260">
        <v>1364.6</v>
      </c>
      <c r="I153" s="260">
        <v>1374.9</v>
      </c>
      <c r="J153" s="260">
        <v>1382.15</v>
      </c>
      <c r="K153" s="259">
        <v>1367.65</v>
      </c>
      <c r="L153" s="259">
        <v>1350.1</v>
      </c>
      <c r="M153" s="259">
        <v>0.13897000000000001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70.25</v>
      </c>
      <c r="D154" s="260">
        <v>69.86666666666666</v>
      </c>
      <c r="E154" s="260">
        <v>69.23333333333332</v>
      </c>
      <c r="F154" s="260">
        <v>68.216666666666654</v>
      </c>
      <c r="G154" s="260">
        <v>67.583333333333314</v>
      </c>
      <c r="H154" s="260">
        <v>70.883333333333326</v>
      </c>
      <c r="I154" s="260">
        <v>71.51666666666668</v>
      </c>
      <c r="J154" s="260">
        <v>72.533333333333331</v>
      </c>
      <c r="K154" s="259">
        <v>70.5</v>
      </c>
      <c r="L154" s="259">
        <v>68.849999999999994</v>
      </c>
      <c r="M154" s="259">
        <v>24.715710000000001</v>
      </c>
      <c r="N154" s="1"/>
      <c r="O154" s="1"/>
    </row>
    <row r="155" spans="1:15" ht="12.75" customHeight="1">
      <c r="A155" s="30">
        <v>145</v>
      </c>
      <c r="B155" s="269" t="s">
        <v>778</v>
      </c>
      <c r="C155" s="259">
        <v>50.1</v>
      </c>
      <c r="D155" s="260">
        <v>49.833333333333336</v>
      </c>
      <c r="E155" s="260">
        <v>49.366666666666674</v>
      </c>
      <c r="F155" s="260">
        <v>48.63333333333334</v>
      </c>
      <c r="G155" s="260">
        <v>48.166666666666679</v>
      </c>
      <c r="H155" s="260">
        <v>50.56666666666667</v>
      </c>
      <c r="I155" s="260">
        <v>51.033333333333324</v>
      </c>
      <c r="J155" s="260">
        <v>51.766666666666666</v>
      </c>
      <c r="K155" s="259">
        <v>50.3</v>
      </c>
      <c r="L155" s="259">
        <v>49.1</v>
      </c>
      <c r="M155" s="259">
        <v>11.413399999999999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2038.35</v>
      </c>
      <c r="D156" s="260">
        <v>2028.7833333333335</v>
      </c>
      <c r="E156" s="260">
        <v>2010.5666666666671</v>
      </c>
      <c r="F156" s="260">
        <v>1982.7833333333335</v>
      </c>
      <c r="G156" s="260">
        <v>1964.5666666666671</v>
      </c>
      <c r="H156" s="260">
        <v>2056.5666666666671</v>
      </c>
      <c r="I156" s="260">
        <v>2074.7833333333338</v>
      </c>
      <c r="J156" s="260">
        <v>2102.5666666666671</v>
      </c>
      <c r="K156" s="259">
        <v>2047</v>
      </c>
      <c r="L156" s="259">
        <v>2001</v>
      </c>
      <c r="M156" s="259">
        <v>3.2431899999999998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165.75</v>
      </c>
      <c r="D157" s="260">
        <v>165.95000000000002</v>
      </c>
      <c r="E157" s="260">
        <v>165.05000000000004</v>
      </c>
      <c r="F157" s="260">
        <v>164.35000000000002</v>
      </c>
      <c r="G157" s="260">
        <v>163.45000000000005</v>
      </c>
      <c r="H157" s="260">
        <v>166.65000000000003</v>
      </c>
      <c r="I157" s="260">
        <v>167.55</v>
      </c>
      <c r="J157" s="260">
        <v>168.25000000000003</v>
      </c>
      <c r="K157" s="259">
        <v>166.85</v>
      </c>
      <c r="L157" s="259">
        <v>165.25</v>
      </c>
      <c r="M157" s="259">
        <v>13.277469999999999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312.10000000000002</v>
      </c>
      <c r="D158" s="260">
        <v>313.43333333333334</v>
      </c>
      <c r="E158" s="260">
        <v>308.86666666666667</v>
      </c>
      <c r="F158" s="260">
        <v>305.63333333333333</v>
      </c>
      <c r="G158" s="260">
        <v>301.06666666666666</v>
      </c>
      <c r="H158" s="260">
        <v>316.66666666666669</v>
      </c>
      <c r="I158" s="260">
        <v>321.23333333333341</v>
      </c>
      <c r="J158" s="260">
        <v>324.4666666666667</v>
      </c>
      <c r="K158" s="259">
        <v>318</v>
      </c>
      <c r="L158" s="259">
        <v>310.2</v>
      </c>
      <c r="M158" s="259">
        <v>8.1038700000000006</v>
      </c>
      <c r="N158" s="1"/>
      <c r="O158" s="1"/>
    </row>
    <row r="159" spans="1:15" ht="12.75" customHeight="1">
      <c r="A159" s="30">
        <v>149</v>
      </c>
      <c r="B159" s="269" t="s">
        <v>812</v>
      </c>
      <c r="C159" s="259">
        <v>1152.75</v>
      </c>
      <c r="D159" s="260">
        <v>1105.0833333333333</v>
      </c>
      <c r="E159" s="260">
        <v>1029.9166666666665</v>
      </c>
      <c r="F159" s="260">
        <v>907.08333333333326</v>
      </c>
      <c r="G159" s="260">
        <v>831.91666666666652</v>
      </c>
      <c r="H159" s="260">
        <v>1227.9166666666665</v>
      </c>
      <c r="I159" s="260">
        <v>1303.083333333333</v>
      </c>
      <c r="J159" s="260">
        <v>1425.9166666666665</v>
      </c>
      <c r="K159" s="259">
        <v>1180.25</v>
      </c>
      <c r="L159" s="259">
        <v>982.25</v>
      </c>
      <c r="M159" s="259">
        <v>92.199349999999995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131.5</v>
      </c>
      <c r="D160" s="260">
        <v>131.23333333333335</v>
      </c>
      <c r="E160" s="260">
        <v>129.8666666666667</v>
      </c>
      <c r="F160" s="260">
        <v>128.23333333333335</v>
      </c>
      <c r="G160" s="260">
        <v>126.8666666666667</v>
      </c>
      <c r="H160" s="260">
        <v>132.8666666666667</v>
      </c>
      <c r="I160" s="260">
        <v>134.23333333333338</v>
      </c>
      <c r="J160" s="260">
        <v>135.8666666666667</v>
      </c>
      <c r="K160" s="259">
        <v>132.6</v>
      </c>
      <c r="L160" s="259">
        <v>129.6</v>
      </c>
      <c r="M160" s="259">
        <v>144.41082</v>
      </c>
      <c r="N160" s="1"/>
      <c r="O160" s="1"/>
    </row>
    <row r="161" spans="1:15" ht="12.75" customHeight="1">
      <c r="A161" s="30">
        <v>151</v>
      </c>
      <c r="B161" s="269" t="s">
        <v>779</v>
      </c>
      <c r="C161" s="259">
        <v>117.8</v>
      </c>
      <c r="D161" s="260">
        <v>117.58333333333333</v>
      </c>
      <c r="E161" s="260">
        <v>116.16666666666666</v>
      </c>
      <c r="F161" s="260">
        <v>114.53333333333333</v>
      </c>
      <c r="G161" s="260">
        <v>113.11666666666666</v>
      </c>
      <c r="H161" s="260">
        <v>119.21666666666665</v>
      </c>
      <c r="I161" s="260">
        <v>120.63333333333331</v>
      </c>
      <c r="J161" s="260">
        <v>122.26666666666665</v>
      </c>
      <c r="K161" s="259">
        <v>119</v>
      </c>
      <c r="L161" s="259">
        <v>115.95</v>
      </c>
      <c r="M161" s="259">
        <v>0.91759999999999997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5741.2</v>
      </c>
      <c r="D162" s="260">
        <v>5920.4000000000005</v>
      </c>
      <c r="E162" s="260">
        <v>5510.8000000000011</v>
      </c>
      <c r="F162" s="260">
        <v>5280.4000000000005</v>
      </c>
      <c r="G162" s="260">
        <v>4870.8000000000011</v>
      </c>
      <c r="H162" s="260">
        <v>6150.8000000000011</v>
      </c>
      <c r="I162" s="260">
        <v>6560.4000000000015</v>
      </c>
      <c r="J162" s="260">
        <v>6790.8000000000011</v>
      </c>
      <c r="K162" s="259">
        <v>6330</v>
      </c>
      <c r="L162" s="259">
        <v>5690</v>
      </c>
      <c r="M162" s="259">
        <v>3.3794400000000002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521.5</v>
      </c>
      <c r="D163" s="260">
        <v>521.18333333333328</v>
      </c>
      <c r="E163" s="260">
        <v>516.81666666666661</v>
      </c>
      <c r="F163" s="260">
        <v>512.13333333333333</v>
      </c>
      <c r="G163" s="260">
        <v>507.76666666666665</v>
      </c>
      <c r="H163" s="260">
        <v>525.86666666666656</v>
      </c>
      <c r="I163" s="260">
        <v>530.23333333333312</v>
      </c>
      <c r="J163" s="260">
        <v>534.91666666666652</v>
      </c>
      <c r="K163" s="259">
        <v>525.54999999999995</v>
      </c>
      <c r="L163" s="259">
        <v>516.5</v>
      </c>
      <c r="M163" s="259">
        <v>3.0869800000000001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133.94999999999999</v>
      </c>
      <c r="D164" s="260">
        <v>133.63333333333335</v>
      </c>
      <c r="E164" s="260">
        <v>132.8666666666667</v>
      </c>
      <c r="F164" s="260">
        <v>131.78333333333336</v>
      </c>
      <c r="G164" s="260">
        <v>131.01666666666671</v>
      </c>
      <c r="H164" s="260">
        <v>134.7166666666667</v>
      </c>
      <c r="I164" s="260">
        <v>135.48333333333335</v>
      </c>
      <c r="J164" s="260">
        <v>136.56666666666669</v>
      </c>
      <c r="K164" s="259">
        <v>134.4</v>
      </c>
      <c r="L164" s="259">
        <v>132.55000000000001</v>
      </c>
      <c r="M164" s="259">
        <v>2.50231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103.85</v>
      </c>
      <c r="D165" s="260">
        <v>103.13333333333333</v>
      </c>
      <c r="E165" s="260">
        <v>102.06666666666665</v>
      </c>
      <c r="F165" s="260">
        <v>100.28333333333332</v>
      </c>
      <c r="G165" s="260">
        <v>99.21666666666664</v>
      </c>
      <c r="H165" s="260">
        <v>104.91666666666666</v>
      </c>
      <c r="I165" s="260">
        <v>105.98333333333332</v>
      </c>
      <c r="J165" s="260">
        <v>107.76666666666667</v>
      </c>
      <c r="K165" s="259">
        <v>104.2</v>
      </c>
      <c r="L165" s="259">
        <v>101.35</v>
      </c>
      <c r="M165" s="259">
        <v>30.08146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277.45</v>
      </c>
      <c r="D166" s="260">
        <v>276.93333333333334</v>
      </c>
      <c r="E166" s="260">
        <v>274.16666666666669</v>
      </c>
      <c r="F166" s="260">
        <v>270.88333333333333</v>
      </c>
      <c r="G166" s="260">
        <v>268.11666666666667</v>
      </c>
      <c r="H166" s="260">
        <v>280.2166666666667</v>
      </c>
      <c r="I166" s="260">
        <v>282.98333333333335</v>
      </c>
      <c r="J166" s="260">
        <v>286.26666666666671</v>
      </c>
      <c r="K166" s="259">
        <v>279.7</v>
      </c>
      <c r="L166" s="259">
        <v>273.64999999999998</v>
      </c>
      <c r="M166" s="259">
        <v>6.819</v>
      </c>
      <c r="N166" s="1"/>
      <c r="O166" s="1"/>
    </row>
    <row r="167" spans="1:15" ht="12.75" customHeight="1">
      <c r="A167" s="30">
        <v>157</v>
      </c>
      <c r="B167" s="269" t="s">
        <v>824</v>
      </c>
      <c r="C167" s="259">
        <v>1220.4000000000001</v>
      </c>
      <c r="D167" s="260">
        <v>1223.7666666666667</v>
      </c>
      <c r="E167" s="260">
        <v>1208.0333333333333</v>
      </c>
      <c r="F167" s="260">
        <v>1195.6666666666667</v>
      </c>
      <c r="G167" s="260">
        <v>1179.9333333333334</v>
      </c>
      <c r="H167" s="260">
        <v>1236.1333333333332</v>
      </c>
      <c r="I167" s="260">
        <v>1251.8666666666663</v>
      </c>
      <c r="J167" s="260">
        <v>1264.2333333333331</v>
      </c>
      <c r="K167" s="259">
        <v>1239.5</v>
      </c>
      <c r="L167" s="259">
        <v>1211.4000000000001</v>
      </c>
      <c r="M167" s="259">
        <v>4.8550000000000003E-2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91.3</v>
      </c>
      <c r="D168" s="260">
        <v>91</v>
      </c>
      <c r="E168" s="260">
        <v>90.5</v>
      </c>
      <c r="F168" s="260">
        <v>89.7</v>
      </c>
      <c r="G168" s="260">
        <v>89.2</v>
      </c>
      <c r="H168" s="260">
        <v>91.8</v>
      </c>
      <c r="I168" s="260">
        <v>92.3</v>
      </c>
      <c r="J168" s="260">
        <v>93.1</v>
      </c>
      <c r="K168" s="259">
        <v>91.5</v>
      </c>
      <c r="L168" s="259">
        <v>90.2</v>
      </c>
      <c r="M168" s="259">
        <v>126.58201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1845.55</v>
      </c>
      <c r="D169" s="260">
        <v>1842.2166666666665</v>
      </c>
      <c r="E169" s="260">
        <v>1823.5333333333328</v>
      </c>
      <c r="F169" s="260">
        <v>1801.5166666666664</v>
      </c>
      <c r="G169" s="260">
        <v>1782.8333333333328</v>
      </c>
      <c r="H169" s="260">
        <v>1864.2333333333329</v>
      </c>
      <c r="I169" s="260">
        <v>1882.9166666666667</v>
      </c>
      <c r="J169" s="260">
        <v>1904.9333333333329</v>
      </c>
      <c r="K169" s="259">
        <v>1860.9</v>
      </c>
      <c r="L169" s="259">
        <v>1820.2</v>
      </c>
      <c r="M169" s="259">
        <v>0.58352999999999999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37.450000000000003</v>
      </c>
      <c r="D170" s="260">
        <v>37.266666666666673</v>
      </c>
      <c r="E170" s="260">
        <v>36.933333333333344</v>
      </c>
      <c r="F170" s="260">
        <v>36.416666666666671</v>
      </c>
      <c r="G170" s="260">
        <v>36.083333333333343</v>
      </c>
      <c r="H170" s="260">
        <v>37.783333333333346</v>
      </c>
      <c r="I170" s="260">
        <v>38.116666666666674</v>
      </c>
      <c r="J170" s="260">
        <v>38.633333333333347</v>
      </c>
      <c r="K170" s="259">
        <v>37.6</v>
      </c>
      <c r="L170" s="259">
        <v>36.75</v>
      </c>
      <c r="M170" s="259">
        <v>62.65164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2908.85</v>
      </c>
      <c r="D171" s="260">
        <v>2894.9166666666665</v>
      </c>
      <c r="E171" s="260">
        <v>2868.833333333333</v>
      </c>
      <c r="F171" s="260">
        <v>2828.8166666666666</v>
      </c>
      <c r="G171" s="260">
        <v>2802.7333333333331</v>
      </c>
      <c r="H171" s="260">
        <v>2934.9333333333329</v>
      </c>
      <c r="I171" s="260">
        <v>2961.016666666666</v>
      </c>
      <c r="J171" s="260">
        <v>3001.0333333333328</v>
      </c>
      <c r="K171" s="259">
        <v>2921</v>
      </c>
      <c r="L171" s="259">
        <v>2854.9</v>
      </c>
      <c r="M171" s="259">
        <v>0.13821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3500.85</v>
      </c>
      <c r="D172" s="260">
        <v>3507.7666666666664</v>
      </c>
      <c r="E172" s="260">
        <v>3471.3833333333328</v>
      </c>
      <c r="F172" s="260">
        <v>3441.9166666666665</v>
      </c>
      <c r="G172" s="260">
        <v>3405.5333333333328</v>
      </c>
      <c r="H172" s="260">
        <v>3537.2333333333327</v>
      </c>
      <c r="I172" s="260">
        <v>3573.6166666666659</v>
      </c>
      <c r="J172" s="260">
        <v>3603.0833333333326</v>
      </c>
      <c r="K172" s="259">
        <v>3544.15</v>
      </c>
      <c r="L172" s="259">
        <v>3478.3</v>
      </c>
      <c r="M172" s="259">
        <v>7.6840000000000006E-2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123.75</v>
      </c>
      <c r="D173" s="260">
        <v>124.35000000000001</v>
      </c>
      <c r="E173" s="260">
        <v>122.20000000000002</v>
      </c>
      <c r="F173" s="260">
        <v>120.65</v>
      </c>
      <c r="G173" s="260">
        <v>118.50000000000001</v>
      </c>
      <c r="H173" s="260">
        <v>125.90000000000002</v>
      </c>
      <c r="I173" s="260">
        <v>128.05000000000001</v>
      </c>
      <c r="J173" s="260">
        <v>129.60000000000002</v>
      </c>
      <c r="K173" s="259">
        <v>126.5</v>
      </c>
      <c r="L173" s="259">
        <v>122.8</v>
      </c>
      <c r="M173" s="259">
        <v>1.50342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1784.35</v>
      </c>
      <c r="D174" s="260">
        <v>1787.3999999999999</v>
      </c>
      <c r="E174" s="260">
        <v>1676.9499999999998</v>
      </c>
      <c r="F174" s="260">
        <v>1569.55</v>
      </c>
      <c r="G174" s="260">
        <v>1459.1</v>
      </c>
      <c r="H174" s="260">
        <v>1894.7999999999997</v>
      </c>
      <c r="I174" s="260">
        <v>2005.25</v>
      </c>
      <c r="J174" s="260">
        <v>2112.6499999999996</v>
      </c>
      <c r="K174" s="259">
        <v>1897.85</v>
      </c>
      <c r="L174" s="259">
        <v>1680</v>
      </c>
      <c r="M174" s="259">
        <v>34.487000000000002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1377.35</v>
      </c>
      <c r="D175" s="260">
        <v>1373.9666666666665</v>
      </c>
      <c r="E175" s="260">
        <v>1360.9833333333329</v>
      </c>
      <c r="F175" s="260">
        <v>1344.6166666666663</v>
      </c>
      <c r="G175" s="260">
        <v>1331.6333333333328</v>
      </c>
      <c r="H175" s="260">
        <v>1390.333333333333</v>
      </c>
      <c r="I175" s="260">
        <v>1403.3166666666666</v>
      </c>
      <c r="J175" s="260">
        <v>1419.6833333333332</v>
      </c>
      <c r="K175" s="259">
        <v>1386.95</v>
      </c>
      <c r="L175" s="259">
        <v>1357.6</v>
      </c>
      <c r="M175" s="259">
        <v>1.3850499999999999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404.55</v>
      </c>
      <c r="D176" s="260">
        <v>403.9666666666667</v>
      </c>
      <c r="E176" s="260">
        <v>398.68333333333339</v>
      </c>
      <c r="F176" s="260">
        <v>392.81666666666672</v>
      </c>
      <c r="G176" s="260">
        <v>387.53333333333342</v>
      </c>
      <c r="H176" s="260">
        <v>409.83333333333337</v>
      </c>
      <c r="I176" s="260">
        <v>415.11666666666667</v>
      </c>
      <c r="J176" s="260">
        <v>420.98333333333335</v>
      </c>
      <c r="K176" s="259">
        <v>409.25</v>
      </c>
      <c r="L176" s="259">
        <v>398.1</v>
      </c>
      <c r="M176" s="259">
        <v>7.3118800000000004</v>
      </c>
      <c r="N176" s="1"/>
      <c r="O176" s="1"/>
    </row>
    <row r="177" spans="1:15" ht="12.75" customHeight="1">
      <c r="A177" s="30">
        <v>167</v>
      </c>
      <c r="B177" s="269" t="s">
        <v>825</v>
      </c>
      <c r="C177" s="259">
        <v>1399.4</v>
      </c>
      <c r="D177" s="260">
        <v>1387.1499999999999</v>
      </c>
      <c r="E177" s="260">
        <v>1364.2999999999997</v>
      </c>
      <c r="F177" s="260">
        <v>1329.1999999999998</v>
      </c>
      <c r="G177" s="260">
        <v>1306.3499999999997</v>
      </c>
      <c r="H177" s="260">
        <v>1422.2499999999998</v>
      </c>
      <c r="I177" s="260">
        <v>1445.0999999999997</v>
      </c>
      <c r="J177" s="260">
        <v>1480.1999999999998</v>
      </c>
      <c r="K177" s="259">
        <v>1410</v>
      </c>
      <c r="L177" s="259">
        <v>1352.05</v>
      </c>
      <c r="M177" s="259">
        <v>0.55615999999999999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1484.5</v>
      </c>
      <c r="D178" s="260">
        <v>1482.8333333333333</v>
      </c>
      <c r="E178" s="260">
        <v>1470.6666666666665</v>
      </c>
      <c r="F178" s="260">
        <v>1456.8333333333333</v>
      </c>
      <c r="G178" s="260">
        <v>1444.6666666666665</v>
      </c>
      <c r="H178" s="260">
        <v>1496.6666666666665</v>
      </c>
      <c r="I178" s="260">
        <v>1508.833333333333</v>
      </c>
      <c r="J178" s="260">
        <v>1522.6666666666665</v>
      </c>
      <c r="K178" s="259">
        <v>1495</v>
      </c>
      <c r="L178" s="259">
        <v>1469</v>
      </c>
      <c r="M178" s="259">
        <v>0.76697000000000004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500.9</v>
      </c>
      <c r="D179" s="260">
        <v>503.26666666666665</v>
      </c>
      <c r="E179" s="260">
        <v>496.63333333333333</v>
      </c>
      <c r="F179" s="260">
        <v>492.36666666666667</v>
      </c>
      <c r="G179" s="260">
        <v>485.73333333333335</v>
      </c>
      <c r="H179" s="260">
        <v>507.5333333333333</v>
      </c>
      <c r="I179" s="260">
        <v>514.16666666666663</v>
      </c>
      <c r="J179" s="260">
        <v>518.43333333333328</v>
      </c>
      <c r="K179" s="259">
        <v>509.9</v>
      </c>
      <c r="L179" s="259">
        <v>499</v>
      </c>
      <c r="M179" s="259">
        <v>0.75583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829.3</v>
      </c>
      <c r="D180" s="260">
        <v>832.5</v>
      </c>
      <c r="E180" s="260">
        <v>824.3</v>
      </c>
      <c r="F180" s="260">
        <v>819.3</v>
      </c>
      <c r="G180" s="260">
        <v>811.09999999999991</v>
      </c>
      <c r="H180" s="260">
        <v>837.5</v>
      </c>
      <c r="I180" s="260">
        <v>845.7</v>
      </c>
      <c r="J180" s="260">
        <v>850.7</v>
      </c>
      <c r="K180" s="259">
        <v>840.7</v>
      </c>
      <c r="L180" s="259">
        <v>827.5</v>
      </c>
      <c r="M180" s="259">
        <v>7.4810800000000004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429.35</v>
      </c>
      <c r="D181" s="260">
        <v>430.0333333333333</v>
      </c>
      <c r="E181" s="260">
        <v>425.36666666666662</v>
      </c>
      <c r="F181" s="260">
        <v>421.38333333333333</v>
      </c>
      <c r="G181" s="260">
        <v>416.71666666666664</v>
      </c>
      <c r="H181" s="260">
        <v>434.01666666666659</v>
      </c>
      <c r="I181" s="260">
        <v>438.68333333333334</v>
      </c>
      <c r="J181" s="260">
        <v>442.66666666666657</v>
      </c>
      <c r="K181" s="259">
        <v>434.7</v>
      </c>
      <c r="L181" s="259">
        <v>426.05</v>
      </c>
      <c r="M181" s="259">
        <v>1.7857700000000001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1263</v>
      </c>
      <c r="D182" s="260">
        <v>1258.2833333333333</v>
      </c>
      <c r="E182" s="260">
        <v>1247.5666666666666</v>
      </c>
      <c r="F182" s="260">
        <v>1232.1333333333332</v>
      </c>
      <c r="G182" s="260">
        <v>1221.4166666666665</v>
      </c>
      <c r="H182" s="260">
        <v>1273.7166666666667</v>
      </c>
      <c r="I182" s="260">
        <v>1284.4333333333334</v>
      </c>
      <c r="J182" s="260">
        <v>1299.8666666666668</v>
      </c>
      <c r="K182" s="259">
        <v>1269</v>
      </c>
      <c r="L182" s="259">
        <v>1242.8499999999999</v>
      </c>
      <c r="M182" s="259">
        <v>4.0180699999999998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372.65</v>
      </c>
      <c r="D183" s="260">
        <v>370.59999999999997</v>
      </c>
      <c r="E183" s="260">
        <v>367.34999999999991</v>
      </c>
      <c r="F183" s="260">
        <v>362.04999999999995</v>
      </c>
      <c r="G183" s="260">
        <v>358.7999999999999</v>
      </c>
      <c r="H183" s="260">
        <v>375.89999999999992</v>
      </c>
      <c r="I183" s="260">
        <v>379.15000000000003</v>
      </c>
      <c r="J183" s="260">
        <v>384.44999999999993</v>
      </c>
      <c r="K183" s="259">
        <v>373.85</v>
      </c>
      <c r="L183" s="259">
        <v>365.3</v>
      </c>
      <c r="M183" s="259">
        <v>16.614820000000002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352.4</v>
      </c>
      <c r="D184" s="260">
        <v>354.3</v>
      </c>
      <c r="E184" s="260">
        <v>349.8</v>
      </c>
      <c r="F184" s="260">
        <v>347.2</v>
      </c>
      <c r="G184" s="260">
        <v>342.7</v>
      </c>
      <c r="H184" s="260">
        <v>356.90000000000003</v>
      </c>
      <c r="I184" s="260">
        <v>361.40000000000003</v>
      </c>
      <c r="J184" s="260">
        <v>364.00000000000006</v>
      </c>
      <c r="K184" s="259">
        <v>358.8</v>
      </c>
      <c r="L184" s="259">
        <v>351.7</v>
      </c>
      <c r="M184" s="259">
        <v>1.6762600000000001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1721.7</v>
      </c>
      <c r="D185" s="260">
        <v>1713.3999999999999</v>
      </c>
      <c r="E185" s="260">
        <v>1696.7999999999997</v>
      </c>
      <c r="F185" s="260">
        <v>1671.8999999999999</v>
      </c>
      <c r="G185" s="260">
        <v>1655.2999999999997</v>
      </c>
      <c r="H185" s="260">
        <v>1738.2999999999997</v>
      </c>
      <c r="I185" s="260">
        <v>1754.8999999999996</v>
      </c>
      <c r="J185" s="260">
        <v>1779.7999999999997</v>
      </c>
      <c r="K185" s="259">
        <v>1730</v>
      </c>
      <c r="L185" s="259">
        <v>1688.5</v>
      </c>
      <c r="M185" s="259">
        <v>5.91913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557.15</v>
      </c>
      <c r="D186" s="260">
        <v>557.43333333333328</v>
      </c>
      <c r="E186" s="260">
        <v>550.46666666666658</v>
      </c>
      <c r="F186" s="260">
        <v>543.7833333333333</v>
      </c>
      <c r="G186" s="260">
        <v>536.81666666666661</v>
      </c>
      <c r="H186" s="260">
        <v>564.11666666666656</v>
      </c>
      <c r="I186" s="260">
        <v>571.08333333333326</v>
      </c>
      <c r="J186" s="260">
        <v>577.76666666666654</v>
      </c>
      <c r="K186" s="259">
        <v>564.4</v>
      </c>
      <c r="L186" s="259">
        <v>550.75</v>
      </c>
      <c r="M186" s="259">
        <v>5.33432</v>
      </c>
      <c r="N186" s="1"/>
      <c r="O186" s="1"/>
    </row>
    <row r="187" spans="1:15" ht="12.75" customHeight="1">
      <c r="A187" s="30">
        <v>177</v>
      </c>
      <c r="B187" s="269" t="s">
        <v>966</v>
      </c>
      <c r="C187" s="259">
        <v>372.1</v>
      </c>
      <c r="D187" s="260">
        <v>374.34999999999997</v>
      </c>
      <c r="E187" s="260">
        <v>367.74999999999994</v>
      </c>
      <c r="F187" s="260">
        <v>363.4</v>
      </c>
      <c r="G187" s="260">
        <v>356.79999999999995</v>
      </c>
      <c r="H187" s="260">
        <v>378.69999999999993</v>
      </c>
      <c r="I187" s="260">
        <v>385.29999999999995</v>
      </c>
      <c r="J187" s="260">
        <v>389.64999999999992</v>
      </c>
      <c r="K187" s="259">
        <v>380.95</v>
      </c>
      <c r="L187" s="259">
        <v>370</v>
      </c>
      <c r="M187" s="259">
        <v>1.7087399999999999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2103</v>
      </c>
      <c r="D188" s="260">
        <v>2111.35</v>
      </c>
      <c r="E188" s="260">
        <v>2061.6999999999998</v>
      </c>
      <c r="F188" s="260">
        <v>2020.4</v>
      </c>
      <c r="G188" s="260">
        <v>1970.75</v>
      </c>
      <c r="H188" s="260">
        <v>2152.6499999999996</v>
      </c>
      <c r="I188" s="260">
        <v>2202.3000000000002</v>
      </c>
      <c r="J188" s="260">
        <v>2243.5999999999995</v>
      </c>
      <c r="K188" s="259">
        <v>2161</v>
      </c>
      <c r="L188" s="259">
        <v>2070.0500000000002</v>
      </c>
      <c r="M188" s="259">
        <v>6.0537200000000002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891</v>
      </c>
      <c r="D189" s="260">
        <v>887</v>
      </c>
      <c r="E189" s="260">
        <v>876</v>
      </c>
      <c r="F189" s="260">
        <v>861</v>
      </c>
      <c r="G189" s="260">
        <v>850</v>
      </c>
      <c r="H189" s="260">
        <v>902</v>
      </c>
      <c r="I189" s="260">
        <v>913</v>
      </c>
      <c r="J189" s="260">
        <v>928</v>
      </c>
      <c r="K189" s="259">
        <v>898</v>
      </c>
      <c r="L189" s="259">
        <v>872</v>
      </c>
      <c r="M189" s="259">
        <v>1.7537400000000001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252.8</v>
      </c>
      <c r="D190" s="260">
        <v>251.33333333333334</v>
      </c>
      <c r="E190" s="260">
        <v>244.16666666666669</v>
      </c>
      <c r="F190" s="260">
        <v>235.53333333333333</v>
      </c>
      <c r="G190" s="260">
        <v>228.36666666666667</v>
      </c>
      <c r="H190" s="260">
        <v>259.9666666666667</v>
      </c>
      <c r="I190" s="260">
        <v>267.13333333333338</v>
      </c>
      <c r="J190" s="260">
        <v>275.76666666666671</v>
      </c>
      <c r="K190" s="259">
        <v>258.5</v>
      </c>
      <c r="L190" s="259">
        <v>242.7</v>
      </c>
      <c r="M190" s="259">
        <v>7.3373400000000002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3790.95</v>
      </c>
      <c r="D191" s="260">
        <v>3837.3833333333332</v>
      </c>
      <c r="E191" s="260">
        <v>3735.8166666666666</v>
      </c>
      <c r="F191" s="260">
        <v>3680.6833333333334</v>
      </c>
      <c r="G191" s="260">
        <v>3579.1166666666668</v>
      </c>
      <c r="H191" s="260">
        <v>3892.5166666666664</v>
      </c>
      <c r="I191" s="260">
        <v>3994.083333333333</v>
      </c>
      <c r="J191" s="260">
        <v>4049.2166666666662</v>
      </c>
      <c r="K191" s="259">
        <v>3938.95</v>
      </c>
      <c r="L191" s="259">
        <v>3782.25</v>
      </c>
      <c r="M191" s="259">
        <v>0.71348999999999996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518.6</v>
      </c>
      <c r="D192" s="260">
        <v>516.19999999999993</v>
      </c>
      <c r="E192" s="260">
        <v>509.64999999999986</v>
      </c>
      <c r="F192" s="260">
        <v>500.69999999999993</v>
      </c>
      <c r="G192" s="260">
        <v>494.14999999999986</v>
      </c>
      <c r="H192" s="260">
        <v>525.14999999999986</v>
      </c>
      <c r="I192" s="260">
        <v>531.69999999999982</v>
      </c>
      <c r="J192" s="260">
        <v>540.64999999999986</v>
      </c>
      <c r="K192" s="259">
        <v>522.75</v>
      </c>
      <c r="L192" s="259">
        <v>507.25</v>
      </c>
      <c r="M192" s="259">
        <v>12.9978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709.15</v>
      </c>
      <c r="D193" s="260">
        <v>708.13333333333333</v>
      </c>
      <c r="E193" s="260">
        <v>701.26666666666665</v>
      </c>
      <c r="F193" s="260">
        <v>693.38333333333333</v>
      </c>
      <c r="G193" s="260">
        <v>686.51666666666665</v>
      </c>
      <c r="H193" s="260">
        <v>716.01666666666665</v>
      </c>
      <c r="I193" s="260">
        <v>722.88333333333321</v>
      </c>
      <c r="J193" s="260">
        <v>730.76666666666665</v>
      </c>
      <c r="K193" s="259">
        <v>715</v>
      </c>
      <c r="L193" s="259">
        <v>700.25</v>
      </c>
      <c r="M193" s="259">
        <v>12.48756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86</v>
      </c>
      <c r="D194" s="260">
        <v>85.516666666666666</v>
      </c>
      <c r="E194" s="260">
        <v>84.783333333333331</v>
      </c>
      <c r="F194" s="260">
        <v>83.566666666666663</v>
      </c>
      <c r="G194" s="260">
        <v>82.833333333333329</v>
      </c>
      <c r="H194" s="260">
        <v>86.733333333333334</v>
      </c>
      <c r="I194" s="260">
        <v>87.466666666666654</v>
      </c>
      <c r="J194" s="260">
        <v>88.683333333333337</v>
      </c>
      <c r="K194" s="259">
        <v>86.25</v>
      </c>
      <c r="L194" s="259">
        <v>84.3</v>
      </c>
      <c r="M194" s="259">
        <v>4.9661200000000001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123.05</v>
      </c>
      <c r="D195" s="260">
        <v>123.03333333333335</v>
      </c>
      <c r="E195" s="260">
        <v>120.56666666666669</v>
      </c>
      <c r="F195" s="260">
        <v>118.08333333333334</v>
      </c>
      <c r="G195" s="260">
        <v>115.61666666666669</v>
      </c>
      <c r="H195" s="260">
        <v>125.51666666666669</v>
      </c>
      <c r="I195" s="260">
        <v>127.98333333333336</v>
      </c>
      <c r="J195" s="260">
        <v>130.4666666666667</v>
      </c>
      <c r="K195" s="259">
        <v>125.5</v>
      </c>
      <c r="L195" s="259">
        <v>120.55</v>
      </c>
      <c r="M195" s="259">
        <v>35.748699999999999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226.15</v>
      </c>
      <c r="D196" s="260">
        <v>224.61666666666667</v>
      </c>
      <c r="E196" s="260">
        <v>222.43333333333334</v>
      </c>
      <c r="F196" s="260">
        <v>218.71666666666667</v>
      </c>
      <c r="G196" s="260">
        <v>216.53333333333333</v>
      </c>
      <c r="H196" s="260">
        <v>228.33333333333334</v>
      </c>
      <c r="I196" s="260">
        <v>230.51666666666668</v>
      </c>
      <c r="J196" s="260">
        <v>234.23333333333335</v>
      </c>
      <c r="K196" s="259">
        <v>226.8</v>
      </c>
      <c r="L196" s="259">
        <v>220.9</v>
      </c>
      <c r="M196" s="259">
        <v>7.1826100000000004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1056.3</v>
      </c>
      <c r="D197" s="260">
        <v>1060.7</v>
      </c>
      <c r="E197" s="260">
        <v>1047.45</v>
      </c>
      <c r="F197" s="260">
        <v>1038.5999999999999</v>
      </c>
      <c r="G197" s="260">
        <v>1025.3499999999999</v>
      </c>
      <c r="H197" s="260">
        <v>1069.5500000000002</v>
      </c>
      <c r="I197" s="260">
        <v>1082.8000000000002</v>
      </c>
      <c r="J197" s="260">
        <v>1091.6500000000003</v>
      </c>
      <c r="K197" s="259">
        <v>1073.95</v>
      </c>
      <c r="L197" s="259">
        <v>1051.8499999999999</v>
      </c>
      <c r="M197" s="259">
        <v>0.68018000000000001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1041.1500000000001</v>
      </c>
      <c r="D198" s="260">
        <v>1043.3500000000001</v>
      </c>
      <c r="E198" s="260">
        <v>1034.2000000000003</v>
      </c>
      <c r="F198" s="260">
        <v>1027.2500000000002</v>
      </c>
      <c r="G198" s="260">
        <v>1018.1000000000004</v>
      </c>
      <c r="H198" s="260">
        <v>1050.3000000000002</v>
      </c>
      <c r="I198" s="260">
        <v>1059.4500000000003</v>
      </c>
      <c r="J198" s="260">
        <v>1066.4000000000001</v>
      </c>
      <c r="K198" s="259">
        <v>1052.5</v>
      </c>
      <c r="L198" s="259">
        <v>1036.4000000000001</v>
      </c>
      <c r="M198" s="259">
        <v>24.185649999999999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2074.6</v>
      </c>
      <c r="D199" s="260">
        <v>2077.6</v>
      </c>
      <c r="E199" s="260">
        <v>2062.5</v>
      </c>
      <c r="F199" s="260">
        <v>2050.4</v>
      </c>
      <c r="G199" s="260">
        <v>2035.3000000000002</v>
      </c>
      <c r="H199" s="260">
        <v>2089.6999999999998</v>
      </c>
      <c r="I199" s="260">
        <v>2104.7999999999993</v>
      </c>
      <c r="J199" s="260">
        <v>2116.8999999999996</v>
      </c>
      <c r="K199" s="259">
        <v>2092.6999999999998</v>
      </c>
      <c r="L199" s="259">
        <v>2065.5</v>
      </c>
      <c r="M199" s="259">
        <v>1.04592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1496.7</v>
      </c>
      <c r="D200" s="260">
        <v>1487.3166666666666</v>
      </c>
      <c r="E200" s="260">
        <v>1476.6333333333332</v>
      </c>
      <c r="F200" s="260">
        <v>1456.5666666666666</v>
      </c>
      <c r="G200" s="260">
        <v>1445.8833333333332</v>
      </c>
      <c r="H200" s="260">
        <v>1507.3833333333332</v>
      </c>
      <c r="I200" s="260">
        <v>1518.0666666666666</v>
      </c>
      <c r="J200" s="260">
        <v>1538.1333333333332</v>
      </c>
      <c r="K200" s="259">
        <v>1498</v>
      </c>
      <c r="L200" s="259">
        <v>1467.25</v>
      </c>
      <c r="M200" s="259">
        <v>64.152640000000005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540.45000000000005</v>
      </c>
      <c r="D201" s="260">
        <v>537.94999999999993</v>
      </c>
      <c r="E201" s="260">
        <v>534.59999999999991</v>
      </c>
      <c r="F201" s="260">
        <v>528.75</v>
      </c>
      <c r="G201" s="260">
        <v>525.4</v>
      </c>
      <c r="H201" s="260">
        <v>543.79999999999984</v>
      </c>
      <c r="I201" s="260">
        <v>547.15</v>
      </c>
      <c r="J201" s="260">
        <v>552.99999999999977</v>
      </c>
      <c r="K201" s="259">
        <v>541.29999999999995</v>
      </c>
      <c r="L201" s="259">
        <v>532.1</v>
      </c>
      <c r="M201" s="259">
        <v>16.253499999999999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82.7</v>
      </c>
      <c r="D202" s="260">
        <v>81.283333333333346</v>
      </c>
      <c r="E202" s="260">
        <v>79.166666666666686</v>
      </c>
      <c r="F202" s="260">
        <v>75.63333333333334</v>
      </c>
      <c r="G202" s="260">
        <v>73.51666666666668</v>
      </c>
      <c r="H202" s="260">
        <v>84.816666666666691</v>
      </c>
      <c r="I202" s="260">
        <v>86.933333333333337</v>
      </c>
      <c r="J202" s="260">
        <v>90.466666666666697</v>
      </c>
      <c r="K202" s="259">
        <v>83.4</v>
      </c>
      <c r="L202" s="259">
        <v>77.75</v>
      </c>
      <c r="M202" s="259">
        <v>425.34638999999999</v>
      </c>
      <c r="N202" s="1"/>
      <c r="O202" s="1"/>
    </row>
    <row r="203" spans="1:15" ht="12.75" customHeight="1">
      <c r="A203" s="30">
        <v>193</v>
      </c>
      <c r="B203" s="269" t="s">
        <v>826</v>
      </c>
      <c r="C203" s="259">
        <v>658.7</v>
      </c>
      <c r="D203" s="260">
        <v>656.93333333333339</v>
      </c>
      <c r="E203" s="260">
        <v>647.76666666666677</v>
      </c>
      <c r="F203" s="260">
        <v>636.83333333333337</v>
      </c>
      <c r="G203" s="260">
        <v>627.66666666666674</v>
      </c>
      <c r="H203" s="260">
        <v>667.86666666666679</v>
      </c>
      <c r="I203" s="260">
        <v>677.0333333333333</v>
      </c>
      <c r="J203" s="260">
        <v>687.96666666666681</v>
      </c>
      <c r="K203" s="259">
        <v>666.1</v>
      </c>
      <c r="L203" s="259">
        <v>646</v>
      </c>
      <c r="M203" s="259">
        <v>0.50322999999999996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970.35</v>
      </c>
      <c r="D204" s="260">
        <v>974.06666666666661</v>
      </c>
      <c r="E204" s="260">
        <v>965.28333333333319</v>
      </c>
      <c r="F204" s="260">
        <v>960.21666666666658</v>
      </c>
      <c r="G204" s="260">
        <v>951.43333333333317</v>
      </c>
      <c r="H204" s="260">
        <v>979.13333333333321</v>
      </c>
      <c r="I204" s="260">
        <v>987.91666666666652</v>
      </c>
      <c r="J204" s="260">
        <v>992.98333333333323</v>
      </c>
      <c r="K204" s="259">
        <v>982.85</v>
      </c>
      <c r="L204" s="259">
        <v>969</v>
      </c>
      <c r="M204" s="259">
        <v>2.6470099999999999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957.65</v>
      </c>
      <c r="D205" s="260">
        <v>951.83333333333337</v>
      </c>
      <c r="E205" s="260">
        <v>943.76666666666677</v>
      </c>
      <c r="F205" s="260">
        <v>929.88333333333344</v>
      </c>
      <c r="G205" s="260">
        <v>921.81666666666683</v>
      </c>
      <c r="H205" s="260">
        <v>965.7166666666667</v>
      </c>
      <c r="I205" s="260">
        <v>973.7833333333333</v>
      </c>
      <c r="J205" s="260">
        <v>987.66666666666663</v>
      </c>
      <c r="K205" s="259">
        <v>959.9</v>
      </c>
      <c r="L205" s="259">
        <v>937.95</v>
      </c>
      <c r="M205" s="259">
        <v>0.10394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1216.3</v>
      </c>
      <c r="D206" s="260">
        <v>1208.1333333333334</v>
      </c>
      <c r="E206" s="260">
        <v>1196.2666666666669</v>
      </c>
      <c r="F206" s="260">
        <v>1176.2333333333333</v>
      </c>
      <c r="G206" s="260">
        <v>1164.3666666666668</v>
      </c>
      <c r="H206" s="260">
        <v>1228.166666666667</v>
      </c>
      <c r="I206" s="260">
        <v>1240.0333333333333</v>
      </c>
      <c r="J206" s="260">
        <v>1260.0666666666671</v>
      </c>
      <c r="K206" s="259">
        <v>1220</v>
      </c>
      <c r="L206" s="259">
        <v>1188.0999999999999</v>
      </c>
      <c r="M206" s="259">
        <v>7.1859099999999998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2676.85</v>
      </c>
      <c r="D207" s="260">
        <v>2675.8333333333335</v>
      </c>
      <c r="E207" s="260">
        <v>2657.5166666666669</v>
      </c>
      <c r="F207" s="260">
        <v>2638.1833333333334</v>
      </c>
      <c r="G207" s="260">
        <v>2619.8666666666668</v>
      </c>
      <c r="H207" s="260">
        <v>2695.166666666667</v>
      </c>
      <c r="I207" s="260">
        <v>2713.4833333333336</v>
      </c>
      <c r="J207" s="260">
        <v>2732.8166666666671</v>
      </c>
      <c r="K207" s="259">
        <v>2694.15</v>
      </c>
      <c r="L207" s="259">
        <v>2656.5</v>
      </c>
      <c r="M207" s="259">
        <v>5.1181599999999996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330.4</v>
      </c>
      <c r="D208" s="260">
        <v>330.7</v>
      </c>
      <c r="E208" s="260">
        <v>328.2</v>
      </c>
      <c r="F208" s="260">
        <v>326</v>
      </c>
      <c r="G208" s="260">
        <v>323.5</v>
      </c>
      <c r="H208" s="260">
        <v>332.9</v>
      </c>
      <c r="I208" s="260">
        <v>335.4</v>
      </c>
      <c r="J208" s="260">
        <v>337.59999999999997</v>
      </c>
      <c r="K208" s="259">
        <v>333.2</v>
      </c>
      <c r="L208" s="259">
        <v>328.5</v>
      </c>
      <c r="M208" s="259">
        <v>1.43405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405.65</v>
      </c>
      <c r="D209" s="260">
        <v>405.8</v>
      </c>
      <c r="E209" s="260">
        <v>402.85</v>
      </c>
      <c r="F209" s="260">
        <v>400.05</v>
      </c>
      <c r="G209" s="260">
        <v>397.1</v>
      </c>
      <c r="H209" s="260">
        <v>408.6</v>
      </c>
      <c r="I209" s="260">
        <v>411.54999999999995</v>
      </c>
      <c r="J209" s="260">
        <v>414.35</v>
      </c>
      <c r="K209" s="259">
        <v>408.75</v>
      </c>
      <c r="L209" s="259">
        <v>403</v>
      </c>
      <c r="M209" s="259">
        <v>42.579770000000003</v>
      </c>
      <c r="N209" s="1"/>
      <c r="O209" s="1"/>
    </row>
    <row r="210" spans="1:15" ht="12.75" customHeight="1">
      <c r="A210" s="30">
        <v>200</v>
      </c>
      <c r="B210" s="269" t="s">
        <v>780</v>
      </c>
      <c r="C210" s="259">
        <v>1220.45</v>
      </c>
      <c r="D210" s="260">
        <v>1221.0166666666667</v>
      </c>
      <c r="E210" s="260">
        <v>1209.4333333333334</v>
      </c>
      <c r="F210" s="260">
        <v>1198.4166666666667</v>
      </c>
      <c r="G210" s="260">
        <v>1186.8333333333335</v>
      </c>
      <c r="H210" s="260">
        <v>1232.0333333333333</v>
      </c>
      <c r="I210" s="260">
        <v>1243.6166666666668</v>
      </c>
      <c r="J210" s="260">
        <v>1254.6333333333332</v>
      </c>
      <c r="K210" s="259">
        <v>1232.5999999999999</v>
      </c>
      <c r="L210" s="259">
        <v>1210</v>
      </c>
      <c r="M210" s="259">
        <v>0.26956000000000002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2530.0500000000002</v>
      </c>
      <c r="D211" s="260">
        <v>2531.4666666666667</v>
      </c>
      <c r="E211" s="260">
        <v>2510.9833333333336</v>
      </c>
      <c r="F211" s="260">
        <v>2491.916666666667</v>
      </c>
      <c r="G211" s="260">
        <v>2471.4333333333338</v>
      </c>
      <c r="H211" s="260">
        <v>2550.5333333333333</v>
      </c>
      <c r="I211" s="260">
        <v>2571.016666666666</v>
      </c>
      <c r="J211" s="260">
        <v>2590.083333333333</v>
      </c>
      <c r="K211" s="259">
        <v>2551.9499999999998</v>
      </c>
      <c r="L211" s="259">
        <v>2512.4</v>
      </c>
      <c r="M211" s="259">
        <v>5.1940999999999997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103</v>
      </c>
      <c r="D212" s="260">
        <v>103.76666666666667</v>
      </c>
      <c r="E212" s="260">
        <v>101.78333333333333</v>
      </c>
      <c r="F212" s="260">
        <v>100.56666666666666</v>
      </c>
      <c r="G212" s="260">
        <v>98.583333333333329</v>
      </c>
      <c r="H212" s="260">
        <v>104.98333333333333</v>
      </c>
      <c r="I212" s="260">
        <v>106.96666666666665</v>
      </c>
      <c r="J212" s="260">
        <v>108.18333333333334</v>
      </c>
      <c r="K212" s="259">
        <v>105.75</v>
      </c>
      <c r="L212" s="259">
        <v>102.55</v>
      </c>
      <c r="M212" s="259">
        <v>24.605119999999999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213.85</v>
      </c>
      <c r="D213" s="260">
        <v>213.18333333333331</v>
      </c>
      <c r="E213" s="260">
        <v>211.91666666666663</v>
      </c>
      <c r="F213" s="260">
        <v>209.98333333333332</v>
      </c>
      <c r="G213" s="260">
        <v>208.71666666666664</v>
      </c>
      <c r="H213" s="260">
        <v>215.11666666666662</v>
      </c>
      <c r="I213" s="260">
        <v>216.38333333333333</v>
      </c>
      <c r="J213" s="260">
        <v>218.31666666666661</v>
      </c>
      <c r="K213" s="259">
        <v>214.45</v>
      </c>
      <c r="L213" s="259">
        <v>211.25</v>
      </c>
      <c r="M213" s="259">
        <v>14.61628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2550.6999999999998</v>
      </c>
      <c r="D214" s="260">
        <v>2554.9166666666665</v>
      </c>
      <c r="E214" s="260">
        <v>2537.833333333333</v>
      </c>
      <c r="F214" s="260">
        <v>2524.9666666666667</v>
      </c>
      <c r="G214" s="260">
        <v>2507.8833333333332</v>
      </c>
      <c r="H214" s="260">
        <v>2567.7833333333328</v>
      </c>
      <c r="I214" s="260">
        <v>2584.8666666666659</v>
      </c>
      <c r="J214" s="260">
        <v>2597.7333333333327</v>
      </c>
      <c r="K214" s="259">
        <v>2572</v>
      </c>
      <c r="L214" s="259">
        <v>2542.0500000000002</v>
      </c>
      <c r="M214" s="259">
        <v>13.244429999999999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283.7</v>
      </c>
      <c r="D215" s="260">
        <v>283.63333333333333</v>
      </c>
      <c r="E215" s="260">
        <v>282.16666666666663</v>
      </c>
      <c r="F215" s="260">
        <v>280.63333333333333</v>
      </c>
      <c r="G215" s="260">
        <v>279.16666666666663</v>
      </c>
      <c r="H215" s="260">
        <v>285.16666666666663</v>
      </c>
      <c r="I215" s="260">
        <v>286.63333333333333</v>
      </c>
      <c r="J215" s="260">
        <v>288.16666666666663</v>
      </c>
      <c r="K215" s="259">
        <v>285.10000000000002</v>
      </c>
      <c r="L215" s="259">
        <v>282.10000000000002</v>
      </c>
      <c r="M215" s="259">
        <v>4.19177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3164.2</v>
      </c>
      <c r="D216" s="260">
        <v>3178.8166666666671</v>
      </c>
      <c r="E216" s="260">
        <v>3130.3833333333341</v>
      </c>
      <c r="F216" s="260">
        <v>3096.5666666666671</v>
      </c>
      <c r="G216" s="260">
        <v>3048.1333333333341</v>
      </c>
      <c r="H216" s="260">
        <v>3212.6333333333341</v>
      </c>
      <c r="I216" s="260">
        <v>3261.0666666666675</v>
      </c>
      <c r="J216" s="260">
        <v>3294.8833333333341</v>
      </c>
      <c r="K216" s="259">
        <v>3227.25</v>
      </c>
      <c r="L216" s="259">
        <v>3145</v>
      </c>
      <c r="M216" s="259">
        <v>0.16424</v>
      </c>
      <c r="N216" s="1"/>
      <c r="O216" s="1"/>
    </row>
    <row r="217" spans="1:15" ht="12.75" customHeight="1">
      <c r="A217" s="30">
        <v>207</v>
      </c>
      <c r="B217" s="269" t="s">
        <v>781</v>
      </c>
      <c r="C217" s="259">
        <v>726.25</v>
      </c>
      <c r="D217" s="260">
        <v>729.4666666666667</v>
      </c>
      <c r="E217" s="260">
        <v>716.78333333333342</v>
      </c>
      <c r="F217" s="260">
        <v>707.31666666666672</v>
      </c>
      <c r="G217" s="260">
        <v>694.63333333333344</v>
      </c>
      <c r="H217" s="260">
        <v>738.93333333333339</v>
      </c>
      <c r="I217" s="260">
        <v>751.61666666666679</v>
      </c>
      <c r="J217" s="260">
        <v>761.08333333333337</v>
      </c>
      <c r="K217" s="259">
        <v>742.15</v>
      </c>
      <c r="L217" s="259">
        <v>720</v>
      </c>
      <c r="M217" s="259">
        <v>2.3313299999999999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39332.85</v>
      </c>
      <c r="D218" s="260">
        <v>39844.283333333333</v>
      </c>
      <c r="E218" s="260">
        <v>38588.566666666666</v>
      </c>
      <c r="F218" s="260">
        <v>37844.283333333333</v>
      </c>
      <c r="G218" s="260">
        <v>36588.566666666666</v>
      </c>
      <c r="H218" s="260">
        <v>40588.566666666666</v>
      </c>
      <c r="I218" s="260">
        <v>41844.283333333326</v>
      </c>
      <c r="J218" s="260">
        <v>42588.566666666666</v>
      </c>
      <c r="K218" s="259">
        <v>41100</v>
      </c>
      <c r="L218" s="259">
        <v>39100</v>
      </c>
      <c r="M218" s="259">
        <v>8.4239999999999995E-2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36.299999999999997</v>
      </c>
      <c r="D219" s="260">
        <v>36.6</v>
      </c>
      <c r="E219" s="260">
        <v>35.900000000000006</v>
      </c>
      <c r="F219" s="260">
        <v>35.500000000000007</v>
      </c>
      <c r="G219" s="260">
        <v>34.800000000000011</v>
      </c>
      <c r="H219" s="260">
        <v>37</v>
      </c>
      <c r="I219" s="260">
        <v>37.700000000000003</v>
      </c>
      <c r="J219" s="260">
        <v>38.099999999999994</v>
      </c>
      <c r="K219" s="259">
        <v>37.299999999999997</v>
      </c>
      <c r="L219" s="259">
        <v>36.200000000000003</v>
      </c>
      <c r="M219" s="259">
        <v>25.52056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2469.8000000000002</v>
      </c>
      <c r="D220" s="260">
        <v>2452.4500000000003</v>
      </c>
      <c r="E220" s="260">
        <v>2429.9000000000005</v>
      </c>
      <c r="F220" s="260">
        <v>2390.0000000000005</v>
      </c>
      <c r="G220" s="260">
        <v>2367.4500000000007</v>
      </c>
      <c r="H220" s="260">
        <v>2492.3500000000004</v>
      </c>
      <c r="I220" s="260">
        <v>2514.9000000000005</v>
      </c>
      <c r="J220" s="260">
        <v>2554.8000000000002</v>
      </c>
      <c r="K220" s="259">
        <v>2475</v>
      </c>
      <c r="L220" s="259">
        <v>2412.5500000000002</v>
      </c>
      <c r="M220" s="259">
        <v>31.681940000000001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908.7</v>
      </c>
      <c r="D221" s="260">
        <v>910.11666666666667</v>
      </c>
      <c r="E221" s="260">
        <v>903.18333333333339</v>
      </c>
      <c r="F221" s="260">
        <v>897.66666666666674</v>
      </c>
      <c r="G221" s="260">
        <v>890.73333333333346</v>
      </c>
      <c r="H221" s="260">
        <v>915.63333333333333</v>
      </c>
      <c r="I221" s="260">
        <v>922.56666666666649</v>
      </c>
      <c r="J221" s="260">
        <v>928.08333333333326</v>
      </c>
      <c r="K221" s="259">
        <v>917.05</v>
      </c>
      <c r="L221" s="259">
        <v>904.6</v>
      </c>
      <c r="M221" s="259">
        <v>90.008399999999995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1169.95</v>
      </c>
      <c r="D222" s="260">
        <v>1170.1166666666668</v>
      </c>
      <c r="E222" s="260">
        <v>1156.3333333333335</v>
      </c>
      <c r="F222" s="260">
        <v>1142.7166666666667</v>
      </c>
      <c r="G222" s="260">
        <v>1128.9333333333334</v>
      </c>
      <c r="H222" s="260">
        <v>1183.7333333333336</v>
      </c>
      <c r="I222" s="260">
        <v>1197.5166666666669</v>
      </c>
      <c r="J222" s="260">
        <v>1211.1333333333337</v>
      </c>
      <c r="K222" s="259">
        <v>1183.9000000000001</v>
      </c>
      <c r="L222" s="259">
        <v>1156.5</v>
      </c>
      <c r="M222" s="259">
        <v>8.2950800000000005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507.55</v>
      </c>
      <c r="D223" s="260">
        <v>505.26666666666665</v>
      </c>
      <c r="E223" s="260">
        <v>501.2833333333333</v>
      </c>
      <c r="F223" s="260">
        <v>495.01666666666665</v>
      </c>
      <c r="G223" s="260">
        <v>491.0333333333333</v>
      </c>
      <c r="H223" s="260">
        <v>511.5333333333333</v>
      </c>
      <c r="I223" s="260">
        <v>515.51666666666665</v>
      </c>
      <c r="J223" s="260">
        <v>521.7833333333333</v>
      </c>
      <c r="K223" s="259">
        <v>509.25</v>
      </c>
      <c r="L223" s="259">
        <v>499</v>
      </c>
      <c r="M223" s="259">
        <v>11.939170000000001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516.35</v>
      </c>
      <c r="D224" s="260">
        <v>513.73333333333346</v>
      </c>
      <c r="E224" s="260">
        <v>509.51666666666688</v>
      </c>
      <c r="F224" s="260">
        <v>502.68333333333339</v>
      </c>
      <c r="G224" s="260">
        <v>498.46666666666681</v>
      </c>
      <c r="H224" s="260">
        <v>520.56666666666695</v>
      </c>
      <c r="I224" s="260">
        <v>524.78333333333342</v>
      </c>
      <c r="J224" s="260">
        <v>531.61666666666702</v>
      </c>
      <c r="K224" s="259">
        <v>517.95000000000005</v>
      </c>
      <c r="L224" s="259">
        <v>506.9</v>
      </c>
      <c r="M224" s="259">
        <v>1.0548599999999999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43.9</v>
      </c>
      <c r="D225" s="260">
        <v>44.166666666666664</v>
      </c>
      <c r="E225" s="260">
        <v>43.533333333333331</v>
      </c>
      <c r="F225" s="260">
        <v>43.166666666666664</v>
      </c>
      <c r="G225" s="260">
        <v>42.533333333333331</v>
      </c>
      <c r="H225" s="260">
        <v>44.533333333333331</v>
      </c>
      <c r="I225" s="260">
        <v>45.166666666666671</v>
      </c>
      <c r="J225" s="260">
        <v>45.533333333333331</v>
      </c>
      <c r="K225" s="259">
        <v>44.8</v>
      </c>
      <c r="L225" s="259">
        <v>43.8</v>
      </c>
      <c r="M225" s="259">
        <v>54.695549999999997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56.1</v>
      </c>
      <c r="D226" s="260">
        <v>56.1</v>
      </c>
      <c r="E226" s="260">
        <v>55.6</v>
      </c>
      <c r="F226" s="260">
        <v>55.1</v>
      </c>
      <c r="G226" s="260">
        <v>54.6</v>
      </c>
      <c r="H226" s="260">
        <v>56.6</v>
      </c>
      <c r="I226" s="260">
        <v>57.1</v>
      </c>
      <c r="J226" s="260">
        <v>57.6</v>
      </c>
      <c r="K226" s="259">
        <v>56.6</v>
      </c>
      <c r="L226" s="259">
        <v>55.6</v>
      </c>
      <c r="M226" s="259">
        <v>307.71336000000002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77.45</v>
      </c>
      <c r="D227" s="260">
        <v>77.083333333333329</v>
      </c>
      <c r="E227" s="260">
        <v>76.36666666666666</v>
      </c>
      <c r="F227" s="260">
        <v>75.283333333333331</v>
      </c>
      <c r="G227" s="260">
        <v>74.566666666666663</v>
      </c>
      <c r="H227" s="260">
        <v>78.166666666666657</v>
      </c>
      <c r="I227" s="260">
        <v>78.883333333333326</v>
      </c>
      <c r="J227" s="260">
        <v>79.966666666666654</v>
      </c>
      <c r="K227" s="259">
        <v>77.8</v>
      </c>
      <c r="L227" s="259">
        <v>76</v>
      </c>
      <c r="M227" s="259">
        <v>49.080060000000003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951.6</v>
      </c>
      <c r="D228" s="260">
        <v>958.11666666666667</v>
      </c>
      <c r="E228" s="260">
        <v>929.48333333333335</v>
      </c>
      <c r="F228" s="260">
        <v>907.36666666666667</v>
      </c>
      <c r="G228" s="260">
        <v>878.73333333333335</v>
      </c>
      <c r="H228" s="260">
        <v>980.23333333333335</v>
      </c>
      <c r="I228" s="260">
        <v>1008.8666666666668</v>
      </c>
      <c r="J228" s="260">
        <v>1030.9833333333333</v>
      </c>
      <c r="K228" s="259">
        <v>986.75</v>
      </c>
      <c r="L228" s="259">
        <v>936</v>
      </c>
      <c r="M228" s="259">
        <v>0.84941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419.9</v>
      </c>
      <c r="D229" s="260">
        <v>417.40000000000003</v>
      </c>
      <c r="E229" s="260">
        <v>410.45000000000005</v>
      </c>
      <c r="F229" s="260">
        <v>401</v>
      </c>
      <c r="G229" s="260">
        <v>394.05</v>
      </c>
      <c r="H229" s="260">
        <v>426.85000000000008</v>
      </c>
      <c r="I229" s="260">
        <v>433.8</v>
      </c>
      <c r="J229" s="260">
        <v>443.25000000000011</v>
      </c>
      <c r="K229" s="259">
        <v>424.35</v>
      </c>
      <c r="L229" s="259">
        <v>407.95</v>
      </c>
      <c r="M229" s="259">
        <v>22.38691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1771.4</v>
      </c>
      <c r="D230" s="260">
        <v>1787.2833333333335</v>
      </c>
      <c r="E230" s="260">
        <v>1745.116666666667</v>
      </c>
      <c r="F230" s="260">
        <v>1718.8333333333335</v>
      </c>
      <c r="G230" s="260">
        <v>1676.666666666667</v>
      </c>
      <c r="H230" s="260">
        <v>1813.5666666666671</v>
      </c>
      <c r="I230" s="260">
        <v>1855.7333333333336</v>
      </c>
      <c r="J230" s="260">
        <v>1882.0166666666671</v>
      </c>
      <c r="K230" s="259">
        <v>1829.45</v>
      </c>
      <c r="L230" s="259">
        <v>1761</v>
      </c>
      <c r="M230" s="259">
        <v>1.1444799999999999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233.75</v>
      </c>
      <c r="D231" s="260">
        <v>234.65</v>
      </c>
      <c r="E231" s="260">
        <v>231.4</v>
      </c>
      <c r="F231" s="260">
        <v>229.05</v>
      </c>
      <c r="G231" s="260">
        <v>225.8</v>
      </c>
      <c r="H231" s="260">
        <v>237</v>
      </c>
      <c r="I231" s="260">
        <v>240.25</v>
      </c>
      <c r="J231" s="260">
        <v>242.6</v>
      </c>
      <c r="K231" s="259">
        <v>237.9</v>
      </c>
      <c r="L231" s="259">
        <v>232.3</v>
      </c>
      <c r="M231" s="259">
        <v>9.0668600000000001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348.7</v>
      </c>
      <c r="D232" s="260">
        <v>347.98333333333335</v>
      </c>
      <c r="E232" s="260">
        <v>345.4666666666667</v>
      </c>
      <c r="F232" s="260">
        <v>342.23333333333335</v>
      </c>
      <c r="G232" s="260">
        <v>339.7166666666667</v>
      </c>
      <c r="H232" s="260">
        <v>351.2166666666667</v>
      </c>
      <c r="I232" s="260">
        <v>353.73333333333335</v>
      </c>
      <c r="J232" s="260">
        <v>356.9666666666667</v>
      </c>
      <c r="K232" s="259">
        <v>350.5</v>
      </c>
      <c r="L232" s="259">
        <v>344.75</v>
      </c>
      <c r="M232" s="259">
        <v>138.25970000000001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106.1</v>
      </c>
      <c r="D233" s="260">
        <v>105.93333333333334</v>
      </c>
      <c r="E233" s="260">
        <v>104.16666666666667</v>
      </c>
      <c r="F233" s="260">
        <v>102.23333333333333</v>
      </c>
      <c r="G233" s="260">
        <v>100.46666666666667</v>
      </c>
      <c r="H233" s="260">
        <v>107.86666666666667</v>
      </c>
      <c r="I233" s="260">
        <v>109.63333333333333</v>
      </c>
      <c r="J233" s="260">
        <v>111.56666666666668</v>
      </c>
      <c r="K233" s="259">
        <v>107.7</v>
      </c>
      <c r="L233" s="259">
        <v>104</v>
      </c>
      <c r="M233" s="259">
        <v>6.0023600000000004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241.1</v>
      </c>
      <c r="D234" s="260">
        <v>240.1</v>
      </c>
      <c r="E234" s="260">
        <v>236.25</v>
      </c>
      <c r="F234" s="260">
        <v>231.4</v>
      </c>
      <c r="G234" s="260">
        <v>227.55</v>
      </c>
      <c r="H234" s="260">
        <v>244.95</v>
      </c>
      <c r="I234" s="260">
        <v>248.79999999999995</v>
      </c>
      <c r="J234" s="260">
        <v>253.64999999999998</v>
      </c>
      <c r="K234" s="259">
        <v>243.95</v>
      </c>
      <c r="L234" s="259">
        <v>235.25</v>
      </c>
      <c r="M234" s="259">
        <v>53.74248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129.35</v>
      </c>
      <c r="D235" s="260">
        <v>128.19999999999999</v>
      </c>
      <c r="E235" s="260">
        <v>126.59999999999997</v>
      </c>
      <c r="F235" s="260">
        <v>123.84999999999998</v>
      </c>
      <c r="G235" s="260">
        <v>122.24999999999996</v>
      </c>
      <c r="H235" s="260">
        <v>130.94999999999999</v>
      </c>
      <c r="I235" s="260">
        <v>132.55000000000001</v>
      </c>
      <c r="J235" s="260">
        <v>135.29999999999998</v>
      </c>
      <c r="K235" s="259">
        <v>129.80000000000001</v>
      </c>
      <c r="L235" s="259">
        <v>125.45</v>
      </c>
      <c r="M235" s="259">
        <v>88.86215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77.8</v>
      </c>
      <c r="D236" s="260">
        <v>77.966666666666654</v>
      </c>
      <c r="E236" s="260">
        <v>76.633333333333312</v>
      </c>
      <c r="F236" s="260">
        <v>75.466666666666654</v>
      </c>
      <c r="G236" s="260">
        <v>74.133333333333312</v>
      </c>
      <c r="H236" s="260">
        <v>79.133333333333312</v>
      </c>
      <c r="I236" s="260">
        <v>80.466666666666654</v>
      </c>
      <c r="J236" s="260">
        <v>81.633333333333312</v>
      </c>
      <c r="K236" s="259">
        <v>79.3</v>
      </c>
      <c r="L236" s="259">
        <v>76.8</v>
      </c>
      <c r="M236" s="259">
        <v>53.969769999999997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4591.45</v>
      </c>
      <c r="D237" s="260">
        <v>4592.4833333333336</v>
      </c>
      <c r="E237" s="260">
        <v>4548.9666666666672</v>
      </c>
      <c r="F237" s="260">
        <v>4506.4833333333336</v>
      </c>
      <c r="G237" s="260">
        <v>4462.9666666666672</v>
      </c>
      <c r="H237" s="260">
        <v>4634.9666666666672</v>
      </c>
      <c r="I237" s="260">
        <v>4678.4833333333336</v>
      </c>
      <c r="J237" s="260">
        <v>4720.9666666666672</v>
      </c>
      <c r="K237" s="259">
        <v>4636</v>
      </c>
      <c r="L237" s="259">
        <v>4550</v>
      </c>
      <c r="M237" s="259">
        <v>0.71442000000000005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253.9</v>
      </c>
      <c r="D238" s="260">
        <v>252.13333333333333</v>
      </c>
      <c r="E238" s="260">
        <v>247.86666666666667</v>
      </c>
      <c r="F238" s="260">
        <v>241.83333333333334</v>
      </c>
      <c r="G238" s="260">
        <v>237.56666666666669</v>
      </c>
      <c r="H238" s="260">
        <v>258.16666666666663</v>
      </c>
      <c r="I238" s="260">
        <v>262.43333333333328</v>
      </c>
      <c r="J238" s="260">
        <v>268.46666666666664</v>
      </c>
      <c r="K238" s="259">
        <v>256.39999999999998</v>
      </c>
      <c r="L238" s="259">
        <v>246.1</v>
      </c>
      <c r="M238" s="259">
        <v>41.392220000000002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139.9</v>
      </c>
      <c r="D239" s="260">
        <v>139.30000000000001</v>
      </c>
      <c r="E239" s="260">
        <v>138.30000000000001</v>
      </c>
      <c r="F239" s="260">
        <v>136.69999999999999</v>
      </c>
      <c r="G239" s="260">
        <v>135.69999999999999</v>
      </c>
      <c r="H239" s="260">
        <v>140.90000000000003</v>
      </c>
      <c r="I239" s="260">
        <v>141.90000000000003</v>
      </c>
      <c r="J239" s="260">
        <v>143.50000000000006</v>
      </c>
      <c r="K239" s="259">
        <v>140.30000000000001</v>
      </c>
      <c r="L239" s="259">
        <v>137.69999999999999</v>
      </c>
      <c r="M239" s="259">
        <v>39.901179999999997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333.8</v>
      </c>
      <c r="D240" s="260">
        <v>330.31666666666666</v>
      </c>
      <c r="E240" s="260">
        <v>325.98333333333335</v>
      </c>
      <c r="F240" s="260">
        <v>318.16666666666669</v>
      </c>
      <c r="G240" s="260">
        <v>313.83333333333337</v>
      </c>
      <c r="H240" s="260">
        <v>338.13333333333333</v>
      </c>
      <c r="I240" s="260">
        <v>342.4666666666667</v>
      </c>
      <c r="J240" s="260">
        <v>350.2833333333333</v>
      </c>
      <c r="K240" s="259">
        <v>334.65</v>
      </c>
      <c r="L240" s="259">
        <v>322.5</v>
      </c>
      <c r="M240" s="259">
        <v>47.243949999999998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68.25</v>
      </c>
      <c r="D241" s="260">
        <v>68.38333333333334</v>
      </c>
      <c r="E241" s="260">
        <v>67.966666666666683</v>
      </c>
      <c r="F241" s="260">
        <v>67.683333333333337</v>
      </c>
      <c r="G241" s="260">
        <v>67.26666666666668</v>
      </c>
      <c r="H241" s="260">
        <v>68.666666666666686</v>
      </c>
      <c r="I241" s="260">
        <v>69.083333333333343</v>
      </c>
      <c r="J241" s="260">
        <v>69.366666666666688</v>
      </c>
      <c r="K241" s="259">
        <v>68.8</v>
      </c>
      <c r="L241" s="259">
        <v>68.099999999999994</v>
      </c>
      <c r="M241" s="259">
        <v>105.49071000000001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18.55</v>
      </c>
      <c r="D242" s="260">
        <v>18.599999999999998</v>
      </c>
      <c r="E242" s="260">
        <v>18.249999999999996</v>
      </c>
      <c r="F242" s="260">
        <v>17.95</v>
      </c>
      <c r="G242" s="260">
        <v>17.599999999999998</v>
      </c>
      <c r="H242" s="260">
        <v>18.899999999999995</v>
      </c>
      <c r="I242" s="260">
        <v>19.249999999999996</v>
      </c>
      <c r="J242" s="260">
        <v>19.549999999999994</v>
      </c>
      <c r="K242" s="259">
        <v>18.95</v>
      </c>
      <c r="L242" s="259">
        <v>18.3</v>
      </c>
      <c r="M242" s="259">
        <v>28.624230000000001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741.2</v>
      </c>
      <c r="D243" s="260">
        <v>744.01666666666677</v>
      </c>
      <c r="E243" s="260">
        <v>735.18333333333351</v>
      </c>
      <c r="F243" s="260">
        <v>729.16666666666674</v>
      </c>
      <c r="G243" s="260">
        <v>720.33333333333348</v>
      </c>
      <c r="H243" s="260">
        <v>750.03333333333353</v>
      </c>
      <c r="I243" s="260">
        <v>758.86666666666679</v>
      </c>
      <c r="J243" s="260">
        <v>764.88333333333355</v>
      </c>
      <c r="K243" s="259">
        <v>752.85</v>
      </c>
      <c r="L243" s="259">
        <v>738</v>
      </c>
      <c r="M243" s="259">
        <v>19.933810000000001</v>
      </c>
      <c r="N243" s="1"/>
      <c r="O243" s="1"/>
    </row>
    <row r="244" spans="1:15" ht="12.75" customHeight="1">
      <c r="A244" s="30">
        <v>234</v>
      </c>
      <c r="B244" s="269" t="s">
        <v>776</v>
      </c>
      <c r="C244" s="259">
        <v>22.65</v>
      </c>
      <c r="D244" s="260">
        <v>22.649999999999995</v>
      </c>
      <c r="E244" s="260">
        <v>22.399999999999991</v>
      </c>
      <c r="F244" s="260">
        <v>22.149999999999995</v>
      </c>
      <c r="G244" s="260">
        <v>21.899999999999991</v>
      </c>
      <c r="H244" s="260">
        <v>22.899999999999991</v>
      </c>
      <c r="I244" s="260">
        <v>23.15</v>
      </c>
      <c r="J244" s="260">
        <v>23.399999999999991</v>
      </c>
      <c r="K244" s="259">
        <v>22.9</v>
      </c>
      <c r="L244" s="259">
        <v>22.4</v>
      </c>
      <c r="M244" s="259">
        <v>82.544340000000005</v>
      </c>
      <c r="N244" s="1"/>
      <c r="O244" s="1"/>
    </row>
    <row r="245" spans="1:15" ht="12.75" customHeight="1">
      <c r="A245" s="30">
        <v>235</v>
      </c>
      <c r="B245" s="269" t="s">
        <v>782</v>
      </c>
      <c r="C245" s="259">
        <v>1443.8</v>
      </c>
      <c r="D245" s="260">
        <v>1440.2666666666667</v>
      </c>
      <c r="E245" s="260">
        <v>1430.5333333333333</v>
      </c>
      <c r="F245" s="260">
        <v>1417.2666666666667</v>
      </c>
      <c r="G245" s="260">
        <v>1407.5333333333333</v>
      </c>
      <c r="H245" s="260">
        <v>1453.5333333333333</v>
      </c>
      <c r="I245" s="260">
        <v>1463.2666666666664</v>
      </c>
      <c r="J245" s="260">
        <v>1476.5333333333333</v>
      </c>
      <c r="K245" s="259">
        <v>1450</v>
      </c>
      <c r="L245" s="259">
        <v>1427</v>
      </c>
      <c r="M245" s="259">
        <v>0.12963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354</v>
      </c>
      <c r="D246" s="260">
        <v>353.4666666666667</v>
      </c>
      <c r="E246" s="260">
        <v>341.73333333333341</v>
      </c>
      <c r="F246" s="260">
        <v>329.4666666666667</v>
      </c>
      <c r="G246" s="260">
        <v>317.73333333333341</v>
      </c>
      <c r="H246" s="260">
        <v>365.73333333333341</v>
      </c>
      <c r="I246" s="260">
        <v>377.46666666666675</v>
      </c>
      <c r="J246" s="260">
        <v>389.73333333333341</v>
      </c>
      <c r="K246" s="259">
        <v>365.2</v>
      </c>
      <c r="L246" s="259">
        <v>341.2</v>
      </c>
      <c r="M246" s="259">
        <v>5.0572299999999997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428.25</v>
      </c>
      <c r="D247" s="260">
        <v>425.25</v>
      </c>
      <c r="E247" s="260">
        <v>421.5</v>
      </c>
      <c r="F247" s="260">
        <v>414.75</v>
      </c>
      <c r="G247" s="260">
        <v>411</v>
      </c>
      <c r="H247" s="260">
        <v>432</v>
      </c>
      <c r="I247" s="260">
        <v>435.75</v>
      </c>
      <c r="J247" s="260">
        <v>442.5</v>
      </c>
      <c r="K247" s="259">
        <v>429</v>
      </c>
      <c r="L247" s="259">
        <v>418.5</v>
      </c>
      <c r="M247" s="259">
        <v>14.66718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185.5</v>
      </c>
      <c r="D248" s="260">
        <v>186.46666666666667</v>
      </c>
      <c r="E248" s="260">
        <v>183.78333333333333</v>
      </c>
      <c r="F248" s="260">
        <v>182.06666666666666</v>
      </c>
      <c r="G248" s="260">
        <v>179.38333333333333</v>
      </c>
      <c r="H248" s="260">
        <v>188.18333333333334</v>
      </c>
      <c r="I248" s="260">
        <v>190.86666666666667</v>
      </c>
      <c r="J248" s="260">
        <v>192.58333333333334</v>
      </c>
      <c r="K248" s="259">
        <v>189.15</v>
      </c>
      <c r="L248" s="259">
        <v>184.75</v>
      </c>
      <c r="M248" s="259">
        <v>24.12942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1142.6500000000001</v>
      </c>
      <c r="D249" s="260">
        <v>1147.0666666666666</v>
      </c>
      <c r="E249" s="260">
        <v>1134.5333333333333</v>
      </c>
      <c r="F249" s="260">
        <v>1126.4166666666667</v>
      </c>
      <c r="G249" s="260">
        <v>1113.8833333333334</v>
      </c>
      <c r="H249" s="260">
        <v>1155.1833333333332</v>
      </c>
      <c r="I249" s="260">
        <v>1167.7166666666665</v>
      </c>
      <c r="J249" s="260">
        <v>1175.833333333333</v>
      </c>
      <c r="K249" s="259">
        <v>1159.5999999999999</v>
      </c>
      <c r="L249" s="259">
        <v>1138.95</v>
      </c>
      <c r="M249" s="259">
        <v>20.485199999999999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17.7</v>
      </c>
      <c r="D250" s="260">
        <v>18.433333333333334</v>
      </c>
      <c r="E250" s="260">
        <v>16.616666666666667</v>
      </c>
      <c r="F250" s="260">
        <v>15.533333333333335</v>
      </c>
      <c r="G250" s="260">
        <v>13.716666666666669</v>
      </c>
      <c r="H250" s="260">
        <v>19.516666666666666</v>
      </c>
      <c r="I250" s="260">
        <v>21.333333333333336</v>
      </c>
      <c r="J250" s="260">
        <v>22.416666666666664</v>
      </c>
      <c r="K250" s="259">
        <v>20.25</v>
      </c>
      <c r="L250" s="259">
        <v>17.350000000000001</v>
      </c>
      <c r="M250" s="259">
        <v>806.48054999999999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3921.7</v>
      </c>
      <c r="D251" s="260">
        <v>3898.2000000000003</v>
      </c>
      <c r="E251" s="260">
        <v>3868.4000000000005</v>
      </c>
      <c r="F251" s="260">
        <v>3815.1000000000004</v>
      </c>
      <c r="G251" s="260">
        <v>3785.3000000000006</v>
      </c>
      <c r="H251" s="260">
        <v>3951.5000000000005</v>
      </c>
      <c r="I251" s="260">
        <v>3981.3000000000006</v>
      </c>
      <c r="J251" s="260">
        <v>4034.6000000000004</v>
      </c>
      <c r="K251" s="259">
        <v>3928</v>
      </c>
      <c r="L251" s="259">
        <v>3844.9</v>
      </c>
      <c r="M251" s="259">
        <v>2.2811599999999999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1537.65</v>
      </c>
      <c r="D252" s="260">
        <v>1538.1000000000001</v>
      </c>
      <c r="E252" s="260">
        <v>1529.8000000000002</v>
      </c>
      <c r="F252" s="260">
        <v>1521.95</v>
      </c>
      <c r="G252" s="260">
        <v>1513.65</v>
      </c>
      <c r="H252" s="260">
        <v>1545.9500000000003</v>
      </c>
      <c r="I252" s="260">
        <v>1554.25</v>
      </c>
      <c r="J252" s="260">
        <v>1562.1000000000004</v>
      </c>
      <c r="K252" s="259">
        <v>1546.4</v>
      </c>
      <c r="L252" s="259">
        <v>1530.25</v>
      </c>
      <c r="M252" s="259">
        <v>45.423360000000002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512.95000000000005</v>
      </c>
      <c r="D253" s="260">
        <v>514.68333333333328</v>
      </c>
      <c r="E253" s="260">
        <v>508.31666666666661</v>
      </c>
      <c r="F253" s="260">
        <v>503.68333333333334</v>
      </c>
      <c r="G253" s="260">
        <v>497.31666666666666</v>
      </c>
      <c r="H253" s="260">
        <v>519.31666666666661</v>
      </c>
      <c r="I253" s="260">
        <v>525.68333333333317</v>
      </c>
      <c r="J253" s="260">
        <v>530.31666666666649</v>
      </c>
      <c r="K253" s="259">
        <v>521.04999999999995</v>
      </c>
      <c r="L253" s="259">
        <v>510.05</v>
      </c>
      <c r="M253" s="259">
        <v>3.2603599999999999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431.6</v>
      </c>
      <c r="D254" s="260">
        <v>445.48333333333335</v>
      </c>
      <c r="E254" s="260">
        <v>413.4666666666667</v>
      </c>
      <c r="F254" s="260">
        <v>395.33333333333337</v>
      </c>
      <c r="G254" s="260">
        <v>363.31666666666672</v>
      </c>
      <c r="H254" s="260">
        <v>463.61666666666667</v>
      </c>
      <c r="I254" s="260">
        <v>495.63333333333333</v>
      </c>
      <c r="J254" s="260">
        <v>513.76666666666665</v>
      </c>
      <c r="K254" s="259">
        <v>477.5</v>
      </c>
      <c r="L254" s="259">
        <v>427.35</v>
      </c>
      <c r="M254" s="259">
        <v>63.845669999999998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1781.7</v>
      </c>
      <c r="D255" s="260">
        <v>1778.2666666666664</v>
      </c>
      <c r="E255" s="260">
        <v>1766.5333333333328</v>
      </c>
      <c r="F255" s="260">
        <v>1751.3666666666663</v>
      </c>
      <c r="G255" s="260">
        <v>1739.6333333333328</v>
      </c>
      <c r="H255" s="260">
        <v>1793.4333333333329</v>
      </c>
      <c r="I255" s="260">
        <v>1805.1666666666665</v>
      </c>
      <c r="J255" s="260">
        <v>1820.333333333333</v>
      </c>
      <c r="K255" s="259">
        <v>1790</v>
      </c>
      <c r="L255" s="259">
        <v>1763.1</v>
      </c>
      <c r="M255" s="259">
        <v>4.6283399999999997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905.1</v>
      </c>
      <c r="D256" s="260">
        <v>903.71666666666658</v>
      </c>
      <c r="E256" s="260">
        <v>894.93333333333317</v>
      </c>
      <c r="F256" s="260">
        <v>884.76666666666654</v>
      </c>
      <c r="G256" s="260">
        <v>875.98333333333312</v>
      </c>
      <c r="H256" s="260">
        <v>913.88333333333321</v>
      </c>
      <c r="I256" s="260">
        <v>922.66666666666674</v>
      </c>
      <c r="J256" s="260">
        <v>932.83333333333326</v>
      </c>
      <c r="K256" s="259">
        <v>912.5</v>
      </c>
      <c r="L256" s="259">
        <v>893.55</v>
      </c>
      <c r="M256" s="259">
        <v>1.62978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1973.5</v>
      </c>
      <c r="D257" s="260">
        <v>1951.1166666666668</v>
      </c>
      <c r="E257" s="260">
        <v>1922.3833333333337</v>
      </c>
      <c r="F257" s="260">
        <v>1871.2666666666669</v>
      </c>
      <c r="G257" s="260">
        <v>1842.5333333333338</v>
      </c>
      <c r="H257" s="260">
        <v>2002.2333333333336</v>
      </c>
      <c r="I257" s="260">
        <v>2030.9666666666667</v>
      </c>
      <c r="J257" s="260">
        <v>2082.0833333333335</v>
      </c>
      <c r="K257" s="259">
        <v>1979.85</v>
      </c>
      <c r="L257" s="259">
        <v>1900</v>
      </c>
      <c r="M257" s="259">
        <v>0.73958999999999997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2712.65</v>
      </c>
      <c r="D258" s="260">
        <v>2681.7166666666667</v>
      </c>
      <c r="E258" s="260">
        <v>2638.4333333333334</v>
      </c>
      <c r="F258" s="260">
        <v>2564.2166666666667</v>
      </c>
      <c r="G258" s="260">
        <v>2520.9333333333334</v>
      </c>
      <c r="H258" s="260">
        <v>2755.9333333333334</v>
      </c>
      <c r="I258" s="260">
        <v>2799.2166666666672</v>
      </c>
      <c r="J258" s="260">
        <v>2873.4333333333334</v>
      </c>
      <c r="K258" s="259">
        <v>2725</v>
      </c>
      <c r="L258" s="259">
        <v>2607.5</v>
      </c>
      <c r="M258" s="259">
        <v>1.34636</v>
      </c>
      <c r="N258" s="1"/>
      <c r="O258" s="1"/>
    </row>
    <row r="259" spans="1:15" ht="12.75" customHeight="1">
      <c r="A259" s="30">
        <v>249</v>
      </c>
      <c r="B259" s="269" t="s">
        <v>967</v>
      </c>
      <c r="C259" s="259">
        <v>406.9</v>
      </c>
      <c r="D259" s="260">
        <v>407.91666666666669</v>
      </c>
      <c r="E259" s="260">
        <v>404.08333333333337</v>
      </c>
      <c r="F259" s="260">
        <v>401.26666666666671</v>
      </c>
      <c r="G259" s="260">
        <v>397.43333333333339</v>
      </c>
      <c r="H259" s="260">
        <v>410.73333333333335</v>
      </c>
      <c r="I259" s="260">
        <v>414.56666666666672</v>
      </c>
      <c r="J259" s="260">
        <v>417.38333333333333</v>
      </c>
      <c r="K259" s="259">
        <v>411.75</v>
      </c>
      <c r="L259" s="259">
        <v>405.1</v>
      </c>
      <c r="M259" s="259">
        <v>0.52148000000000005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552.9</v>
      </c>
      <c r="D260" s="260">
        <v>551.63333333333333</v>
      </c>
      <c r="E260" s="260">
        <v>546.76666666666665</v>
      </c>
      <c r="F260" s="260">
        <v>540.63333333333333</v>
      </c>
      <c r="G260" s="260">
        <v>535.76666666666665</v>
      </c>
      <c r="H260" s="260">
        <v>557.76666666666665</v>
      </c>
      <c r="I260" s="260">
        <v>562.63333333333321</v>
      </c>
      <c r="J260" s="260">
        <v>568.76666666666665</v>
      </c>
      <c r="K260" s="259">
        <v>556.5</v>
      </c>
      <c r="L260" s="259">
        <v>545.5</v>
      </c>
      <c r="M260" s="259">
        <v>2.8767100000000001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414.8</v>
      </c>
      <c r="D261" s="260">
        <v>417.59999999999997</v>
      </c>
      <c r="E261" s="260">
        <v>410.39999999999992</v>
      </c>
      <c r="F261" s="260">
        <v>405.99999999999994</v>
      </c>
      <c r="G261" s="260">
        <v>398.7999999999999</v>
      </c>
      <c r="H261" s="260">
        <v>421.99999999999994</v>
      </c>
      <c r="I261" s="260">
        <v>429.2</v>
      </c>
      <c r="J261" s="260">
        <v>433.59999999999997</v>
      </c>
      <c r="K261" s="259">
        <v>424.8</v>
      </c>
      <c r="L261" s="259">
        <v>413.2</v>
      </c>
      <c r="M261" s="259">
        <v>18.540089999999999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68.45</v>
      </c>
      <c r="D262" s="260">
        <v>68.88333333333334</v>
      </c>
      <c r="E262" s="260">
        <v>67.616666666666674</v>
      </c>
      <c r="F262" s="260">
        <v>66.783333333333331</v>
      </c>
      <c r="G262" s="260">
        <v>65.516666666666666</v>
      </c>
      <c r="H262" s="260">
        <v>69.716666666666683</v>
      </c>
      <c r="I262" s="260">
        <v>70.983333333333363</v>
      </c>
      <c r="J262" s="260">
        <v>71.816666666666691</v>
      </c>
      <c r="K262" s="259">
        <v>70.150000000000006</v>
      </c>
      <c r="L262" s="259">
        <v>68.05</v>
      </c>
      <c r="M262" s="259">
        <v>3.97899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337.65</v>
      </c>
      <c r="D263" s="260">
        <v>334.31666666666666</v>
      </c>
      <c r="E263" s="260">
        <v>328.83333333333331</v>
      </c>
      <c r="F263" s="260">
        <v>320.01666666666665</v>
      </c>
      <c r="G263" s="260">
        <v>314.5333333333333</v>
      </c>
      <c r="H263" s="260">
        <v>343.13333333333333</v>
      </c>
      <c r="I263" s="260">
        <v>348.61666666666667</v>
      </c>
      <c r="J263" s="260">
        <v>357.43333333333334</v>
      </c>
      <c r="K263" s="259">
        <v>339.8</v>
      </c>
      <c r="L263" s="259">
        <v>325.5</v>
      </c>
      <c r="M263" s="259">
        <v>67.284260000000003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673.95</v>
      </c>
      <c r="D264" s="260">
        <v>673.15</v>
      </c>
      <c r="E264" s="260">
        <v>669.84999999999991</v>
      </c>
      <c r="F264" s="260">
        <v>665.74999999999989</v>
      </c>
      <c r="G264" s="260">
        <v>662.44999999999982</v>
      </c>
      <c r="H264" s="260">
        <v>677.25</v>
      </c>
      <c r="I264" s="260">
        <v>680.55</v>
      </c>
      <c r="J264" s="260">
        <v>684.65000000000009</v>
      </c>
      <c r="K264" s="259">
        <v>676.45</v>
      </c>
      <c r="L264" s="259">
        <v>669.05</v>
      </c>
      <c r="M264" s="259">
        <v>13.803290000000001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112.6</v>
      </c>
      <c r="D265" s="260">
        <v>111.68333333333332</v>
      </c>
      <c r="E265" s="260">
        <v>110.26666666666665</v>
      </c>
      <c r="F265" s="260">
        <v>107.93333333333332</v>
      </c>
      <c r="G265" s="260">
        <v>106.51666666666665</v>
      </c>
      <c r="H265" s="260">
        <v>114.01666666666665</v>
      </c>
      <c r="I265" s="260">
        <v>115.43333333333331</v>
      </c>
      <c r="J265" s="260">
        <v>117.76666666666665</v>
      </c>
      <c r="K265" s="259">
        <v>113.1</v>
      </c>
      <c r="L265" s="259">
        <v>109.35</v>
      </c>
      <c r="M265" s="259">
        <v>6.1212900000000001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141.55000000000001</v>
      </c>
      <c r="D266" s="260">
        <v>140.53333333333333</v>
      </c>
      <c r="E266" s="260">
        <v>138.56666666666666</v>
      </c>
      <c r="F266" s="260">
        <v>135.58333333333334</v>
      </c>
      <c r="G266" s="260">
        <v>133.61666666666667</v>
      </c>
      <c r="H266" s="260">
        <v>143.51666666666665</v>
      </c>
      <c r="I266" s="260">
        <v>145.48333333333329</v>
      </c>
      <c r="J266" s="260">
        <v>148.46666666666664</v>
      </c>
      <c r="K266" s="259">
        <v>142.5</v>
      </c>
      <c r="L266" s="259">
        <v>137.55000000000001</v>
      </c>
      <c r="M266" s="259">
        <v>6.1780799999999996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459.85</v>
      </c>
      <c r="D267" s="260">
        <v>455.7</v>
      </c>
      <c r="E267" s="260">
        <v>450.4</v>
      </c>
      <c r="F267" s="260">
        <v>440.95</v>
      </c>
      <c r="G267" s="260">
        <v>435.65</v>
      </c>
      <c r="H267" s="260">
        <v>465.15</v>
      </c>
      <c r="I267" s="260">
        <v>470.45000000000005</v>
      </c>
      <c r="J267" s="260">
        <v>479.9</v>
      </c>
      <c r="K267" s="259">
        <v>461</v>
      </c>
      <c r="L267" s="259">
        <v>446.25</v>
      </c>
      <c r="M267" s="259">
        <v>22.60943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609.95000000000005</v>
      </c>
      <c r="D268" s="260">
        <v>606.58333333333337</v>
      </c>
      <c r="E268" s="260">
        <v>598.4666666666667</v>
      </c>
      <c r="F268" s="260">
        <v>586.98333333333335</v>
      </c>
      <c r="G268" s="260">
        <v>578.86666666666667</v>
      </c>
      <c r="H268" s="260">
        <v>618.06666666666672</v>
      </c>
      <c r="I268" s="260">
        <v>626.18333333333328</v>
      </c>
      <c r="J268" s="260">
        <v>637.66666666666674</v>
      </c>
      <c r="K268" s="259">
        <v>614.70000000000005</v>
      </c>
      <c r="L268" s="259">
        <v>595.1</v>
      </c>
      <c r="M268" s="259">
        <v>24.5352</v>
      </c>
      <c r="N268" s="1"/>
      <c r="O268" s="1"/>
    </row>
    <row r="269" spans="1:15" ht="12.75" customHeight="1">
      <c r="A269" s="30">
        <v>259</v>
      </c>
      <c r="B269" s="269" t="s">
        <v>783</v>
      </c>
      <c r="C269" s="259">
        <v>514.70000000000005</v>
      </c>
      <c r="D269" s="260">
        <v>516.11666666666667</v>
      </c>
      <c r="E269" s="260">
        <v>509.98333333333335</v>
      </c>
      <c r="F269" s="260">
        <v>505.26666666666665</v>
      </c>
      <c r="G269" s="260">
        <v>499.13333333333333</v>
      </c>
      <c r="H269" s="260">
        <v>520.83333333333337</v>
      </c>
      <c r="I269" s="260">
        <v>526.96666666666681</v>
      </c>
      <c r="J269" s="260">
        <v>531.68333333333339</v>
      </c>
      <c r="K269" s="259">
        <v>522.25</v>
      </c>
      <c r="L269" s="259">
        <v>511.4</v>
      </c>
      <c r="M269" s="259">
        <v>2.5811700000000002</v>
      </c>
      <c r="N269" s="1"/>
      <c r="O269" s="1"/>
    </row>
    <row r="270" spans="1:15" ht="12.75" customHeight="1">
      <c r="A270" s="30">
        <v>260</v>
      </c>
      <c r="B270" s="269" t="s">
        <v>784</v>
      </c>
      <c r="C270" s="259">
        <v>367.05</v>
      </c>
      <c r="D270" s="260">
        <v>374.34999999999997</v>
      </c>
      <c r="E270" s="260">
        <v>356.74999999999994</v>
      </c>
      <c r="F270" s="260">
        <v>346.45</v>
      </c>
      <c r="G270" s="260">
        <v>328.84999999999997</v>
      </c>
      <c r="H270" s="260">
        <v>384.64999999999992</v>
      </c>
      <c r="I270" s="260">
        <v>402.24999999999994</v>
      </c>
      <c r="J270" s="260">
        <v>412.5499999999999</v>
      </c>
      <c r="K270" s="259">
        <v>391.95</v>
      </c>
      <c r="L270" s="259">
        <v>364.05</v>
      </c>
      <c r="M270" s="259">
        <v>8.5169099999999993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629.35</v>
      </c>
      <c r="D271" s="260">
        <v>622.61666666666667</v>
      </c>
      <c r="E271" s="260">
        <v>607.23333333333335</v>
      </c>
      <c r="F271" s="260">
        <v>585.11666666666667</v>
      </c>
      <c r="G271" s="260">
        <v>569.73333333333335</v>
      </c>
      <c r="H271" s="260">
        <v>644.73333333333335</v>
      </c>
      <c r="I271" s="260">
        <v>660.11666666666679</v>
      </c>
      <c r="J271" s="260">
        <v>682.23333333333335</v>
      </c>
      <c r="K271" s="259">
        <v>638</v>
      </c>
      <c r="L271" s="259">
        <v>600.5</v>
      </c>
      <c r="M271" s="259">
        <v>14.11642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197.95</v>
      </c>
      <c r="D272" s="260">
        <v>195.9</v>
      </c>
      <c r="E272" s="260">
        <v>192</v>
      </c>
      <c r="F272" s="260">
        <v>186.04999999999998</v>
      </c>
      <c r="G272" s="260">
        <v>182.14999999999998</v>
      </c>
      <c r="H272" s="260">
        <v>201.85000000000002</v>
      </c>
      <c r="I272" s="260">
        <v>205.75000000000006</v>
      </c>
      <c r="J272" s="260">
        <v>211.70000000000005</v>
      </c>
      <c r="K272" s="259">
        <v>199.8</v>
      </c>
      <c r="L272" s="259">
        <v>189.95</v>
      </c>
      <c r="M272" s="259">
        <v>4.0875300000000001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551.9</v>
      </c>
      <c r="D273" s="260">
        <v>546.74999999999989</v>
      </c>
      <c r="E273" s="260">
        <v>534.69999999999982</v>
      </c>
      <c r="F273" s="260">
        <v>517.49999999999989</v>
      </c>
      <c r="G273" s="260">
        <v>505.44999999999982</v>
      </c>
      <c r="H273" s="260">
        <v>563.94999999999982</v>
      </c>
      <c r="I273" s="260">
        <v>575.99999999999977</v>
      </c>
      <c r="J273" s="260">
        <v>593.19999999999982</v>
      </c>
      <c r="K273" s="259">
        <v>558.79999999999995</v>
      </c>
      <c r="L273" s="259">
        <v>529.54999999999995</v>
      </c>
      <c r="M273" s="259">
        <v>5.2087899999999996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1615.2</v>
      </c>
      <c r="D274" s="260">
        <v>1617.5666666666666</v>
      </c>
      <c r="E274" s="260">
        <v>1586.6333333333332</v>
      </c>
      <c r="F274" s="260">
        <v>1558.0666666666666</v>
      </c>
      <c r="G274" s="260">
        <v>1527.1333333333332</v>
      </c>
      <c r="H274" s="260">
        <v>1646.1333333333332</v>
      </c>
      <c r="I274" s="260">
        <v>1677.0666666666666</v>
      </c>
      <c r="J274" s="260">
        <v>1705.6333333333332</v>
      </c>
      <c r="K274" s="259">
        <v>1648.5</v>
      </c>
      <c r="L274" s="259">
        <v>1589</v>
      </c>
      <c r="M274" s="259">
        <v>3.2384400000000002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222.6</v>
      </c>
      <c r="D275" s="260">
        <v>221.51666666666665</v>
      </c>
      <c r="E275" s="260">
        <v>219.5333333333333</v>
      </c>
      <c r="F275" s="260">
        <v>216.46666666666664</v>
      </c>
      <c r="G275" s="260">
        <v>214.48333333333329</v>
      </c>
      <c r="H275" s="260">
        <v>224.58333333333331</v>
      </c>
      <c r="I275" s="260">
        <v>226.56666666666666</v>
      </c>
      <c r="J275" s="260">
        <v>229.63333333333333</v>
      </c>
      <c r="K275" s="259">
        <v>223.5</v>
      </c>
      <c r="L275" s="259">
        <v>218.45</v>
      </c>
      <c r="M275" s="259">
        <v>1.2749600000000001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709.25</v>
      </c>
      <c r="D276" s="260">
        <v>717.0333333333333</v>
      </c>
      <c r="E276" s="260">
        <v>699.06666666666661</v>
      </c>
      <c r="F276" s="260">
        <v>688.88333333333333</v>
      </c>
      <c r="G276" s="260">
        <v>670.91666666666663</v>
      </c>
      <c r="H276" s="260">
        <v>727.21666666666658</v>
      </c>
      <c r="I276" s="260">
        <v>745.18333333333328</v>
      </c>
      <c r="J276" s="260">
        <v>755.36666666666656</v>
      </c>
      <c r="K276" s="259">
        <v>735</v>
      </c>
      <c r="L276" s="259">
        <v>706.85</v>
      </c>
      <c r="M276" s="259">
        <v>16.501519999999999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399.25</v>
      </c>
      <c r="D277" s="260">
        <v>402.56666666666666</v>
      </c>
      <c r="E277" s="260">
        <v>391.73333333333335</v>
      </c>
      <c r="F277" s="260">
        <v>384.2166666666667</v>
      </c>
      <c r="G277" s="260">
        <v>373.38333333333338</v>
      </c>
      <c r="H277" s="260">
        <v>410.08333333333331</v>
      </c>
      <c r="I277" s="260">
        <v>420.91666666666669</v>
      </c>
      <c r="J277" s="260">
        <v>428.43333333333328</v>
      </c>
      <c r="K277" s="259">
        <v>413.4</v>
      </c>
      <c r="L277" s="259">
        <v>395.05</v>
      </c>
      <c r="M277" s="259">
        <v>4.4706299999999999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1081.25</v>
      </c>
      <c r="D278" s="260">
        <v>1076.55</v>
      </c>
      <c r="E278" s="260">
        <v>1055.6999999999998</v>
      </c>
      <c r="F278" s="260">
        <v>1030.1499999999999</v>
      </c>
      <c r="G278" s="260">
        <v>1009.2999999999997</v>
      </c>
      <c r="H278" s="260">
        <v>1102.0999999999999</v>
      </c>
      <c r="I278" s="260">
        <v>1122.9499999999998</v>
      </c>
      <c r="J278" s="260">
        <v>1148.5</v>
      </c>
      <c r="K278" s="259">
        <v>1097.4000000000001</v>
      </c>
      <c r="L278" s="259">
        <v>1051</v>
      </c>
      <c r="M278" s="259">
        <v>1.4184699999999999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475.35</v>
      </c>
      <c r="D279" s="260">
        <v>475.65000000000003</v>
      </c>
      <c r="E279" s="260">
        <v>470.30000000000007</v>
      </c>
      <c r="F279" s="260">
        <v>465.25000000000006</v>
      </c>
      <c r="G279" s="260">
        <v>459.90000000000009</v>
      </c>
      <c r="H279" s="260">
        <v>480.70000000000005</v>
      </c>
      <c r="I279" s="260">
        <v>486.05000000000007</v>
      </c>
      <c r="J279" s="260">
        <v>491.1</v>
      </c>
      <c r="K279" s="259">
        <v>481</v>
      </c>
      <c r="L279" s="259">
        <v>470.6</v>
      </c>
      <c r="M279" s="259">
        <v>2.6981000000000002</v>
      </c>
      <c r="N279" s="1"/>
      <c r="O279" s="1"/>
    </row>
    <row r="280" spans="1:15" ht="12.75" customHeight="1">
      <c r="A280" s="30">
        <v>270</v>
      </c>
      <c r="B280" s="269" t="s">
        <v>785</v>
      </c>
      <c r="C280" s="259">
        <v>102.5</v>
      </c>
      <c r="D280" s="260">
        <v>103.64999999999999</v>
      </c>
      <c r="E280" s="260">
        <v>100.84999999999998</v>
      </c>
      <c r="F280" s="260">
        <v>99.199999999999989</v>
      </c>
      <c r="G280" s="260">
        <v>96.399999999999977</v>
      </c>
      <c r="H280" s="260">
        <v>105.29999999999998</v>
      </c>
      <c r="I280" s="260">
        <v>108.1</v>
      </c>
      <c r="J280" s="260">
        <v>109.74999999999999</v>
      </c>
      <c r="K280" s="259">
        <v>106.45</v>
      </c>
      <c r="L280" s="259">
        <v>102</v>
      </c>
      <c r="M280" s="259">
        <v>34.97589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486</v>
      </c>
      <c r="D281" s="260">
        <v>482.56666666666661</v>
      </c>
      <c r="E281" s="260">
        <v>476.5833333333332</v>
      </c>
      <c r="F281" s="260">
        <v>467.16666666666657</v>
      </c>
      <c r="G281" s="260">
        <v>461.18333333333317</v>
      </c>
      <c r="H281" s="260">
        <v>491.98333333333323</v>
      </c>
      <c r="I281" s="260">
        <v>497.96666666666658</v>
      </c>
      <c r="J281" s="260">
        <v>507.38333333333327</v>
      </c>
      <c r="K281" s="259">
        <v>488.55</v>
      </c>
      <c r="L281" s="259">
        <v>473.15</v>
      </c>
      <c r="M281" s="259">
        <v>1.04226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104</v>
      </c>
      <c r="D282" s="260">
        <v>102.31666666666666</v>
      </c>
      <c r="E282" s="260">
        <v>99.883333333333326</v>
      </c>
      <c r="F282" s="260">
        <v>95.766666666666666</v>
      </c>
      <c r="G282" s="260">
        <v>93.333333333333329</v>
      </c>
      <c r="H282" s="260">
        <v>106.43333333333332</v>
      </c>
      <c r="I282" s="260">
        <v>108.86666666666666</v>
      </c>
      <c r="J282" s="260">
        <v>112.98333333333332</v>
      </c>
      <c r="K282" s="259">
        <v>104.75</v>
      </c>
      <c r="L282" s="259">
        <v>98.2</v>
      </c>
      <c r="M282" s="259">
        <v>211.26965000000001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440</v>
      </c>
      <c r="D283" s="260">
        <v>437.98333333333329</v>
      </c>
      <c r="E283" s="260">
        <v>434.16666666666657</v>
      </c>
      <c r="F283" s="260">
        <v>428.33333333333326</v>
      </c>
      <c r="G283" s="260">
        <v>424.51666666666654</v>
      </c>
      <c r="H283" s="260">
        <v>443.81666666666661</v>
      </c>
      <c r="I283" s="260">
        <v>447.63333333333333</v>
      </c>
      <c r="J283" s="260">
        <v>453.46666666666664</v>
      </c>
      <c r="K283" s="259">
        <v>441.8</v>
      </c>
      <c r="L283" s="259">
        <v>432.15</v>
      </c>
      <c r="M283" s="259">
        <v>3.05098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1901.95</v>
      </c>
      <c r="D284" s="260">
        <v>1900.9833333333333</v>
      </c>
      <c r="E284" s="260">
        <v>1889.9666666666667</v>
      </c>
      <c r="F284" s="260">
        <v>1877.9833333333333</v>
      </c>
      <c r="G284" s="260">
        <v>1866.9666666666667</v>
      </c>
      <c r="H284" s="260">
        <v>1912.9666666666667</v>
      </c>
      <c r="I284" s="260">
        <v>1923.9833333333336</v>
      </c>
      <c r="J284" s="260">
        <v>1935.9666666666667</v>
      </c>
      <c r="K284" s="259">
        <v>1912</v>
      </c>
      <c r="L284" s="259">
        <v>1889</v>
      </c>
      <c r="M284" s="259">
        <v>18.743480000000002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1485.35</v>
      </c>
      <c r="D285" s="260">
        <v>1481.7666666666667</v>
      </c>
      <c r="E285" s="260">
        <v>1463.5333333333333</v>
      </c>
      <c r="F285" s="260">
        <v>1441.7166666666667</v>
      </c>
      <c r="G285" s="260">
        <v>1423.4833333333333</v>
      </c>
      <c r="H285" s="260">
        <v>1503.5833333333333</v>
      </c>
      <c r="I285" s="260">
        <v>1521.8166666666664</v>
      </c>
      <c r="J285" s="260">
        <v>1543.6333333333332</v>
      </c>
      <c r="K285" s="259">
        <v>1500</v>
      </c>
      <c r="L285" s="259">
        <v>1459.95</v>
      </c>
      <c r="M285" s="259">
        <v>1.9032199999999999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81.099999999999994</v>
      </c>
      <c r="D286" s="260">
        <v>80.816666666666663</v>
      </c>
      <c r="E286" s="260">
        <v>80.283333333333331</v>
      </c>
      <c r="F286" s="260">
        <v>79.466666666666669</v>
      </c>
      <c r="G286" s="260">
        <v>78.933333333333337</v>
      </c>
      <c r="H286" s="260">
        <v>81.633333333333326</v>
      </c>
      <c r="I286" s="260">
        <v>82.166666666666657</v>
      </c>
      <c r="J286" s="260">
        <v>82.98333333333332</v>
      </c>
      <c r="K286" s="259">
        <v>81.349999999999994</v>
      </c>
      <c r="L286" s="259">
        <v>80</v>
      </c>
      <c r="M286" s="259">
        <v>42.530999999999999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3538.9</v>
      </c>
      <c r="D287" s="260">
        <v>3521.65</v>
      </c>
      <c r="E287" s="260">
        <v>3493.3</v>
      </c>
      <c r="F287" s="260">
        <v>3447.7000000000003</v>
      </c>
      <c r="G287" s="260">
        <v>3419.3500000000004</v>
      </c>
      <c r="H287" s="260">
        <v>3567.25</v>
      </c>
      <c r="I287" s="260">
        <v>3595.5999999999995</v>
      </c>
      <c r="J287" s="260">
        <v>3641.2</v>
      </c>
      <c r="K287" s="259">
        <v>3550</v>
      </c>
      <c r="L287" s="259">
        <v>3476.05</v>
      </c>
      <c r="M287" s="259">
        <v>1.6750400000000001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405.3</v>
      </c>
      <c r="D288" s="260">
        <v>409.81666666666666</v>
      </c>
      <c r="E288" s="260">
        <v>395.7833333333333</v>
      </c>
      <c r="F288" s="260">
        <v>386.26666666666665</v>
      </c>
      <c r="G288" s="260">
        <v>372.23333333333329</v>
      </c>
      <c r="H288" s="260">
        <v>419.33333333333331</v>
      </c>
      <c r="I288" s="260">
        <v>433.36666666666673</v>
      </c>
      <c r="J288" s="260">
        <v>442.88333333333333</v>
      </c>
      <c r="K288" s="259">
        <v>423.85</v>
      </c>
      <c r="L288" s="259">
        <v>400.3</v>
      </c>
      <c r="M288" s="259">
        <v>54.611499999999999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12879.5</v>
      </c>
      <c r="D289" s="260">
        <v>12818.166666666666</v>
      </c>
      <c r="E289" s="260">
        <v>12661.333333333332</v>
      </c>
      <c r="F289" s="260">
        <v>12443.166666666666</v>
      </c>
      <c r="G289" s="260">
        <v>12286.333333333332</v>
      </c>
      <c r="H289" s="260">
        <v>13036.333333333332</v>
      </c>
      <c r="I289" s="260">
        <v>13193.166666666664</v>
      </c>
      <c r="J289" s="260">
        <v>13411.333333333332</v>
      </c>
      <c r="K289" s="259">
        <v>12975</v>
      </c>
      <c r="L289" s="259">
        <v>12600</v>
      </c>
      <c r="M289" s="259">
        <v>8.2320000000000004E-2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4739.8500000000004</v>
      </c>
      <c r="D290" s="260">
        <v>4705</v>
      </c>
      <c r="E290" s="260">
        <v>4660</v>
      </c>
      <c r="F290" s="260">
        <v>4580.1499999999996</v>
      </c>
      <c r="G290" s="260">
        <v>4535.1499999999996</v>
      </c>
      <c r="H290" s="260">
        <v>4784.8500000000004</v>
      </c>
      <c r="I290" s="260">
        <v>4829.8500000000004</v>
      </c>
      <c r="J290" s="260">
        <v>4909.7000000000007</v>
      </c>
      <c r="K290" s="259">
        <v>4750</v>
      </c>
      <c r="L290" s="259">
        <v>4625.1499999999996</v>
      </c>
      <c r="M290" s="259">
        <v>2.84185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2023.1</v>
      </c>
      <c r="D291" s="260">
        <v>2011.9833333333333</v>
      </c>
      <c r="E291" s="260">
        <v>1989.3166666666666</v>
      </c>
      <c r="F291" s="260">
        <v>1955.5333333333333</v>
      </c>
      <c r="G291" s="260">
        <v>1932.8666666666666</v>
      </c>
      <c r="H291" s="260">
        <v>2045.7666666666667</v>
      </c>
      <c r="I291" s="260">
        <v>2068.4333333333334</v>
      </c>
      <c r="J291" s="260">
        <v>2102.2166666666667</v>
      </c>
      <c r="K291" s="259">
        <v>2034.65</v>
      </c>
      <c r="L291" s="259">
        <v>1978.2</v>
      </c>
      <c r="M291" s="259">
        <v>31.765070000000001</v>
      </c>
      <c r="N291" s="1"/>
      <c r="O291" s="1"/>
    </row>
    <row r="292" spans="1:15" ht="12.75" customHeight="1">
      <c r="A292" s="30">
        <v>282</v>
      </c>
      <c r="B292" s="269" t="s">
        <v>827</v>
      </c>
      <c r="C292" s="259">
        <v>392.65</v>
      </c>
      <c r="D292" s="260">
        <v>395.90000000000003</v>
      </c>
      <c r="E292" s="260">
        <v>386.80000000000007</v>
      </c>
      <c r="F292" s="260">
        <v>380.95000000000005</v>
      </c>
      <c r="G292" s="260">
        <v>371.85000000000008</v>
      </c>
      <c r="H292" s="260">
        <v>401.75000000000006</v>
      </c>
      <c r="I292" s="260">
        <v>410.85000000000008</v>
      </c>
      <c r="J292" s="260">
        <v>416.70000000000005</v>
      </c>
      <c r="K292" s="259">
        <v>405</v>
      </c>
      <c r="L292" s="259">
        <v>390.05</v>
      </c>
      <c r="M292" s="259">
        <v>4.24918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454.55</v>
      </c>
      <c r="D293" s="260">
        <v>451.68333333333334</v>
      </c>
      <c r="E293" s="260">
        <v>447.41666666666669</v>
      </c>
      <c r="F293" s="260">
        <v>440.28333333333336</v>
      </c>
      <c r="G293" s="260">
        <v>436.01666666666671</v>
      </c>
      <c r="H293" s="260">
        <v>458.81666666666666</v>
      </c>
      <c r="I293" s="260">
        <v>463.08333333333331</v>
      </c>
      <c r="J293" s="260">
        <v>470.21666666666664</v>
      </c>
      <c r="K293" s="259">
        <v>455.95</v>
      </c>
      <c r="L293" s="259">
        <v>444.55</v>
      </c>
      <c r="M293" s="259">
        <v>34.432000000000002</v>
      </c>
      <c r="N293" s="1"/>
      <c r="O293" s="1"/>
    </row>
    <row r="294" spans="1:15" ht="12.75" customHeight="1">
      <c r="A294" s="30">
        <v>284</v>
      </c>
      <c r="B294" s="269" t="s">
        <v>787</v>
      </c>
      <c r="C294" s="259">
        <v>316.3</v>
      </c>
      <c r="D294" s="260">
        <v>316.06666666666666</v>
      </c>
      <c r="E294" s="260">
        <v>313.73333333333335</v>
      </c>
      <c r="F294" s="260">
        <v>311.16666666666669</v>
      </c>
      <c r="G294" s="260">
        <v>308.83333333333337</v>
      </c>
      <c r="H294" s="260">
        <v>318.63333333333333</v>
      </c>
      <c r="I294" s="260">
        <v>320.9666666666667</v>
      </c>
      <c r="J294" s="260">
        <v>323.5333333333333</v>
      </c>
      <c r="K294" s="259">
        <v>318.39999999999998</v>
      </c>
      <c r="L294" s="259">
        <v>313.5</v>
      </c>
      <c r="M294" s="259">
        <v>4.3152299999999997</v>
      </c>
      <c r="N294" s="1"/>
      <c r="O294" s="1"/>
    </row>
    <row r="295" spans="1:15" ht="12.75" customHeight="1">
      <c r="A295" s="30">
        <v>285</v>
      </c>
      <c r="B295" s="269" t="s">
        <v>959</v>
      </c>
      <c r="C295" s="259">
        <v>603.95000000000005</v>
      </c>
      <c r="D295" s="260">
        <v>607.85</v>
      </c>
      <c r="E295" s="260">
        <v>598.90000000000009</v>
      </c>
      <c r="F295" s="260">
        <v>593.85</v>
      </c>
      <c r="G295" s="260">
        <v>584.90000000000009</v>
      </c>
      <c r="H295" s="260">
        <v>612.90000000000009</v>
      </c>
      <c r="I295" s="260">
        <v>621.85000000000014</v>
      </c>
      <c r="J295" s="260">
        <v>626.90000000000009</v>
      </c>
      <c r="K295" s="259">
        <v>616.79999999999995</v>
      </c>
      <c r="L295" s="259">
        <v>602.79999999999995</v>
      </c>
      <c r="M295" s="259">
        <v>29.293849999999999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3071.7</v>
      </c>
      <c r="D296" s="260">
        <v>3076.9</v>
      </c>
      <c r="E296" s="260">
        <v>3053.8</v>
      </c>
      <c r="F296" s="260">
        <v>3035.9</v>
      </c>
      <c r="G296" s="260">
        <v>3012.8</v>
      </c>
      <c r="H296" s="260">
        <v>3094.8</v>
      </c>
      <c r="I296" s="260">
        <v>3117.8999999999996</v>
      </c>
      <c r="J296" s="260">
        <v>3135.8</v>
      </c>
      <c r="K296" s="259">
        <v>3100</v>
      </c>
      <c r="L296" s="259">
        <v>3059</v>
      </c>
      <c r="M296" s="259">
        <v>0.14579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699</v>
      </c>
      <c r="D297" s="260">
        <v>697.61666666666667</v>
      </c>
      <c r="E297" s="260">
        <v>689.68333333333339</v>
      </c>
      <c r="F297" s="260">
        <v>680.36666666666667</v>
      </c>
      <c r="G297" s="260">
        <v>672.43333333333339</v>
      </c>
      <c r="H297" s="260">
        <v>706.93333333333339</v>
      </c>
      <c r="I297" s="260">
        <v>714.86666666666656</v>
      </c>
      <c r="J297" s="260">
        <v>724.18333333333339</v>
      </c>
      <c r="K297" s="259">
        <v>705.55</v>
      </c>
      <c r="L297" s="259">
        <v>688.3</v>
      </c>
      <c r="M297" s="259">
        <v>6.8620099999999997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1723.15</v>
      </c>
      <c r="D298" s="260">
        <v>1725.05</v>
      </c>
      <c r="E298" s="260">
        <v>1698.1</v>
      </c>
      <c r="F298" s="260">
        <v>1673.05</v>
      </c>
      <c r="G298" s="260">
        <v>1646.1</v>
      </c>
      <c r="H298" s="260">
        <v>1750.1</v>
      </c>
      <c r="I298" s="260">
        <v>1777.0500000000002</v>
      </c>
      <c r="J298" s="260">
        <v>1802.1</v>
      </c>
      <c r="K298" s="259">
        <v>1752</v>
      </c>
      <c r="L298" s="259">
        <v>1700</v>
      </c>
      <c r="M298" s="259">
        <v>0.50392000000000003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34.450000000000003</v>
      </c>
      <c r="D299" s="260">
        <v>34.433333333333337</v>
      </c>
      <c r="E299" s="260">
        <v>34.166666666666671</v>
      </c>
      <c r="F299" s="260">
        <v>33.883333333333333</v>
      </c>
      <c r="G299" s="260">
        <v>33.616666666666667</v>
      </c>
      <c r="H299" s="260">
        <v>34.716666666666676</v>
      </c>
      <c r="I299" s="260">
        <v>34.983333333333341</v>
      </c>
      <c r="J299" s="260">
        <v>35.26666666666668</v>
      </c>
      <c r="K299" s="259">
        <v>34.700000000000003</v>
      </c>
      <c r="L299" s="259">
        <v>34.15</v>
      </c>
      <c r="M299" s="259">
        <v>6.8905900000000004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154.25</v>
      </c>
      <c r="D300" s="260">
        <v>154.96666666666667</v>
      </c>
      <c r="E300" s="260">
        <v>153.28333333333333</v>
      </c>
      <c r="F300" s="260">
        <v>152.31666666666666</v>
      </c>
      <c r="G300" s="260">
        <v>150.63333333333333</v>
      </c>
      <c r="H300" s="260">
        <v>155.93333333333334</v>
      </c>
      <c r="I300" s="260">
        <v>157.61666666666667</v>
      </c>
      <c r="J300" s="260">
        <v>158.58333333333334</v>
      </c>
      <c r="K300" s="259">
        <v>156.65</v>
      </c>
      <c r="L300" s="259">
        <v>154</v>
      </c>
      <c r="M300" s="259">
        <v>0.68889999999999996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90767</v>
      </c>
      <c r="D301" s="260">
        <v>90439.016666666663</v>
      </c>
      <c r="E301" s="260">
        <v>89628.033333333326</v>
      </c>
      <c r="F301" s="260">
        <v>88489.066666666666</v>
      </c>
      <c r="G301" s="260">
        <v>87678.083333333328</v>
      </c>
      <c r="H301" s="260">
        <v>91577.983333333323</v>
      </c>
      <c r="I301" s="260">
        <v>92388.96666666666</v>
      </c>
      <c r="J301" s="260">
        <v>93527.93333333332</v>
      </c>
      <c r="K301" s="259">
        <v>91250</v>
      </c>
      <c r="L301" s="259">
        <v>89300.05</v>
      </c>
      <c r="M301" s="259">
        <v>0.16619999999999999</v>
      </c>
      <c r="N301" s="1"/>
      <c r="O301" s="1"/>
    </row>
    <row r="302" spans="1:15" ht="12.75" customHeight="1">
      <c r="A302" s="30">
        <v>292</v>
      </c>
      <c r="B302" s="269" t="s">
        <v>828</v>
      </c>
      <c r="C302" s="259">
        <v>1604.8</v>
      </c>
      <c r="D302" s="260">
        <v>1603.1499999999999</v>
      </c>
      <c r="E302" s="260">
        <v>1588.3499999999997</v>
      </c>
      <c r="F302" s="260">
        <v>1571.8999999999999</v>
      </c>
      <c r="G302" s="260">
        <v>1557.0999999999997</v>
      </c>
      <c r="H302" s="260">
        <v>1619.5999999999997</v>
      </c>
      <c r="I302" s="260">
        <v>1634.3999999999999</v>
      </c>
      <c r="J302" s="260">
        <v>1650.8499999999997</v>
      </c>
      <c r="K302" s="259">
        <v>1617.95</v>
      </c>
      <c r="L302" s="259">
        <v>1586.7</v>
      </c>
      <c r="M302" s="259">
        <v>0.46583000000000002</v>
      </c>
      <c r="N302" s="1"/>
      <c r="O302" s="1"/>
    </row>
    <row r="303" spans="1:15" ht="12.75" customHeight="1">
      <c r="A303" s="30">
        <v>293</v>
      </c>
      <c r="B303" s="269" t="s">
        <v>786</v>
      </c>
      <c r="C303" s="259">
        <v>990.15</v>
      </c>
      <c r="D303" s="260">
        <v>987.85</v>
      </c>
      <c r="E303" s="260">
        <v>974.30000000000007</v>
      </c>
      <c r="F303" s="260">
        <v>958.45</v>
      </c>
      <c r="G303" s="260">
        <v>944.90000000000009</v>
      </c>
      <c r="H303" s="260">
        <v>1003.7</v>
      </c>
      <c r="I303" s="260">
        <v>1017.25</v>
      </c>
      <c r="J303" s="260">
        <v>1033.0999999999999</v>
      </c>
      <c r="K303" s="259">
        <v>1001.4</v>
      </c>
      <c r="L303" s="259">
        <v>972</v>
      </c>
      <c r="M303" s="259">
        <v>2.2418499999999999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861.65</v>
      </c>
      <c r="D304" s="260">
        <v>858.18333333333339</v>
      </c>
      <c r="E304" s="260">
        <v>850.46666666666681</v>
      </c>
      <c r="F304" s="260">
        <v>839.28333333333342</v>
      </c>
      <c r="G304" s="260">
        <v>831.56666666666683</v>
      </c>
      <c r="H304" s="260">
        <v>869.36666666666679</v>
      </c>
      <c r="I304" s="260">
        <v>877.08333333333348</v>
      </c>
      <c r="J304" s="260">
        <v>888.26666666666677</v>
      </c>
      <c r="K304" s="259">
        <v>865.9</v>
      </c>
      <c r="L304" s="259">
        <v>847</v>
      </c>
      <c r="M304" s="259">
        <v>2.4827900000000001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202</v>
      </c>
      <c r="D305" s="260">
        <v>202.79999999999998</v>
      </c>
      <c r="E305" s="260">
        <v>199.54999999999995</v>
      </c>
      <c r="F305" s="260">
        <v>197.09999999999997</v>
      </c>
      <c r="G305" s="260">
        <v>193.84999999999994</v>
      </c>
      <c r="H305" s="260">
        <v>205.24999999999997</v>
      </c>
      <c r="I305" s="260">
        <v>208.50000000000003</v>
      </c>
      <c r="J305" s="260">
        <v>210.95</v>
      </c>
      <c r="K305" s="259">
        <v>206.05</v>
      </c>
      <c r="L305" s="259">
        <v>200.35</v>
      </c>
      <c r="M305" s="259">
        <v>23.381170000000001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1348.6</v>
      </c>
      <c r="D306" s="260">
        <v>1341.2333333333333</v>
      </c>
      <c r="E306" s="260">
        <v>1323.9666666666667</v>
      </c>
      <c r="F306" s="260">
        <v>1299.3333333333333</v>
      </c>
      <c r="G306" s="260">
        <v>1282.0666666666666</v>
      </c>
      <c r="H306" s="260">
        <v>1365.8666666666668</v>
      </c>
      <c r="I306" s="260">
        <v>1383.1333333333337</v>
      </c>
      <c r="J306" s="260">
        <v>1407.7666666666669</v>
      </c>
      <c r="K306" s="259">
        <v>1358.5</v>
      </c>
      <c r="L306" s="259">
        <v>1316.6</v>
      </c>
      <c r="M306" s="259">
        <v>43.068930000000002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300.35000000000002</v>
      </c>
      <c r="D307" s="260">
        <v>300.11666666666673</v>
      </c>
      <c r="E307" s="260">
        <v>294.68333333333345</v>
      </c>
      <c r="F307" s="260">
        <v>289.01666666666671</v>
      </c>
      <c r="G307" s="260">
        <v>283.58333333333343</v>
      </c>
      <c r="H307" s="260">
        <v>305.78333333333347</v>
      </c>
      <c r="I307" s="260">
        <v>311.21666666666675</v>
      </c>
      <c r="J307" s="260">
        <v>316.8833333333335</v>
      </c>
      <c r="K307" s="259">
        <v>305.55</v>
      </c>
      <c r="L307" s="259">
        <v>294.45</v>
      </c>
      <c r="M307" s="259">
        <v>6.1630799999999999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285.39999999999998</v>
      </c>
      <c r="D308" s="260">
        <v>281.13333333333327</v>
      </c>
      <c r="E308" s="260">
        <v>271.56666666666655</v>
      </c>
      <c r="F308" s="260">
        <v>257.73333333333329</v>
      </c>
      <c r="G308" s="260">
        <v>248.16666666666657</v>
      </c>
      <c r="H308" s="260">
        <v>294.96666666666653</v>
      </c>
      <c r="I308" s="260">
        <v>304.53333333333325</v>
      </c>
      <c r="J308" s="260">
        <v>318.3666666666665</v>
      </c>
      <c r="K308" s="259">
        <v>290.7</v>
      </c>
      <c r="L308" s="259">
        <v>267.3</v>
      </c>
      <c r="M308" s="259">
        <v>3.5764100000000001</v>
      </c>
      <c r="N308" s="1"/>
      <c r="O308" s="1"/>
    </row>
    <row r="309" spans="1:15" ht="12.75" customHeight="1">
      <c r="A309" s="30">
        <v>299</v>
      </c>
      <c r="B309" s="269" t="s">
        <v>968</v>
      </c>
      <c r="C309" s="259">
        <v>401.3</v>
      </c>
      <c r="D309" s="260">
        <v>400</v>
      </c>
      <c r="E309" s="260">
        <v>393.3</v>
      </c>
      <c r="F309" s="260">
        <v>385.3</v>
      </c>
      <c r="G309" s="260">
        <v>378.6</v>
      </c>
      <c r="H309" s="260">
        <v>408</v>
      </c>
      <c r="I309" s="260">
        <v>414.70000000000005</v>
      </c>
      <c r="J309" s="260">
        <v>422.7</v>
      </c>
      <c r="K309" s="259">
        <v>406.7</v>
      </c>
      <c r="L309" s="259">
        <v>392</v>
      </c>
      <c r="M309" s="259">
        <v>1.71191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538.54999999999995</v>
      </c>
      <c r="D310" s="260">
        <v>538.91666666666663</v>
      </c>
      <c r="E310" s="260">
        <v>529.83333333333326</v>
      </c>
      <c r="F310" s="260">
        <v>521.11666666666667</v>
      </c>
      <c r="G310" s="260">
        <v>512.0333333333333</v>
      </c>
      <c r="H310" s="260">
        <v>547.63333333333321</v>
      </c>
      <c r="I310" s="260">
        <v>556.71666666666647</v>
      </c>
      <c r="J310" s="260">
        <v>565.43333333333317</v>
      </c>
      <c r="K310" s="259">
        <v>548</v>
      </c>
      <c r="L310" s="259">
        <v>530.20000000000005</v>
      </c>
      <c r="M310" s="259">
        <v>1.08761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105.3</v>
      </c>
      <c r="D311" s="260">
        <v>104.88333333333333</v>
      </c>
      <c r="E311" s="260">
        <v>104.21666666666665</v>
      </c>
      <c r="F311" s="260">
        <v>103.13333333333333</v>
      </c>
      <c r="G311" s="260">
        <v>102.46666666666665</v>
      </c>
      <c r="H311" s="260">
        <v>105.96666666666665</v>
      </c>
      <c r="I311" s="260">
        <v>106.63333333333334</v>
      </c>
      <c r="J311" s="260">
        <v>107.71666666666665</v>
      </c>
      <c r="K311" s="259">
        <v>105.55</v>
      </c>
      <c r="L311" s="259">
        <v>103.8</v>
      </c>
      <c r="M311" s="259">
        <v>21.7288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54.05</v>
      </c>
      <c r="D312" s="260">
        <v>53.816666666666663</v>
      </c>
      <c r="E312" s="260">
        <v>52.633333333333326</v>
      </c>
      <c r="F312" s="260">
        <v>51.216666666666661</v>
      </c>
      <c r="G312" s="260">
        <v>50.033333333333324</v>
      </c>
      <c r="H312" s="260">
        <v>55.233333333333327</v>
      </c>
      <c r="I312" s="260">
        <v>56.416666666666664</v>
      </c>
      <c r="J312" s="260">
        <v>57.833333333333329</v>
      </c>
      <c r="K312" s="259">
        <v>55</v>
      </c>
      <c r="L312" s="259">
        <v>52.4</v>
      </c>
      <c r="M312" s="259">
        <v>38.835430000000002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524.54999999999995</v>
      </c>
      <c r="D313" s="260">
        <v>522.4666666666667</v>
      </c>
      <c r="E313" s="260">
        <v>518.58333333333337</v>
      </c>
      <c r="F313" s="260">
        <v>512.61666666666667</v>
      </c>
      <c r="G313" s="260">
        <v>508.73333333333335</v>
      </c>
      <c r="H313" s="260">
        <v>528.43333333333339</v>
      </c>
      <c r="I313" s="260">
        <v>532.31666666666661</v>
      </c>
      <c r="J313" s="260">
        <v>538.28333333333342</v>
      </c>
      <c r="K313" s="259">
        <v>526.35</v>
      </c>
      <c r="L313" s="259">
        <v>516.5</v>
      </c>
      <c r="M313" s="259">
        <v>14.83039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9527.6</v>
      </c>
      <c r="D314" s="260">
        <v>9582.5666666666657</v>
      </c>
      <c r="E314" s="260">
        <v>9396.1333333333314</v>
      </c>
      <c r="F314" s="260">
        <v>9264.6666666666661</v>
      </c>
      <c r="G314" s="260">
        <v>9078.2333333333318</v>
      </c>
      <c r="H314" s="260">
        <v>9714.033333333331</v>
      </c>
      <c r="I314" s="260">
        <v>9900.4666666666653</v>
      </c>
      <c r="J314" s="260">
        <v>10031.933333333331</v>
      </c>
      <c r="K314" s="259">
        <v>9769</v>
      </c>
      <c r="L314" s="259">
        <v>9451.1</v>
      </c>
      <c r="M314" s="259">
        <v>19.3202</v>
      </c>
      <c r="N314" s="1"/>
      <c r="O314" s="1"/>
    </row>
    <row r="315" spans="1:15" ht="12.75" customHeight="1">
      <c r="A315" s="30">
        <v>305</v>
      </c>
      <c r="B315" s="269" t="s">
        <v>788</v>
      </c>
      <c r="C315" s="259">
        <v>1688.4</v>
      </c>
      <c r="D315" s="260">
        <v>1692.4666666666665</v>
      </c>
      <c r="E315" s="260">
        <v>1680.9333333333329</v>
      </c>
      <c r="F315" s="260">
        <v>1673.4666666666665</v>
      </c>
      <c r="G315" s="260">
        <v>1661.9333333333329</v>
      </c>
      <c r="H315" s="260">
        <v>1699.9333333333329</v>
      </c>
      <c r="I315" s="260">
        <v>1711.4666666666662</v>
      </c>
      <c r="J315" s="260">
        <v>1718.9333333333329</v>
      </c>
      <c r="K315" s="259">
        <v>1704</v>
      </c>
      <c r="L315" s="259">
        <v>1685</v>
      </c>
      <c r="M315" s="259">
        <v>0.23308000000000001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708.05</v>
      </c>
      <c r="D316" s="260">
        <v>709.04999999999984</v>
      </c>
      <c r="E316" s="260">
        <v>700.6999999999997</v>
      </c>
      <c r="F316" s="260">
        <v>693.34999999999991</v>
      </c>
      <c r="G316" s="260">
        <v>684.99999999999977</v>
      </c>
      <c r="H316" s="260">
        <v>716.39999999999964</v>
      </c>
      <c r="I316" s="260">
        <v>724.74999999999977</v>
      </c>
      <c r="J316" s="260">
        <v>732.09999999999957</v>
      </c>
      <c r="K316" s="259">
        <v>717.4</v>
      </c>
      <c r="L316" s="259">
        <v>701.7</v>
      </c>
      <c r="M316" s="259">
        <v>3.6765099999999999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456.3</v>
      </c>
      <c r="D317" s="260">
        <v>447.7166666666667</v>
      </c>
      <c r="E317" s="260">
        <v>435.43333333333339</v>
      </c>
      <c r="F317" s="260">
        <v>414.56666666666672</v>
      </c>
      <c r="G317" s="260">
        <v>402.28333333333342</v>
      </c>
      <c r="H317" s="260">
        <v>468.58333333333337</v>
      </c>
      <c r="I317" s="260">
        <v>480.86666666666667</v>
      </c>
      <c r="J317" s="260">
        <v>501.73333333333335</v>
      </c>
      <c r="K317" s="259">
        <v>460</v>
      </c>
      <c r="L317" s="259">
        <v>426.85</v>
      </c>
      <c r="M317" s="259">
        <v>39.898519999999998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636.35</v>
      </c>
      <c r="D318" s="260">
        <v>638.88333333333333</v>
      </c>
      <c r="E318" s="260">
        <v>628.76666666666665</v>
      </c>
      <c r="F318" s="260">
        <v>621.18333333333328</v>
      </c>
      <c r="G318" s="260">
        <v>611.06666666666661</v>
      </c>
      <c r="H318" s="260">
        <v>646.4666666666667</v>
      </c>
      <c r="I318" s="260">
        <v>656.58333333333326</v>
      </c>
      <c r="J318" s="260">
        <v>664.16666666666674</v>
      </c>
      <c r="K318" s="259">
        <v>649</v>
      </c>
      <c r="L318" s="259">
        <v>631.29999999999995</v>
      </c>
      <c r="M318" s="259">
        <v>17.29562</v>
      </c>
      <c r="N318" s="1"/>
      <c r="O318" s="1"/>
    </row>
    <row r="319" spans="1:15" ht="12.75" customHeight="1">
      <c r="A319" s="30">
        <v>309</v>
      </c>
      <c r="B319" s="269" t="s">
        <v>829</v>
      </c>
      <c r="C319" s="259">
        <v>592.70000000000005</v>
      </c>
      <c r="D319" s="260">
        <v>597.33333333333337</v>
      </c>
      <c r="E319" s="260">
        <v>584.86666666666679</v>
      </c>
      <c r="F319" s="260">
        <v>577.03333333333342</v>
      </c>
      <c r="G319" s="260">
        <v>564.56666666666683</v>
      </c>
      <c r="H319" s="260">
        <v>605.16666666666674</v>
      </c>
      <c r="I319" s="260">
        <v>617.63333333333321</v>
      </c>
      <c r="J319" s="260">
        <v>625.4666666666667</v>
      </c>
      <c r="K319" s="259">
        <v>609.79999999999995</v>
      </c>
      <c r="L319" s="259">
        <v>589.5</v>
      </c>
      <c r="M319" s="259">
        <v>0.17405000000000001</v>
      </c>
      <c r="N319" s="1"/>
      <c r="O319" s="1"/>
    </row>
    <row r="320" spans="1:15" ht="12.75" customHeight="1">
      <c r="A320" s="30">
        <v>310</v>
      </c>
      <c r="B320" s="269" t="s">
        <v>830</v>
      </c>
      <c r="C320" s="259">
        <v>866.6</v>
      </c>
      <c r="D320" s="260">
        <v>855.38333333333321</v>
      </c>
      <c r="E320" s="260">
        <v>834.76666666666642</v>
      </c>
      <c r="F320" s="260">
        <v>802.93333333333317</v>
      </c>
      <c r="G320" s="260">
        <v>782.31666666666638</v>
      </c>
      <c r="H320" s="260">
        <v>887.21666666666647</v>
      </c>
      <c r="I320" s="260">
        <v>907.83333333333326</v>
      </c>
      <c r="J320" s="260">
        <v>939.66666666666652</v>
      </c>
      <c r="K320" s="259">
        <v>876</v>
      </c>
      <c r="L320" s="259">
        <v>823.55</v>
      </c>
      <c r="M320" s="259">
        <v>3.6336400000000002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1691.8</v>
      </c>
      <c r="D321" s="260">
        <v>1674.4166666666667</v>
      </c>
      <c r="E321" s="260">
        <v>1649.7833333333335</v>
      </c>
      <c r="F321" s="260">
        <v>1607.7666666666669</v>
      </c>
      <c r="G321" s="260">
        <v>1583.1333333333337</v>
      </c>
      <c r="H321" s="260">
        <v>1716.4333333333334</v>
      </c>
      <c r="I321" s="260">
        <v>1741.0666666666666</v>
      </c>
      <c r="J321" s="260">
        <v>1783.0833333333333</v>
      </c>
      <c r="K321" s="259">
        <v>1699.05</v>
      </c>
      <c r="L321" s="259">
        <v>1632.4</v>
      </c>
      <c r="M321" s="259">
        <v>2.5050500000000002</v>
      </c>
      <c r="N321" s="1"/>
      <c r="O321" s="1"/>
    </row>
    <row r="322" spans="1:15" ht="12.75" customHeight="1">
      <c r="A322" s="30">
        <v>312</v>
      </c>
      <c r="B322" s="269" t="s">
        <v>960</v>
      </c>
      <c r="C322" s="259">
        <v>87.5</v>
      </c>
      <c r="D322" s="260">
        <v>87.149999999999991</v>
      </c>
      <c r="E322" s="260">
        <v>84.899999999999977</v>
      </c>
      <c r="F322" s="260">
        <v>82.299999999999983</v>
      </c>
      <c r="G322" s="260">
        <v>80.049999999999969</v>
      </c>
      <c r="H322" s="260">
        <v>89.749999999999986</v>
      </c>
      <c r="I322" s="260">
        <v>92.000000000000014</v>
      </c>
      <c r="J322" s="260">
        <v>94.6</v>
      </c>
      <c r="K322" s="259">
        <v>89.4</v>
      </c>
      <c r="L322" s="259">
        <v>84.55</v>
      </c>
      <c r="M322" s="259">
        <v>82.675529999999995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685.05</v>
      </c>
      <c r="D323" s="260">
        <v>686.98333333333323</v>
      </c>
      <c r="E323" s="260">
        <v>681.21666666666647</v>
      </c>
      <c r="F323" s="260">
        <v>677.38333333333321</v>
      </c>
      <c r="G323" s="260">
        <v>671.61666666666645</v>
      </c>
      <c r="H323" s="260">
        <v>690.81666666666649</v>
      </c>
      <c r="I323" s="260">
        <v>696.58333333333314</v>
      </c>
      <c r="J323" s="260">
        <v>700.41666666666652</v>
      </c>
      <c r="K323" s="259">
        <v>692.75</v>
      </c>
      <c r="L323" s="259">
        <v>683.15</v>
      </c>
      <c r="M323" s="259">
        <v>0.76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1978.5</v>
      </c>
      <c r="D324" s="260">
        <v>1975.7333333333333</v>
      </c>
      <c r="E324" s="260">
        <v>1961.7666666666667</v>
      </c>
      <c r="F324" s="260">
        <v>1945.0333333333333</v>
      </c>
      <c r="G324" s="260">
        <v>1931.0666666666666</v>
      </c>
      <c r="H324" s="260">
        <v>1992.4666666666667</v>
      </c>
      <c r="I324" s="260">
        <v>2006.4333333333334</v>
      </c>
      <c r="J324" s="260">
        <v>2023.1666666666667</v>
      </c>
      <c r="K324" s="259">
        <v>1989.7</v>
      </c>
      <c r="L324" s="259">
        <v>1959</v>
      </c>
      <c r="M324" s="259">
        <v>3.7891400000000002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1536.35</v>
      </c>
      <c r="D325" s="260">
        <v>1529.3833333333332</v>
      </c>
      <c r="E325" s="260">
        <v>1518.9666666666665</v>
      </c>
      <c r="F325" s="260">
        <v>1501.5833333333333</v>
      </c>
      <c r="G325" s="260">
        <v>1491.1666666666665</v>
      </c>
      <c r="H325" s="260">
        <v>1546.7666666666664</v>
      </c>
      <c r="I325" s="260">
        <v>1557.1833333333334</v>
      </c>
      <c r="J325" s="260">
        <v>1574.5666666666664</v>
      </c>
      <c r="K325" s="259">
        <v>1539.8</v>
      </c>
      <c r="L325" s="259">
        <v>1512</v>
      </c>
      <c r="M325" s="259">
        <v>5.3866800000000001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1043.45</v>
      </c>
      <c r="D326" s="260">
        <v>1043.2166666666667</v>
      </c>
      <c r="E326" s="260">
        <v>1034.4833333333333</v>
      </c>
      <c r="F326" s="260">
        <v>1025.5166666666667</v>
      </c>
      <c r="G326" s="260">
        <v>1016.7833333333333</v>
      </c>
      <c r="H326" s="260">
        <v>1052.1833333333334</v>
      </c>
      <c r="I326" s="260">
        <v>1060.916666666667</v>
      </c>
      <c r="J326" s="260">
        <v>1069.8833333333334</v>
      </c>
      <c r="K326" s="259">
        <v>1051.95</v>
      </c>
      <c r="L326" s="259">
        <v>1034.25</v>
      </c>
      <c r="M326" s="259">
        <v>5.62845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600.75</v>
      </c>
      <c r="D327" s="260">
        <v>599.91666666666663</v>
      </c>
      <c r="E327" s="260">
        <v>592.83333333333326</v>
      </c>
      <c r="F327" s="260">
        <v>584.91666666666663</v>
      </c>
      <c r="G327" s="260">
        <v>577.83333333333326</v>
      </c>
      <c r="H327" s="260">
        <v>607.83333333333326</v>
      </c>
      <c r="I327" s="260">
        <v>614.91666666666652</v>
      </c>
      <c r="J327" s="260">
        <v>622.83333333333326</v>
      </c>
      <c r="K327" s="259">
        <v>607</v>
      </c>
      <c r="L327" s="259">
        <v>592</v>
      </c>
      <c r="M327" s="259">
        <v>1.9824600000000001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32.450000000000003</v>
      </c>
      <c r="D328" s="260">
        <v>32.6</v>
      </c>
      <c r="E328" s="260">
        <v>32.25</v>
      </c>
      <c r="F328" s="260">
        <v>32.049999999999997</v>
      </c>
      <c r="G328" s="260">
        <v>31.699999999999996</v>
      </c>
      <c r="H328" s="260">
        <v>32.800000000000004</v>
      </c>
      <c r="I328" s="260">
        <v>33.150000000000013</v>
      </c>
      <c r="J328" s="260">
        <v>33.350000000000009</v>
      </c>
      <c r="K328" s="259">
        <v>32.950000000000003</v>
      </c>
      <c r="L328" s="259">
        <v>32.4</v>
      </c>
      <c r="M328" s="259">
        <v>13.238939999999999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74.650000000000006</v>
      </c>
      <c r="D329" s="260">
        <v>74.733333333333334</v>
      </c>
      <c r="E329" s="260">
        <v>74.116666666666674</v>
      </c>
      <c r="F329" s="260">
        <v>73.583333333333343</v>
      </c>
      <c r="G329" s="260">
        <v>72.966666666666683</v>
      </c>
      <c r="H329" s="260">
        <v>75.266666666666666</v>
      </c>
      <c r="I329" s="260">
        <v>75.883333333333312</v>
      </c>
      <c r="J329" s="260">
        <v>76.416666666666657</v>
      </c>
      <c r="K329" s="259">
        <v>75.349999999999994</v>
      </c>
      <c r="L329" s="259">
        <v>74.2</v>
      </c>
      <c r="M329" s="259">
        <v>24.143170000000001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42.6</v>
      </c>
      <c r="D330" s="260">
        <v>43.016666666666673</v>
      </c>
      <c r="E330" s="260">
        <v>42.033333333333346</v>
      </c>
      <c r="F330" s="260">
        <v>41.466666666666676</v>
      </c>
      <c r="G330" s="260">
        <v>40.483333333333348</v>
      </c>
      <c r="H330" s="260">
        <v>43.583333333333343</v>
      </c>
      <c r="I330" s="260">
        <v>44.566666666666677</v>
      </c>
      <c r="J330" s="260">
        <v>45.13333333333334</v>
      </c>
      <c r="K330" s="259">
        <v>44</v>
      </c>
      <c r="L330" s="259">
        <v>42.45</v>
      </c>
      <c r="M330" s="259">
        <v>133.13923</v>
      </c>
      <c r="N330" s="1"/>
      <c r="O330" s="1"/>
    </row>
    <row r="331" spans="1:15" ht="12.75" customHeight="1">
      <c r="A331" s="30">
        <v>321</v>
      </c>
      <c r="B331" s="269" t="s">
        <v>969</v>
      </c>
      <c r="C331" s="259">
        <v>278.95</v>
      </c>
      <c r="D331" s="260">
        <v>279.68333333333334</v>
      </c>
      <c r="E331" s="260">
        <v>274.41666666666669</v>
      </c>
      <c r="F331" s="260">
        <v>269.88333333333333</v>
      </c>
      <c r="G331" s="260">
        <v>264.61666666666667</v>
      </c>
      <c r="H331" s="260">
        <v>284.2166666666667</v>
      </c>
      <c r="I331" s="260">
        <v>289.48333333333335</v>
      </c>
      <c r="J331" s="260">
        <v>294.01666666666671</v>
      </c>
      <c r="K331" s="259">
        <v>284.95</v>
      </c>
      <c r="L331" s="259">
        <v>275.14999999999998</v>
      </c>
      <c r="M331" s="259">
        <v>4.23881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77.05</v>
      </c>
      <c r="D332" s="260">
        <v>76.449999999999989</v>
      </c>
      <c r="E332" s="260">
        <v>75.299999999999983</v>
      </c>
      <c r="F332" s="260">
        <v>73.55</v>
      </c>
      <c r="G332" s="260">
        <v>72.399999999999991</v>
      </c>
      <c r="H332" s="260">
        <v>78.199999999999974</v>
      </c>
      <c r="I332" s="260">
        <v>79.34999999999998</v>
      </c>
      <c r="J332" s="260">
        <v>81.099999999999966</v>
      </c>
      <c r="K332" s="259">
        <v>77.599999999999994</v>
      </c>
      <c r="L332" s="259">
        <v>74.7</v>
      </c>
      <c r="M332" s="259">
        <v>44.90099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242.6</v>
      </c>
      <c r="D333" s="260">
        <v>244.45000000000002</v>
      </c>
      <c r="E333" s="260">
        <v>240.05000000000004</v>
      </c>
      <c r="F333" s="260">
        <v>237.50000000000003</v>
      </c>
      <c r="G333" s="260">
        <v>233.10000000000005</v>
      </c>
      <c r="H333" s="260">
        <v>247.00000000000003</v>
      </c>
      <c r="I333" s="260">
        <v>251.4</v>
      </c>
      <c r="J333" s="260">
        <v>253.95000000000002</v>
      </c>
      <c r="K333" s="259">
        <v>248.85</v>
      </c>
      <c r="L333" s="259">
        <v>241.9</v>
      </c>
      <c r="M333" s="259">
        <v>3.44625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173.1</v>
      </c>
      <c r="D334" s="260">
        <v>172.05000000000004</v>
      </c>
      <c r="E334" s="260">
        <v>170.10000000000008</v>
      </c>
      <c r="F334" s="260">
        <v>167.10000000000005</v>
      </c>
      <c r="G334" s="260">
        <v>165.15000000000009</v>
      </c>
      <c r="H334" s="260">
        <v>175.05000000000007</v>
      </c>
      <c r="I334" s="260">
        <v>177.00000000000006</v>
      </c>
      <c r="J334" s="260">
        <v>180.00000000000006</v>
      </c>
      <c r="K334" s="259">
        <v>174</v>
      </c>
      <c r="L334" s="259">
        <v>169.05</v>
      </c>
      <c r="M334" s="259">
        <v>242.33760000000001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791.45</v>
      </c>
      <c r="D335" s="260">
        <v>784.44999999999993</v>
      </c>
      <c r="E335" s="260">
        <v>773.89999999999986</v>
      </c>
      <c r="F335" s="260">
        <v>756.34999999999991</v>
      </c>
      <c r="G335" s="260">
        <v>745.79999999999984</v>
      </c>
      <c r="H335" s="260">
        <v>801.99999999999989</v>
      </c>
      <c r="I335" s="260">
        <v>812.54999999999984</v>
      </c>
      <c r="J335" s="260">
        <v>830.09999999999991</v>
      </c>
      <c r="K335" s="259">
        <v>795</v>
      </c>
      <c r="L335" s="259">
        <v>766.9</v>
      </c>
      <c r="M335" s="259">
        <v>4.25624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70.2</v>
      </c>
      <c r="D336" s="260">
        <v>69.88333333333334</v>
      </c>
      <c r="E336" s="260">
        <v>69.216666666666683</v>
      </c>
      <c r="F336" s="260">
        <v>68.233333333333348</v>
      </c>
      <c r="G336" s="260">
        <v>67.566666666666691</v>
      </c>
      <c r="H336" s="260">
        <v>70.866666666666674</v>
      </c>
      <c r="I336" s="260">
        <v>71.533333333333331</v>
      </c>
      <c r="J336" s="260">
        <v>72.516666666666666</v>
      </c>
      <c r="K336" s="259">
        <v>70.55</v>
      </c>
      <c r="L336" s="259">
        <v>68.900000000000006</v>
      </c>
      <c r="M336" s="259">
        <v>80.297989999999999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4551.75</v>
      </c>
      <c r="D337" s="260">
        <v>4538.916666666667</v>
      </c>
      <c r="E337" s="260">
        <v>4512.8333333333339</v>
      </c>
      <c r="F337" s="260">
        <v>4473.916666666667</v>
      </c>
      <c r="G337" s="260">
        <v>4447.8333333333339</v>
      </c>
      <c r="H337" s="260">
        <v>4577.8333333333339</v>
      </c>
      <c r="I337" s="260">
        <v>4603.9166666666679</v>
      </c>
      <c r="J337" s="260">
        <v>4642.8333333333339</v>
      </c>
      <c r="K337" s="259">
        <v>4565</v>
      </c>
      <c r="L337" s="259">
        <v>4500</v>
      </c>
      <c r="M337" s="259">
        <v>0.92168000000000005</v>
      </c>
      <c r="N337" s="1"/>
      <c r="O337" s="1"/>
    </row>
    <row r="338" spans="1:15" ht="12.75" customHeight="1">
      <c r="A338" s="30">
        <v>328</v>
      </c>
      <c r="B338" s="269" t="s">
        <v>789</v>
      </c>
      <c r="C338" s="259">
        <v>658.15</v>
      </c>
      <c r="D338" s="260">
        <v>662.83333333333337</v>
      </c>
      <c r="E338" s="260">
        <v>651.06666666666672</v>
      </c>
      <c r="F338" s="260">
        <v>643.98333333333335</v>
      </c>
      <c r="G338" s="260">
        <v>632.2166666666667</v>
      </c>
      <c r="H338" s="260">
        <v>669.91666666666674</v>
      </c>
      <c r="I338" s="260">
        <v>681.68333333333339</v>
      </c>
      <c r="J338" s="260">
        <v>688.76666666666677</v>
      </c>
      <c r="K338" s="259">
        <v>674.6</v>
      </c>
      <c r="L338" s="259">
        <v>655.75</v>
      </c>
      <c r="M338" s="259">
        <v>1.91276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20363.400000000001</v>
      </c>
      <c r="D339" s="260">
        <v>20327.8</v>
      </c>
      <c r="E339" s="260">
        <v>20185.599999999999</v>
      </c>
      <c r="F339" s="260">
        <v>20007.8</v>
      </c>
      <c r="G339" s="260">
        <v>19865.599999999999</v>
      </c>
      <c r="H339" s="260">
        <v>20505.599999999999</v>
      </c>
      <c r="I339" s="260">
        <v>20647.800000000003</v>
      </c>
      <c r="J339" s="260">
        <v>20825.599999999999</v>
      </c>
      <c r="K339" s="259">
        <v>20470</v>
      </c>
      <c r="L339" s="259">
        <v>20150</v>
      </c>
      <c r="M339" s="259">
        <v>0.79554999999999998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64.150000000000006</v>
      </c>
      <c r="D340" s="260">
        <v>64.150000000000006</v>
      </c>
      <c r="E340" s="260">
        <v>63.400000000000006</v>
      </c>
      <c r="F340" s="260">
        <v>62.65</v>
      </c>
      <c r="G340" s="260">
        <v>61.9</v>
      </c>
      <c r="H340" s="260">
        <v>64.900000000000006</v>
      </c>
      <c r="I340" s="260">
        <v>65.650000000000006</v>
      </c>
      <c r="J340" s="260">
        <v>66.40000000000002</v>
      </c>
      <c r="K340" s="259">
        <v>64.900000000000006</v>
      </c>
      <c r="L340" s="259">
        <v>63.4</v>
      </c>
      <c r="M340" s="259">
        <v>3.9292400000000001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270.5</v>
      </c>
      <c r="D341" s="260">
        <v>270.46666666666664</v>
      </c>
      <c r="E341" s="260">
        <v>269.18333333333328</v>
      </c>
      <c r="F341" s="260">
        <v>267.86666666666662</v>
      </c>
      <c r="G341" s="260">
        <v>266.58333333333326</v>
      </c>
      <c r="H341" s="260">
        <v>271.7833333333333</v>
      </c>
      <c r="I341" s="260">
        <v>273.06666666666672</v>
      </c>
      <c r="J341" s="260">
        <v>274.38333333333333</v>
      </c>
      <c r="K341" s="259">
        <v>271.75</v>
      </c>
      <c r="L341" s="259">
        <v>269.14999999999998</v>
      </c>
      <c r="M341" s="259">
        <v>2.8618199999999998</v>
      </c>
      <c r="N341" s="1"/>
      <c r="O341" s="1"/>
    </row>
    <row r="342" spans="1:15" ht="12.75" customHeight="1">
      <c r="A342" s="30">
        <v>332</v>
      </c>
      <c r="B342" s="269" t="s">
        <v>831</v>
      </c>
      <c r="C342" s="259">
        <v>396.5</v>
      </c>
      <c r="D342" s="260">
        <v>395.55</v>
      </c>
      <c r="E342" s="260">
        <v>392.20000000000005</v>
      </c>
      <c r="F342" s="260">
        <v>387.90000000000003</v>
      </c>
      <c r="G342" s="260">
        <v>384.55000000000007</v>
      </c>
      <c r="H342" s="260">
        <v>399.85</v>
      </c>
      <c r="I342" s="260">
        <v>403.20000000000005</v>
      </c>
      <c r="J342" s="260">
        <v>407.5</v>
      </c>
      <c r="K342" s="259">
        <v>398.9</v>
      </c>
      <c r="L342" s="259">
        <v>391.25</v>
      </c>
      <c r="M342" s="259">
        <v>0.88751999999999998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924.65</v>
      </c>
      <c r="D343" s="260">
        <v>919.58333333333337</v>
      </c>
      <c r="E343" s="260">
        <v>911.61666666666679</v>
      </c>
      <c r="F343" s="260">
        <v>898.58333333333337</v>
      </c>
      <c r="G343" s="260">
        <v>890.61666666666679</v>
      </c>
      <c r="H343" s="260">
        <v>932.61666666666679</v>
      </c>
      <c r="I343" s="260">
        <v>940.58333333333326</v>
      </c>
      <c r="J343" s="260">
        <v>953.61666666666679</v>
      </c>
      <c r="K343" s="259">
        <v>927.55</v>
      </c>
      <c r="L343" s="259">
        <v>906.55</v>
      </c>
      <c r="M343" s="259">
        <v>5.4958600000000004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134.05000000000001</v>
      </c>
      <c r="D344" s="260">
        <v>134.01666666666668</v>
      </c>
      <c r="E344" s="260">
        <v>132.83333333333337</v>
      </c>
      <c r="F344" s="260">
        <v>131.6166666666667</v>
      </c>
      <c r="G344" s="260">
        <v>130.43333333333339</v>
      </c>
      <c r="H344" s="260">
        <v>135.23333333333335</v>
      </c>
      <c r="I344" s="260">
        <v>136.41666666666669</v>
      </c>
      <c r="J344" s="260">
        <v>137.63333333333333</v>
      </c>
      <c r="K344" s="259">
        <v>135.19999999999999</v>
      </c>
      <c r="L344" s="259">
        <v>132.80000000000001</v>
      </c>
      <c r="M344" s="259">
        <v>87.538550000000001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193</v>
      </c>
      <c r="D345" s="260">
        <v>193.4</v>
      </c>
      <c r="E345" s="260">
        <v>191.15</v>
      </c>
      <c r="F345" s="260">
        <v>189.3</v>
      </c>
      <c r="G345" s="260">
        <v>187.05</v>
      </c>
      <c r="H345" s="260">
        <v>195.25</v>
      </c>
      <c r="I345" s="260">
        <v>197.5</v>
      </c>
      <c r="J345" s="260">
        <v>199.35</v>
      </c>
      <c r="K345" s="259">
        <v>195.65</v>
      </c>
      <c r="L345" s="259">
        <v>191.55</v>
      </c>
      <c r="M345" s="259">
        <v>10.34557</v>
      </c>
      <c r="N345" s="1"/>
      <c r="O345" s="1"/>
    </row>
    <row r="346" spans="1:15" ht="12.75" customHeight="1">
      <c r="A346" s="30">
        <v>336</v>
      </c>
      <c r="B346" s="269" t="s">
        <v>970</v>
      </c>
      <c r="C346" s="259">
        <v>561.25</v>
      </c>
      <c r="D346" s="260">
        <v>562.06666666666672</v>
      </c>
      <c r="E346" s="260">
        <v>546.18333333333339</v>
      </c>
      <c r="F346" s="260">
        <v>531.11666666666667</v>
      </c>
      <c r="G346" s="260">
        <v>515.23333333333335</v>
      </c>
      <c r="H346" s="260">
        <v>577.13333333333344</v>
      </c>
      <c r="I346" s="260">
        <v>593.01666666666688</v>
      </c>
      <c r="J346" s="260">
        <v>608.08333333333348</v>
      </c>
      <c r="K346" s="259">
        <v>577.95000000000005</v>
      </c>
      <c r="L346" s="259">
        <v>547</v>
      </c>
      <c r="M346" s="259">
        <v>2.74979</v>
      </c>
      <c r="N346" s="1"/>
      <c r="O346" s="1"/>
    </row>
    <row r="347" spans="1:15" ht="12.75" customHeight="1">
      <c r="A347" s="30">
        <v>337</v>
      </c>
      <c r="B347" s="269" t="s">
        <v>813</v>
      </c>
      <c r="C347" s="259">
        <v>638.4</v>
      </c>
      <c r="D347" s="260">
        <v>639.91666666666663</v>
      </c>
      <c r="E347" s="260">
        <v>634.08333333333326</v>
      </c>
      <c r="F347" s="260">
        <v>629.76666666666665</v>
      </c>
      <c r="G347" s="260">
        <v>623.93333333333328</v>
      </c>
      <c r="H347" s="260">
        <v>644.23333333333323</v>
      </c>
      <c r="I347" s="260">
        <v>650.06666666666649</v>
      </c>
      <c r="J347" s="260">
        <v>654.38333333333321</v>
      </c>
      <c r="K347" s="259">
        <v>645.75</v>
      </c>
      <c r="L347" s="259">
        <v>635.6</v>
      </c>
      <c r="M347" s="259">
        <v>5.8258000000000001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2912.85</v>
      </c>
      <c r="D348" s="260">
        <v>2909.8833333333332</v>
      </c>
      <c r="E348" s="260">
        <v>2895.8166666666666</v>
      </c>
      <c r="F348" s="260">
        <v>2878.7833333333333</v>
      </c>
      <c r="G348" s="260">
        <v>2864.7166666666667</v>
      </c>
      <c r="H348" s="260">
        <v>2926.9166666666665</v>
      </c>
      <c r="I348" s="260">
        <v>2940.9833333333331</v>
      </c>
      <c r="J348" s="260">
        <v>2958.0166666666664</v>
      </c>
      <c r="K348" s="259">
        <v>2923.95</v>
      </c>
      <c r="L348" s="259">
        <v>2892.85</v>
      </c>
      <c r="M348" s="259">
        <v>0.64732000000000001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268.8</v>
      </c>
      <c r="D349" s="260">
        <v>269.31666666666666</v>
      </c>
      <c r="E349" s="260">
        <v>267.13333333333333</v>
      </c>
      <c r="F349" s="260">
        <v>265.46666666666664</v>
      </c>
      <c r="G349" s="260">
        <v>263.2833333333333</v>
      </c>
      <c r="H349" s="260">
        <v>270.98333333333335</v>
      </c>
      <c r="I349" s="260">
        <v>273.16666666666663</v>
      </c>
      <c r="J349" s="260">
        <v>274.83333333333337</v>
      </c>
      <c r="K349" s="259">
        <v>271.5</v>
      </c>
      <c r="L349" s="259">
        <v>267.64999999999998</v>
      </c>
      <c r="M349" s="259">
        <v>0.77171000000000001</v>
      </c>
      <c r="N349" s="1"/>
      <c r="O349" s="1"/>
    </row>
    <row r="350" spans="1:15" ht="12.75" customHeight="1">
      <c r="A350" s="30">
        <v>340</v>
      </c>
      <c r="B350" s="269" t="s">
        <v>814</v>
      </c>
      <c r="C350" s="259">
        <v>386.05</v>
      </c>
      <c r="D350" s="260">
        <v>388.15000000000003</v>
      </c>
      <c r="E350" s="260">
        <v>380.45000000000005</v>
      </c>
      <c r="F350" s="260">
        <v>374.85</v>
      </c>
      <c r="G350" s="260">
        <v>367.15000000000003</v>
      </c>
      <c r="H350" s="260">
        <v>393.75000000000006</v>
      </c>
      <c r="I350" s="260">
        <v>401.45</v>
      </c>
      <c r="J350" s="260">
        <v>407.05000000000007</v>
      </c>
      <c r="K350" s="259">
        <v>395.85</v>
      </c>
      <c r="L350" s="259">
        <v>382.55</v>
      </c>
      <c r="M350" s="259">
        <v>10.946899999999999</v>
      </c>
      <c r="N350" s="1"/>
      <c r="O350" s="1"/>
    </row>
    <row r="351" spans="1:15" ht="12.75" customHeight="1">
      <c r="A351" s="30">
        <v>341</v>
      </c>
      <c r="B351" s="269" t="s">
        <v>803</v>
      </c>
      <c r="C351" s="259">
        <v>127.15</v>
      </c>
      <c r="D351" s="260">
        <v>128.05000000000001</v>
      </c>
      <c r="E351" s="260">
        <v>125.30000000000001</v>
      </c>
      <c r="F351" s="260">
        <v>123.45</v>
      </c>
      <c r="G351" s="260">
        <v>120.7</v>
      </c>
      <c r="H351" s="260">
        <v>129.90000000000003</v>
      </c>
      <c r="I351" s="260">
        <v>132.65000000000003</v>
      </c>
      <c r="J351" s="260">
        <v>134.50000000000003</v>
      </c>
      <c r="K351" s="259">
        <v>130.80000000000001</v>
      </c>
      <c r="L351" s="259">
        <v>126.2</v>
      </c>
      <c r="M351" s="259">
        <v>6.9897200000000002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3241.95</v>
      </c>
      <c r="D352" s="260">
        <v>3250.1166666666668</v>
      </c>
      <c r="E352" s="260">
        <v>3211.8333333333335</v>
      </c>
      <c r="F352" s="260">
        <v>3181.7166666666667</v>
      </c>
      <c r="G352" s="260">
        <v>3143.4333333333334</v>
      </c>
      <c r="H352" s="260">
        <v>3280.2333333333336</v>
      </c>
      <c r="I352" s="260">
        <v>3318.5166666666664</v>
      </c>
      <c r="J352" s="260">
        <v>3348.6333333333337</v>
      </c>
      <c r="K352" s="259">
        <v>3288.4</v>
      </c>
      <c r="L352" s="259">
        <v>3220</v>
      </c>
      <c r="M352" s="259">
        <v>1.80775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440</v>
      </c>
      <c r="D353" s="260">
        <v>442.84999999999997</v>
      </c>
      <c r="E353" s="260">
        <v>433.69999999999993</v>
      </c>
      <c r="F353" s="260">
        <v>427.4</v>
      </c>
      <c r="G353" s="260">
        <v>418.24999999999994</v>
      </c>
      <c r="H353" s="260">
        <v>449.14999999999992</v>
      </c>
      <c r="I353" s="260">
        <v>458.2999999999999</v>
      </c>
      <c r="J353" s="260">
        <v>464.59999999999991</v>
      </c>
      <c r="K353" s="259">
        <v>452</v>
      </c>
      <c r="L353" s="259">
        <v>436.55</v>
      </c>
      <c r="M353" s="259">
        <v>3.7654399999999999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258</v>
      </c>
      <c r="D354" s="260">
        <v>257.86666666666662</v>
      </c>
      <c r="E354" s="260">
        <v>255.83333333333326</v>
      </c>
      <c r="F354" s="260">
        <v>253.66666666666663</v>
      </c>
      <c r="G354" s="260">
        <v>251.63333333333327</v>
      </c>
      <c r="H354" s="260">
        <v>260.03333333333325</v>
      </c>
      <c r="I354" s="260">
        <v>262.06666666666666</v>
      </c>
      <c r="J354" s="260">
        <v>264.23333333333323</v>
      </c>
      <c r="K354" s="259">
        <v>259.89999999999998</v>
      </c>
      <c r="L354" s="259">
        <v>255.7</v>
      </c>
      <c r="M354" s="259">
        <v>0.66069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1775</v>
      </c>
      <c r="D355" s="260">
        <v>1768.3166666666666</v>
      </c>
      <c r="E355" s="260">
        <v>1751.6833333333332</v>
      </c>
      <c r="F355" s="260">
        <v>1728.3666666666666</v>
      </c>
      <c r="G355" s="260">
        <v>1711.7333333333331</v>
      </c>
      <c r="H355" s="260">
        <v>1791.6333333333332</v>
      </c>
      <c r="I355" s="260">
        <v>1808.2666666666664</v>
      </c>
      <c r="J355" s="260">
        <v>1831.5833333333333</v>
      </c>
      <c r="K355" s="259">
        <v>1784.95</v>
      </c>
      <c r="L355" s="259">
        <v>1745</v>
      </c>
      <c r="M355" s="259">
        <v>4.7650600000000001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49768.65</v>
      </c>
      <c r="D356" s="260">
        <v>49739.866666666669</v>
      </c>
      <c r="E356" s="260">
        <v>49053.78333333334</v>
      </c>
      <c r="F356" s="260">
        <v>48338.916666666672</v>
      </c>
      <c r="G356" s="260">
        <v>47652.833333333343</v>
      </c>
      <c r="H356" s="260">
        <v>50454.733333333337</v>
      </c>
      <c r="I356" s="260">
        <v>51140.816666666666</v>
      </c>
      <c r="J356" s="260">
        <v>51855.683333333334</v>
      </c>
      <c r="K356" s="259">
        <v>50425.95</v>
      </c>
      <c r="L356" s="259">
        <v>49025</v>
      </c>
      <c r="M356" s="259">
        <v>0.27489999999999998</v>
      </c>
      <c r="N356" s="1"/>
      <c r="O356" s="1"/>
    </row>
    <row r="357" spans="1:15" ht="12.75" customHeight="1">
      <c r="A357" s="30">
        <v>347</v>
      </c>
      <c r="B357" s="269" t="s">
        <v>961</v>
      </c>
      <c r="C357" s="259">
        <v>1409.8</v>
      </c>
      <c r="D357" s="260">
        <v>1416.2666666666667</v>
      </c>
      <c r="E357" s="260">
        <v>1393.5333333333333</v>
      </c>
      <c r="F357" s="260">
        <v>1377.2666666666667</v>
      </c>
      <c r="G357" s="260">
        <v>1354.5333333333333</v>
      </c>
      <c r="H357" s="260">
        <v>1432.5333333333333</v>
      </c>
      <c r="I357" s="260">
        <v>1455.2666666666664</v>
      </c>
      <c r="J357" s="260">
        <v>1471.5333333333333</v>
      </c>
      <c r="K357" s="259">
        <v>1439</v>
      </c>
      <c r="L357" s="259">
        <v>1400</v>
      </c>
      <c r="M357" s="259">
        <v>2.0670700000000002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3693.05</v>
      </c>
      <c r="D358" s="260">
        <v>3689.4166666666665</v>
      </c>
      <c r="E358" s="260">
        <v>3655.1333333333332</v>
      </c>
      <c r="F358" s="260">
        <v>3617.2166666666667</v>
      </c>
      <c r="G358" s="260">
        <v>3582.9333333333334</v>
      </c>
      <c r="H358" s="260">
        <v>3727.333333333333</v>
      </c>
      <c r="I358" s="260">
        <v>3761.6166666666668</v>
      </c>
      <c r="J358" s="260">
        <v>3799.5333333333328</v>
      </c>
      <c r="K358" s="259">
        <v>3723.7</v>
      </c>
      <c r="L358" s="259">
        <v>3651.5</v>
      </c>
      <c r="M358" s="259">
        <v>1.51484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205.55</v>
      </c>
      <c r="D359" s="260">
        <v>206.11666666666667</v>
      </c>
      <c r="E359" s="260">
        <v>203.23333333333335</v>
      </c>
      <c r="F359" s="260">
        <v>200.91666666666669</v>
      </c>
      <c r="G359" s="260">
        <v>198.03333333333336</v>
      </c>
      <c r="H359" s="260">
        <v>208.43333333333334</v>
      </c>
      <c r="I359" s="260">
        <v>211.31666666666666</v>
      </c>
      <c r="J359" s="260">
        <v>213.63333333333333</v>
      </c>
      <c r="K359" s="259">
        <v>209</v>
      </c>
      <c r="L359" s="259">
        <v>203.8</v>
      </c>
      <c r="M359" s="259">
        <v>24.54128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4378.05</v>
      </c>
      <c r="D360" s="260">
        <v>4369.416666666667</v>
      </c>
      <c r="E360" s="260">
        <v>4350.8333333333339</v>
      </c>
      <c r="F360" s="260">
        <v>4323.6166666666668</v>
      </c>
      <c r="G360" s="260">
        <v>4305.0333333333338</v>
      </c>
      <c r="H360" s="260">
        <v>4396.6333333333341</v>
      </c>
      <c r="I360" s="260">
        <v>4415.2166666666681</v>
      </c>
      <c r="J360" s="260">
        <v>4442.4333333333343</v>
      </c>
      <c r="K360" s="259">
        <v>4388</v>
      </c>
      <c r="L360" s="259">
        <v>4342.2</v>
      </c>
      <c r="M360" s="259">
        <v>8.6480000000000001E-2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1427.85</v>
      </c>
      <c r="D361" s="260">
        <v>1431.6166666666668</v>
      </c>
      <c r="E361" s="260">
        <v>1413.2333333333336</v>
      </c>
      <c r="F361" s="260">
        <v>1398.6166666666668</v>
      </c>
      <c r="G361" s="260">
        <v>1380.2333333333336</v>
      </c>
      <c r="H361" s="260">
        <v>1446.2333333333336</v>
      </c>
      <c r="I361" s="260">
        <v>1464.6166666666668</v>
      </c>
      <c r="J361" s="260">
        <v>1479.2333333333336</v>
      </c>
      <c r="K361" s="259">
        <v>1450</v>
      </c>
      <c r="L361" s="259">
        <v>1417</v>
      </c>
      <c r="M361" s="259">
        <v>1.5133700000000001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2584.4</v>
      </c>
      <c r="D362" s="260">
        <v>2578.1166666666668</v>
      </c>
      <c r="E362" s="260">
        <v>2559.8833333333337</v>
      </c>
      <c r="F362" s="260">
        <v>2535.3666666666668</v>
      </c>
      <c r="G362" s="260">
        <v>2517.1333333333337</v>
      </c>
      <c r="H362" s="260">
        <v>2602.6333333333337</v>
      </c>
      <c r="I362" s="260">
        <v>2620.8666666666672</v>
      </c>
      <c r="J362" s="260">
        <v>2645.3833333333337</v>
      </c>
      <c r="K362" s="259">
        <v>2596.35</v>
      </c>
      <c r="L362" s="259">
        <v>2553.6</v>
      </c>
      <c r="M362" s="259">
        <v>7.0849700000000002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921.35</v>
      </c>
      <c r="D363" s="260">
        <v>919.26666666666677</v>
      </c>
      <c r="E363" s="260">
        <v>907.63333333333355</v>
      </c>
      <c r="F363" s="260">
        <v>893.91666666666674</v>
      </c>
      <c r="G363" s="260">
        <v>882.28333333333353</v>
      </c>
      <c r="H363" s="260">
        <v>932.98333333333358</v>
      </c>
      <c r="I363" s="260">
        <v>944.61666666666679</v>
      </c>
      <c r="J363" s="260">
        <v>958.3333333333336</v>
      </c>
      <c r="K363" s="259">
        <v>930.9</v>
      </c>
      <c r="L363" s="259">
        <v>905.55</v>
      </c>
      <c r="M363" s="259">
        <v>0.38694000000000001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2777.45</v>
      </c>
      <c r="D364" s="260">
        <v>2772.4833333333336</v>
      </c>
      <c r="E364" s="260">
        <v>2754.9666666666672</v>
      </c>
      <c r="F364" s="260">
        <v>2732.4833333333336</v>
      </c>
      <c r="G364" s="260">
        <v>2714.9666666666672</v>
      </c>
      <c r="H364" s="260">
        <v>2794.9666666666672</v>
      </c>
      <c r="I364" s="260">
        <v>2812.4833333333336</v>
      </c>
      <c r="J364" s="260">
        <v>2834.9666666666672</v>
      </c>
      <c r="K364" s="259">
        <v>2790</v>
      </c>
      <c r="L364" s="259">
        <v>2750</v>
      </c>
      <c r="M364" s="259">
        <v>1.74844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1677.85</v>
      </c>
      <c r="D365" s="260">
        <v>1688.5166666666667</v>
      </c>
      <c r="E365" s="260">
        <v>1654.8333333333333</v>
      </c>
      <c r="F365" s="260">
        <v>1631.8166666666666</v>
      </c>
      <c r="G365" s="260">
        <v>1598.1333333333332</v>
      </c>
      <c r="H365" s="260">
        <v>1711.5333333333333</v>
      </c>
      <c r="I365" s="260">
        <v>1745.2166666666667</v>
      </c>
      <c r="J365" s="260">
        <v>1768.2333333333333</v>
      </c>
      <c r="K365" s="259">
        <v>1722.2</v>
      </c>
      <c r="L365" s="259">
        <v>1665.5</v>
      </c>
      <c r="M365" s="259">
        <v>1.7378400000000001</v>
      </c>
      <c r="N365" s="1"/>
      <c r="O365" s="1"/>
    </row>
    <row r="366" spans="1:15" ht="12.75" customHeight="1">
      <c r="A366" s="30">
        <v>356</v>
      </c>
      <c r="B366" s="269" t="s">
        <v>790</v>
      </c>
      <c r="C366" s="259">
        <v>314.39999999999998</v>
      </c>
      <c r="D366" s="260">
        <v>314.48333333333329</v>
      </c>
      <c r="E366" s="260">
        <v>311.06666666666661</v>
      </c>
      <c r="F366" s="260">
        <v>307.73333333333329</v>
      </c>
      <c r="G366" s="260">
        <v>304.31666666666661</v>
      </c>
      <c r="H366" s="260">
        <v>317.81666666666661</v>
      </c>
      <c r="I366" s="260">
        <v>321.23333333333323</v>
      </c>
      <c r="J366" s="260">
        <v>324.56666666666661</v>
      </c>
      <c r="K366" s="259">
        <v>317.89999999999998</v>
      </c>
      <c r="L366" s="259">
        <v>311.14999999999998</v>
      </c>
      <c r="M366" s="259">
        <v>21.09639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115.25</v>
      </c>
      <c r="D367" s="260">
        <v>114.58333333333333</v>
      </c>
      <c r="E367" s="260">
        <v>113.66666666666666</v>
      </c>
      <c r="F367" s="260">
        <v>112.08333333333333</v>
      </c>
      <c r="G367" s="260">
        <v>111.16666666666666</v>
      </c>
      <c r="H367" s="260">
        <v>116.16666666666666</v>
      </c>
      <c r="I367" s="260">
        <v>117.08333333333331</v>
      </c>
      <c r="J367" s="260">
        <v>118.66666666666666</v>
      </c>
      <c r="K367" s="259">
        <v>115.5</v>
      </c>
      <c r="L367" s="259">
        <v>113</v>
      </c>
      <c r="M367" s="259">
        <v>82.484849999999994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228.15</v>
      </c>
      <c r="D368" s="260">
        <v>228.36666666666665</v>
      </c>
      <c r="E368" s="260">
        <v>226.48333333333329</v>
      </c>
      <c r="F368" s="260">
        <v>224.81666666666663</v>
      </c>
      <c r="G368" s="260">
        <v>222.93333333333328</v>
      </c>
      <c r="H368" s="260">
        <v>230.0333333333333</v>
      </c>
      <c r="I368" s="260">
        <v>231.91666666666669</v>
      </c>
      <c r="J368" s="260">
        <v>233.58333333333331</v>
      </c>
      <c r="K368" s="259">
        <v>230.25</v>
      </c>
      <c r="L368" s="259">
        <v>226.7</v>
      </c>
      <c r="M368" s="259">
        <v>88.167619999999999</v>
      </c>
      <c r="N368" s="1"/>
      <c r="O368" s="1"/>
    </row>
    <row r="369" spans="1:15" ht="12.75" customHeight="1">
      <c r="A369" s="30">
        <v>359</v>
      </c>
      <c r="B369" s="269" t="s">
        <v>791</v>
      </c>
      <c r="C369" s="259">
        <v>413.2</v>
      </c>
      <c r="D369" s="260">
        <v>412.55</v>
      </c>
      <c r="E369" s="260">
        <v>406.90000000000003</v>
      </c>
      <c r="F369" s="260">
        <v>400.6</v>
      </c>
      <c r="G369" s="260">
        <v>394.95000000000005</v>
      </c>
      <c r="H369" s="260">
        <v>418.85</v>
      </c>
      <c r="I369" s="260">
        <v>424.5</v>
      </c>
      <c r="J369" s="260">
        <v>430.8</v>
      </c>
      <c r="K369" s="259">
        <v>418.2</v>
      </c>
      <c r="L369" s="259">
        <v>406.25</v>
      </c>
      <c r="M369" s="259">
        <v>7.0121900000000004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442</v>
      </c>
      <c r="D370" s="260">
        <v>443.3</v>
      </c>
      <c r="E370" s="260">
        <v>438.90000000000003</v>
      </c>
      <c r="F370" s="260">
        <v>435.8</v>
      </c>
      <c r="G370" s="260">
        <v>431.40000000000003</v>
      </c>
      <c r="H370" s="260">
        <v>446.40000000000003</v>
      </c>
      <c r="I370" s="260">
        <v>450.8</v>
      </c>
      <c r="J370" s="260">
        <v>453.90000000000003</v>
      </c>
      <c r="K370" s="259">
        <v>447.7</v>
      </c>
      <c r="L370" s="259">
        <v>440.2</v>
      </c>
      <c r="M370" s="259">
        <v>0.81235000000000002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528.20000000000005</v>
      </c>
      <c r="D371" s="260">
        <v>525.85</v>
      </c>
      <c r="E371" s="260">
        <v>520.20000000000005</v>
      </c>
      <c r="F371" s="260">
        <v>512.20000000000005</v>
      </c>
      <c r="G371" s="260">
        <v>506.55000000000007</v>
      </c>
      <c r="H371" s="260">
        <v>533.85</v>
      </c>
      <c r="I371" s="260">
        <v>539.49999999999989</v>
      </c>
      <c r="J371" s="260">
        <v>547.5</v>
      </c>
      <c r="K371" s="259">
        <v>531.5</v>
      </c>
      <c r="L371" s="259">
        <v>517.85</v>
      </c>
      <c r="M371" s="259">
        <v>2.6201500000000002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122.75</v>
      </c>
      <c r="D372" s="260">
        <v>122.88333333333333</v>
      </c>
      <c r="E372" s="260">
        <v>121.86666666666665</v>
      </c>
      <c r="F372" s="260">
        <v>120.98333333333332</v>
      </c>
      <c r="G372" s="260">
        <v>119.96666666666664</v>
      </c>
      <c r="H372" s="260">
        <v>123.76666666666665</v>
      </c>
      <c r="I372" s="260">
        <v>124.78333333333333</v>
      </c>
      <c r="J372" s="260">
        <v>125.66666666666666</v>
      </c>
      <c r="K372" s="259">
        <v>123.9</v>
      </c>
      <c r="L372" s="259">
        <v>122</v>
      </c>
      <c r="M372" s="259">
        <v>0.74111000000000005</v>
      </c>
      <c r="N372" s="1"/>
      <c r="O372" s="1"/>
    </row>
    <row r="373" spans="1:15" ht="12.75" customHeight="1">
      <c r="A373" s="30">
        <v>363</v>
      </c>
      <c r="B373" s="269" t="s">
        <v>832</v>
      </c>
      <c r="C373" s="259">
        <v>1314.5</v>
      </c>
      <c r="D373" s="260">
        <v>1324.4166666666667</v>
      </c>
      <c r="E373" s="260">
        <v>1297.6333333333334</v>
      </c>
      <c r="F373" s="260">
        <v>1280.7666666666667</v>
      </c>
      <c r="G373" s="260">
        <v>1253.9833333333333</v>
      </c>
      <c r="H373" s="260">
        <v>1341.2833333333335</v>
      </c>
      <c r="I373" s="260">
        <v>1368.0666666666668</v>
      </c>
      <c r="J373" s="260">
        <v>1384.9333333333336</v>
      </c>
      <c r="K373" s="259">
        <v>1351.2</v>
      </c>
      <c r="L373" s="259">
        <v>1307.55</v>
      </c>
      <c r="M373" s="259">
        <v>6.2530000000000002E-2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4032.85</v>
      </c>
      <c r="D374" s="260">
        <v>4051.0333333333333</v>
      </c>
      <c r="E374" s="260">
        <v>3985.8166666666666</v>
      </c>
      <c r="F374" s="260">
        <v>3938.7833333333333</v>
      </c>
      <c r="G374" s="260">
        <v>3873.5666666666666</v>
      </c>
      <c r="H374" s="260">
        <v>4098.0666666666666</v>
      </c>
      <c r="I374" s="260">
        <v>4163.2833333333328</v>
      </c>
      <c r="J374" s="260">
        <v>4210.3166666666666</v>
      </c>
      <c r="K374" s="259">
        <v>4116.25</v>
      </c>
      <c r="L374" s="259">
        <v>4004</v>
      </c>
      <c r="M374" s="259">
        <v>7.2260000000000005E-2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14086.9</v>
      </c>
      <c r="D375" s="260">
        <v>14099.066666666666</v>
      </c>
      <c r="E375" s="260">
        <v>13991.133333333331</v>
      </c>
      <c r="F375" s="260">
        <v>13895.366666666665</v>
      </c>
      <c r="G375" s="260">
        <v>13787.433333333331</v>
      </c>
      <c r="H375" s="260">
        <v>14194.833333333332</v>
      </c>
      <c r="I375" s="260">
        <v>14302.766666666666</v>
      </c>
      <c r="J375" s="260">
        <v>14398.533333333333</v>
      </c>
      <c r="K375" s="259">
        <v>14207</v>
      </c>
      <c r="L375" s="259">
        <v>14003.3</v>
      </c>
      <c r="M375" s="259">
        <v>0.16614000000000001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42.65</v>
      </c>
      <c r="D376" s="260">
        <v>42.716666666666669</v>
      </c>
      <c r="E376" s="260">
        <v>41.683333333333337</v>
      </c>
      <c r="F376" s="260">
        <v>40.716666666666669</v>
      </c>
      <c r="G376" s="260">
        <v>39.683333333333337</v>
      </c>
      <c r="H376" s="260">
        <v>43.683333333333337</v>
      </c>
      <c r="I376" s="260">
        <v>44.716666666666669</v>
      </c>
      <c r="J376" s="260">
        <v>45.683333333333337</v>
      </c>
      <c r="K376" s="259">
        <v>43.75</v>
      </c>
      <c r="L376" s="259">
        <v>41.75</v>
      </c>
      <c r="M376" s="259">
        <v>822.05499999999995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552.79999999999995</v>
      </c>
      <c r="D377" s="260">
        <v>554.0333333333333</v>
      </c>
      <c r="E377" s="260">
        <v>548.06666666666661</v>
      </c>
      <c r="F377" s="260">
        <v>543.33333333333326</v>
      </c>
      <c r="G377" s="260">
        <v>537.36666666666656</v>
      </c>
      <c r="H377" s="260">
        <v>558.76666666666665</v>
      </c>
      <c r="I377" s="260">
        <v>564.73333333333335</v>
      </c>
      <c r="J377" s="260">
        <v>569.4666666666667</v>
      </c>
      <c r="K377" s="259">
        <v>560</v>
      </c>
      <c r="L377" s="259">
        <v>549.29999999999995</v>
      </c>
      <c r="M377" s="259">
        <v>0.63682000000000005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135.15</v>
      </c>
      <c r="D378" s="260">
        <v>136.03333333333333</v>
      </c>
      <c r="E378" s="260">
        <v>133.36666666666667</v>
      </c>
      <c r="F378" s="260">
        <v>131.58333333333334</v>
      </c>
      <c r="G378" s="260">
        <v>128.91666666666669</v>
      </c>
      <c r="H378" s="260">
        <v>137.81666666666666</v>
      </c>
      <c r="I378" s="260">
        <v>140.48333333333335</v>
      </c>
      <c r="J378" s="260">
        <v>142.26666666666665</v>
      </c>
      <c r="K378" s="259">
        <v>138.69999999999999</v>
      </c>
      <c r="L378" s="259">
        <v>134.25</v>
      </c>
      <c r="M378" s="259">
        <v>165.11708999999999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102.55</v>
      </c>
      <c r="D379" s="260">
        <v>101.78333333333332</v>
      </c>
      <c r="E379" s="260">
        <v>100.46666666666664</v>
      </c>
      <c r="F379" s="260">
        <v>98.383333333333326</v>
      </c>
      <c r="G379" s="260">
        <v>97.066666666666649</v>
      </c>
      <c r="H379" s="260">
        <v>103.86666666666663</v>
      </c>
      <c r="I379" s="260">
        <v>105.18333333333332</v>
      </c>
      <c r="J379" s="260">
        <v>107.26666666666662</v>
      </c>
      <c r="K379" s="259">
        <v>103.1</v>
      </c>
      <c r="L379" s="259">
        <v>99.7</v>
      </c>
      <c r="M379" s="259">
        <v>181.75400999999999</v>
      </c>
      <c r="N379" s="1"/>
      <c r="O379" s="1"/>
    </row>
    <row r="380" spans="1:15" ht="12.75" customHeight="1">
      <c r="A380" s="30">
        <v>370</v>
      </c>
      <c r="B380" s="269" t="s">
        <v>792</v>
      </c>
      <c r="C380" s="259">
        <v>647.95000000000005</v>
      </c>
      <c r="D380" s="260">
        <v>673.65</v>
      </c>
      <c r="E380" s="260">
        <v>614</v>
      </c>
      <c r="F380" s="260">
        <v>580.05000000000007</v>
      </c>
      <c r="G380" s="260">
        <v>520.40000000000009</v>
      </c>
      <c r="H380" s="260">
        <v>707.59999999999991</v>
      </c>
      <c r="I380" s="260">
        <v>767.24999999999977</v>
      </c>
      <c r="J380" s="260">
        <v>801.19999999999982</v>
      </c>
      <c r="K380" s="259">
        <v>733.3</v>
      </c>
      <c r="L380" s="259">
        <v>639.70000000000005</v>
      </c>
      <c r="M380" s="259">
        <v>8.6312099999999994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386.2</v>
      </c>
      <c r="D381" s="260">
        <v>380.81666666666666</v>
      </c>
      <c r="E381" s="260">
        <v>372.63333333333333</v>
      </c>
      <c r="F381" s="260">
        <v>359.06666666666666</v>
      </c>
      <c r="G381" s="260">
        <v>350.88333333333333</v>
      </c>
      <c r="H381" s="260">
        <v>394.38333333333333</v>
      </c>
      <c r="I381" s="260">
        <v>402.56666666666661</v>
      </c>
      <c r="J381" s="260">
        <v>416.13333333333333</v>
      </c>
      <c r="K381" s="259">
        <v>389</v>
      </c>
      <c r="L381" s="259">
        <v>367.25</v>
      </c>
      <c r="M381" s="259">
        <v>10.691750000000001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1041.8499999999999</v>
      </c>
      <c r="D382" s="260">
        <v>1041.9833333333333</v>
      </c>
      <c r="E382" s="260">
        <v>1025.9166666666667</v>
      </c>
      <c r="F382" s="260">
        <v>1009.9833333333333</v>
      </c>
      <c r="G382" s="260">
        <v>993.91666666666674</v>
      </c>
      <c r="H382" s="260">
        <v>1057.9166666666667</v>
      </c>
      <c r="I382" s="260">
        <v>1073.9833333333333</v>
      </c>
      <c r="J382" s="260">
        <v>1089.9166666666667</v>
      </c>
      <c r="K382" s="259">
        <v>1058.05</v>
      </c>
      <c r="L382" s="259">
        <v>1026.05</v>
      </c>
      <c r="M382" s="259">
        <v>1.67439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40</v>
      </c>
      <c r="D383" s="260">
        <v>40.43333333333333</v>
      </c>
      <c r="E383" s="260">
        <v>39.36666666666666</v>
      </c>
      <c r="F383" s="260">
        <v>38.733333333333327</v>
      </c>
      <c r="G383" s="260">
        <v>37.666666666666657</v>
      </c>
      <c r="H383" s="260">
        <v>41.066666666666663</v>
      </c>
      <c r="I383" s="260">
        <v>42.13333333333334</v>
      </c>
      <c r="J383" s="260">
        <v>42.766666666666666</v>
      </c>
      <c r="K383" s="259">
        <v>41.5</v>
      </c>
      <c r="L383" s="259">
        <v>39.799999999999997</v>
      </c>
      <c r="M383" s="259">
        <v>100.55200000000001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167.3</v>
      </c>
      <c r="D384" s="260">
        <v>165.71666666666667</v>
      </c>
      <c r="E384" s="260">
        <v>163.13333333333333</v>
      </c>
      <c r="F384" s="260">
        <v>158.96666666666667</v>
      </c>
      <c r="G384" s="260">
        <v>156.38333333333333</v>
      </c>
      <c r="H384" s="260">
        <v>169.88333333333333</v>
      </c>
      <c r="I384" s="260">
        <v>172.46666666666664</v>
      </c>
      <c r="J384" s="260">
        <v>176.63333333333333</v>
      </c>
      <c r="K384" s="259">
        <v>168.3</v>
      </c>
      <c r="L384" s="259">
        <v>161.55000000000001</v>
      </c>
      <c r="M384" s="259">
        <v>30.932390000000002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691.6</v>
      </c>
      <c r="D385" s="260">
        <v>686.21666666666658</v>
      </c>
      <c r="E385" s="260">
        <v>667.43333333333317</v>
      </c>
      <c r="F385" s="260">
        <v>643.26666666666654</v>
      </c>
      <c r="G385" s="260">
        <v>624.48333333333312</v>
      </c>
      <c r="H385" s="260">
        <v>710.38333333333321</v>
      </c>
      <c r="I385" s="260">
        <v>729.16666666666674</v>
      </c>
      <c r="J385" s="260">
        <v>753.33333333333326</v>
      </c>
      <c r="K385" s="259">
        <v>705</v>
      </c>
      <c r="L385" s="259">
        <v>662.05</v>
      </c>
      <c r="M385" s="259">
        <v>4.4056199999999999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226.6</v>
      </c>
      <c r="D386" s="260">
        <v>227.54999999999998</v>
      </c>
      <c r="E386" s="260">
        <v>224.14999999999998</v>
      </c>
      <c r="F386" s="260">
        <v>221.7</v>
      </c>
      <c r="G386" s="260">
        <v>218.29999999999998</v>
      </c>
      <c r="H386" s="260">
        <v>229.99999999999997</v>
      </c>
      <c r="I386" s="260">
        <v>233.4</v>
      </c>
      <c r="J386" s="260">
        <v>235.84999999999997</v>
      </c>
      <c r="K386" s="259">
        <v>230.95</v>
      </c>
      <c r="L386" s="259">
        <v>225.1</v>
      </c>
      <c r="M386" s="259">
        <v>1.73641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101.9</v>
      </c>
      <c r="D387" s="260">
        <v>102.46666666666665</v>
      </c>
      <c r="E387" s="260">
        <v>100.63333333333331</v>
      </c>
      <c r="F387" s="260">
        <v>99.36666666666666</v>
      </c>
      <c r="G387" s="260">
        <v>97.533333333333317</v>
      </c>
      <c r="H387" s="260">
        <v>103.73333333333331</v>
      </c>
      <c r="I387" s="260">
        <v>105.56666666666665</v>
      </c>
      <c r="J387" s="260">
        <v>106.8333333333333</v>
      </c>
      <c r="K387" s="259">
        <v>104.3</v>
      </c>
      <c r="L387" s="259">
        <v>101.2</v>
      </c>
      <c r="M387" s="259">
        <v>16.20926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2061.4</v>
      </c>
      <c r="D388" s="260">
        <v>2061.5</v>
      </c>
      <c r="E388" s="260">
        <v>2035</v>
      </c>
      <c r="F388" s="260">
        <v>2008.6</v>
      </c>
      <c r="G388" s="260">
        <v>1982.1</v>
      </c>
      <c r="H388" s="260">
        <v>2087.9</v>
      </c>
      <c r="I388" s="260">
        <v>2114.4</v>
      </c>
      <c r="J388" s="260">
        <v>2140.8000000000002</v>
      </c>
      <c r="K388" s="259">
        <v>2088</v>
      </c>
      <c r="L388" s="259">
        <v>2035.1</v>
      </c>
      <c r="M388" s="259">
        <v>0.15515000000000001</v>
      </c>
      <c r="N388" s="1"/>
      <c r="O388" s="1"/>
    </row>
    <row r="389" spans="1:15" ht="12.75" customHeight="1">
      <c r="A389" s="30">
        <v>379</v>
      </c>
      <c r="B389" s="269" t="s">
        <v>833</v>
      </c>
      <c r="C389" s="259">
        <v>48.65</v>
      </c>
      <c r="D389" s="260">
        <v>48.766666666666673</v>
      </c>
      <c r="E389" s="260">
        <v>48.283333333333346</v>
      </c>
      <c r="F389" s="260">
        <v>47.916666666666671</v>
      </c>
      <c r="G389" s="260">
        <v>47.433333333333344</v>
      </c>
      <c r="H389" s="260">
        <v>49.133333333333347</v>
      </c>
      <c r="I389" s="260">
        <v>49.616666666666681</v>
      </c>
      <c r="J389" s="260">
        <v>49.983333333333348</v>
      </c>
      <c r="K389" s="259">
        <v>49.25</v>
      </c>
      <c r="L389" s="259">
        <v>48.4</v>
      </c>
      <c r="M389" s="259">
        <v>5.6660599999999999</v>
      </c>
      <c r="N389" s="1"/>
      <c r="O389" s="1"/>
    </row>
    <row r="390" spans="1:15" ht="12.75" customHeight="1">
      <c r="A390" s="30">
        <v>380</v>
      </c>
      <c r="B390" s="269" t="s">
        <v>971</v>
      </c>
      <c r="C390" s="259">
        <v>1197.1500000000001</v>
      </c>
      <c r="D390" s="260">
        <v>1189.7166666666667</v>
      </c>
      <c r="E390" s="260">
        <v>1161.4333333333334</v>
      </c>
      <c r="F390" s="260">
        <v>1125.7166666666667</v>
      </c>
      <c r="G390" s="260">
        <v>1097.4333333333334</v>
      </c>
      <c r="H390" s="260">
        <v>1225.4333333333334</v>
      </c>
      <c r="I390" s="260">
        <v>1253.7166666666667</v>
      </c>
      <c r="J390" s="260">
        <v>1289.4333333333334</v>
      </c>
      <c r="K390" s="259">
        <v>1218</v>
      </c>
      <c r="L390" s="259">
        <v>1154</v>
      </c>
      <c r="M390" s="259">
        <v>4.3276599999999998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136.69999999999999</v>
      </c>
      <c r="D391" s="260">
        <v>136.44999999999999</v>
      </c>
      <c r="E391" s="260">
        <v>135.54999999999998</v>
      </c>
      <c r="F391" s="260">
        <v>134.4</v>
      </c>
      <c r="G391" s="260">
        <v>133.5</v>
      </c>
      <c r="H391" s="260">
        <v>137.59999999999997</v>
      </c>
      <c r="I391" s="260">
        <v>138.49999999999994</v>
      </c>
      <c r="J391" s="260">
        <v>139.64999999999995</v>
      </c>
      <c r="K391" s="259">
        <v>137.35</v>
      </c>
      <c r="L391" s="259">
        <v>135.30000000000001</v>
      </c>
      <c r="M391" s="259">
        <v>11.936920000000001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967.35</v>
      </c>
      <c r="D392" s="260">
        <v>967.90000000000009</v>
      </c>
      <c r="E392" s="260">
        <v>964.35000000000014</v>
      </c>
      <c r="F392" s="260">
        <v>961.35</v>
      </c>
      <c r="G392" s="260">
        <v>957.80000000000007</v>
      </c>
      <c r="H392" s="260">
        <v>970.9000000000002</v>
      </c>
      <c r="I392" s="260">
        <v>974.45000000000016</v>
      </c>
      <c r="J392" s="260">
        <v>977.45000000000027</v>
      </c>
      <c r="K392" s="259">
        <v>971.45</v>
      </c>
      <c r="L392" s="259">
        <v>964.9</v>
      </c>
      <c r="M392" s="259">
        <v>0.54357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2549.6</v>
      </c>
      <c r="D393" s="260">
        <v>2547.583333333333</v>
      </c>
      <c r="E393" s="260">
        <v>2534.2166666666662</v>
      </c>
      <c r="F393" s="260">
        <v>2518.833333333333</v>
      </c>
      <c r="G393" s="260">
        <v>2505.4666666666662</v>
      </c>
      <c r="H393" s="260">
        <v>2562.9666666666662</v>
      </c>
      <c r="I393" s="260">
        <v>2576.333333333333</v>
      </c>
      <c r="J393" s="260">
        <v>2591.7166666666662</v>
      </c>
      <c r="K393" s="259">
        <v>2560.9499999999998</v>
      </c>
      <c r="L393" s="259">
        <v>2532.1999999999998</v>
      </c>
      <c r="M393" s="259">
        <v>57.318019999999997</v>
      </c>
      <c r="N393" s="1"/>
      <c r="O393" s="1"/>
    </row>
    <row r="394" spans="1:15" ht="12.75" customHeight="1">
      <c r="A394" s="30">
        <v>384</v>
      </c>
      <c r="B394" s="269" t="s">
        <v>804</v>
      </c>
      <c r="C394" s="259">
        <v>121.6</v>
      </c>
      <c r="D394" s="260">
        <v>121.53333333333335</v>
      </c>
      <c r="E394" s="260">
        <v>120.61666666666669</v>
      </c>
      <c r="F394" s="260">
        <v>119.63333333333334</v>
      </c>
      <c r="G394" s="260">
        <v>118.71666666666668</v>
      </c>
      <c r="H394" s="260">
        <v>122.51666666666669</v>
      </c>
      <c r="I394" s="260">
        <v>123.43333333333335</v>
      </c>
      <c r="J394" s="260">
        <v>124.4166666666667</v>
      </c>
      <c r="K394" s="259">
        <v>122.45</v>
      </c>
      <c r="L394" s="259">
        <v>120.55</v>
      </c>
      <c r="M394" s="259">
        <v>2.9055800000000001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892.65</v>
      </c>
      <c r="D395" s="260">
        <v>894.19999999999993</v>
      </c>
      <c r="E395" s="260">
        <v>884.44999999999982</v>
      </c>
      <c r="F395" s="260">
        <v>876.24999999999989</v>
      </c>
      <c r="G395" s="260">
        <v>866.49999999999977</v>
      </c>
      <c r="H395" s="260">
        <v>902.39999999999986</v>
      </c>
      <c r="I395" s="260">
        <v>912.15000000000009</v>
      </c>
      <c r="J395" s="260">
        <v>920.34999999999991</v>
      </c>
      <c r="K395" s="259">
        <v>903.95</v>
      </c>
      <c r="L395" s="259">
        <v>886</v>
      </c>
      <c r="M395" s="259">
        <v>0.32134000000000001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1310.05</v>
      </c>
      <c r="D396" s="260">
        <v>1319.95</v>
      </c>
      <c r="E396" s="260">
        <v>1296.1000000000001</v>
      </c>
      <c r="F396" s="260">
        <v>1282.1500000000001</v>
      </c>
      <c r="G396" s="260">
        <v>1258.3000000000002</v>
      </c>
      <c r="H396" s="260">
        <v>1333.9</v>
      </c>
      <c r="I396" s="260">
        <v>1357.75</v>
      </c>
      <c r="J396" s="260">
        <v>1371.7</v>
      </c>
      <c r="K396" s="259">
        <v>1343.8</v>
      </c>
      <c r="L396" s="259">
        <v>1306</v>
      </c>
      <c r="M396" s="259">
        <v>1.3309500000000001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826.65</v>
      </c>
      <c r="D397" s="260">
        <v>822.73333333333323</v>
      </c>
      <c r="E397" s="260">
        <v>817.51666666666642</v>
      </c>
      <c r="F397" s="260">
        <v>808.38333333333321</v>
      </c>
      <c r="G397" s="260">
        <v>803.1666666666664</v>
      </c>
      <c r="H397" s="260">
        <v>831.86666666666645</v>
      </c>
      <c r="I397" s="260">
        <v>837.08333333333337</v>
      </c>
      <c r="J397" s="260">
        <v>846.21666666666647</v>
      </c>
      <c r="K397" s="259">
        <v>827.95</v>
      </c>
      <c r="L397" s="259">
        <v>813.6</v>
      </c>
      <c r="M397" s="259">
        <v>18.242540000000002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1265.95</v>
      </c>
      <c r="D398" s="260">
        <v>1265</v>
      </c>
      <c r="E398" s="260">
        <v>1256.25</v>
      </c>
      <c r="F398" s="260">
        <v>1246.55</v>
      </c>
      <c r="G398" s="260">
        <v>1237.8</v>
      </c>
      <c r="H398" s="260">
        <v>1274.7</v>
      </c>
      <c r="I398" s="260">
        <v>1283.45</v>
      </c>
      <c r="J398" s="260">
        <v>1293.1500000000001</v>
      </c>
      <c r="K398" s="259">
        <v>1273.75</v>
      </c>
      <c r="L398" s="259">
        <v>1255.3</v>
      </c>
      <c r="M398" s="259">
        <v>5.3905500000000002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418.55</v>
      </c>
      <c r="D399" s="260">
        <v>419.18333333333334</v>
      </c>
      <c r="E399" s="260">
        <v>412.91666666666669</v>
      </c>
      <c r="F399" s="260">
        <v>407.28333333333336</v>
      </c>
      <c r="G399" s="260">
        <v>401.01666666666671</v>
      </c>
      <c r="H399" s="260">
        <v>424.81666666666666</v>
      </c>
      <c r="I399" s="260">
        <v>431.08333333333331</v>
      </c>
      <c r="J399" s="260">
        <v>436.71666666666664</v>
      </c>
      <c r="K399" s="259">
        <v>425.45</v>
      </c>
      <c r="L399" s="259">
        <v>413.55</v>
      </c>
      <c r="M399" s="259">
        <v>0.47053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35.049999999999997</v>
      </c>
      <c r="D400" s="260">
        <v>35.366666666666667</v>
      </c>
      <c r="E400" s="260">
        <v>34.583333333333336</v>
      </c>
      <c r="F400" s="260">
        <v>34.116666666666667</v>
      </c>
      <c r="G400" s="260">
        <v>33.333333333333336</v>
      </c>
      <c r="H400" s="260">
        <v>35.833333333333336</v>
      </c>
      <c r="I400" s="260">
        <v>36.616666666666667</v>
      </c>
      <c r="J400" s="260">
        <v>37.083333333333336</v>
      </c>
      <c r="K400" s="259">
        <v>36.15</v>
      </c>
      <c r="L400" s="259">
        <v>34.9</v>
      </c>
      <c r="M400" s="259">
        <v>62.61421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4398.3999999999996</v>
      </c>
      <c r="D401" s="260">
        <v>4383.0666666666666</v>
      </c>
      <c r="E401" s="260">
        <v>4355.4333333333334</v>
      </c>
      <c r="F401" s="260">
        <v>4312.4666666666672</v>
      </c>
      <c r="G401" s="260">
        <v>4284.8333333333339</v>
      </c>
      <c r="H401" s="260">
        <v>4426.0333333333328</v>
      </c>
      <c r="I401" s="260">
        <v>4453.6666666666661</v>
      </c>
      <c r="J401" s="260">
        <v>4496.6333333333323</v>
      </c>
      <c r="K401" s="259">
        <v>4410.7</v>
      </c>
      <c r="L401" s="259">
        <v>4340.1000000000004</v>
      </c>
      <c r="M401" s="259">
        <v>0.37924000000000002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2558.65</v>
      </c>
      <c r="D402" s="260">
        <v>2542.8833333333332</v>
      </c>
      <c r="E402" s="260">
        <v>2520.7666666666664</v>
      </c>
      <c r="F402" s="260">
        <v>2482.8833333333332</v>
      </c>
      <c r="G402" s="260">
        <v>2460.7666666666664</v>
      </c>
      <c r="H402" s="260">
        <v>2580.7666666666664</v>
      </c>
      <c r="I402" s="260">
        <v>2602.8833333333332</v>
      </c>
      <c r="J402" s="260">
        <v>2640.7666666666664</v>
      </c>
      <c r="K402" s="259">
        <v>2565</v>
      </c>
      <c r="L402" s="259">
        <v>2505</v>
      </c>
      <c r="M402" s="259">
        <v>4.9348999999999998</v>
      </c>
      <c r="N402" s="1"/>
      <c r="O402" s="1"/>
    </row>
    <row r="403" spans="1:15" ht="12.75" customHeight="1">
      <c r="A403" s="30">
        <v>393</v>
      </c>
      <c r="B403" s="269" t="s">
        <v>810</v>
      </c>
      <c r="C403" s="259">
        <v>64.5</v>
      </c>
      <c r="D403" s="260">
        <v>64.600000000000009</v>
      </c>
      <c r="E403" s="260">
        <v>63.700000000000017</v>
      </c>
      <c r="F403" s="260">
        <v>62.900000000000006</v>
      </c>
      <c r="G403" s="260">
        <v>62.000000000000014</v>
      </c>
      <c r="H403" s="260">
        <v>65.40000000000002</v>
      </c>
      <c r="I403" s="260">
        <v>66.300000000000026</v>
      </c>
      <c r="J403" s="260">
        <v>67.100000000000023</v>
      </c>
      <c r="K403" s="259">
        <v>65.5</v>
      </c>
      <c r="L403" s="259">
        <v>63.8</v>
      </c>
      <c r="M403" s="259">
        <v>129.83527000000001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5612.75</v>
      </c>
      <c r="D404" s="260">
        <v>5616.7833333333328</v>
      </c>
      <c r="E404" s="260">
        <v>5578.5666666666657</v>
      </c>
      <c r="F404" s="260">
        <v>5544.3833333333332</v>
      </c>
      <c r="G404" s="260">
        <v>5506.1666666666661</v>
      </c>
      <c r="H404" s="260">
        <v>5650.9666666666653</v>
      </c>
      <c r="I404" s="260">
        <v>5689.1833333333325</v>
      </c>
      <c r="J404" s="260">
        <v>5723.366666666665</v>
      </c>
      <c r="K404" s="259">
        <v>5655</v>
      </c>
      <c r="L404" s="259">
        <v>5582.6</v>
      </c>
      <c r="M404" s="259">
        <v>0.14224000000000001</v>
      </c>
      <c r="N404" s="1"/>
      <c r="O404" s="1"/>
    </row>
    <row r="405" spans="1:15" ht="12.75" customHeight="1">
      <c r="A405" s="30">
        <v>395</v>
      </c>
      <c r="B405" s="269" t="s">
        <v>834</v>
      </c>
      <c r="C405" s="259">
        <v>1447.15</v>
      </c>
      <c r="D405" s="260">
        <v>1447.75</v>
      </c>
      <c r="E405" s="260">
        <v>1424.45</v>
      </c>
      <c r="F405" s="260">
        <v>1401.75</v>
      </c>
      <c r="G405" s="260">
        <v>1378.45</v>
      </c>
      <c r="H405" s="260">
        <v>1470.45</v>
      </c>
      <c r="I405" s="260">
        <v>1493.7500000000002</v>
      </c>
      <c r="J405" s="260">
        <v>1516.45</v>
      </c>
      <c r="K405" s="259">
        <v>1471.05</v>
      </c>
      <c r="L405" s="259">
        <v>1425.05</v>
      </c>
      <c r="M405" s="259">
        <v>0.53610999999999998</v>
      </c>
      <c r="N405" s="1"/>
      <c r="O405" s="1"/>
    </row>
    <row r="406" spans="1:15" ht="12.75" customHeight="1">
      <c r="A406" s="30">
        <v>396</v>
      </c>
      <c r="B406" s="269" t="s">
        <v>835</v>
      </c>
      <c r="C406" s="259">
        <v>375.4</v>
      </c>
      <c r="D406" s="260">
        <v>379.83333333333331</v>
      </c>
      <c r="E406" s="260">
        <v>368.56666666666661</v>
      </c>
      <c r="F406" s="260">
        <v>361.73333333333329</v>
      </c>
      <c r="G406" s="260">
        <v>350.46666666666658</v>
      </c>
      <c r="H406" s="260">
        <v>386.66666666666663</v>
      </c>
      <c r="I406" s="260">
        <v>397.93333333333339</v>
      </c>
      <c r="J406" s="260">
        <v>404.76666666666665</v>
      </c>
      <c r="K406" s="259">
        <v>391.1</v>
      </c>
      <c r="L406" s="259">
        <v>373</v>
      </c>
      <c r="M406" s="259">
        <v>4.5884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2754.6</v>
      </c>
      <c r="D407" s="260">
        <v>2744.0499999999997</v>
      </c>
      <c r="E407" s="260">
        <v>2693.3999999999996</v>
      </c>
      <c r="F407" s="260">
        <v>2632.2</v>
      </c>
      <c r="G407" s="260">
        <v>2581.5499999999997</v>
      </c>
      <c r="H407" s="260">
        <v>2805.2499999999995</v>
      </c>
      <c r="I407" s="260">
        <v>2855.9</v>
      </c>
      <c r="J407" s="260">
        <v>2917.0999999999995</v>
      </c>
      <c r="K407" s="259">
        <v>2794.7</v>
      </c>
      <c r="L407" s="259">
        <v>2682.85</v>
      </c>
      <c r="M407" s="259">
        <v>2.2142900000000001</v>
      </c>
      <c r="N407" s="1"/>
      <c r="O407" s="1"/>
    </row>
    <row r="408" spans="1:15" ht="12.75" customHeight="1">
      <c r="A408" s="30">
        <v>398</v>
      </c>
      <c r="B408" s="269" t="s">
        <v>972</v>
      </c>
      <c r="C408" s="259">
        <v>374.3</v>
      </c>
      <c r="D408" s="260">
        <v>380.3</v>
      </c>
      <c r="E408" s="260">
        <v>366.20000000000005</v>
      </c>
      <c r="F408" s="260">
        <v>358.1</v>
      </c>
      <c r="G408" s="260">
        <v>344.00000000000006</v>
      </c>
      <c r="H408" s="260">
        <v>388.40000000000003</v>
      </c>
      <c r="I408" s="260">
        <v>402.50000000000006</v>
      </c>
      <c r="J408" s="260">
        <v>410.6</v>
      </c>
      <c r="K408" s="259">
        <v>394.4</v>
      </c>
      <c r="L408" s="259">
        <v>372.2</v>
      </c>
      <c r="M408" s="259">
        <v>1.6934199999999999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2777.1</v>
      </c>
      <c r="D409" s="260">
        <v>2767.7833333333333</v>
      </c>
      <c r="E409" s="260">
        <v>2750.3166666666666</v>
      </c>
      <c r="F409" s="260">
        <v>2723.5333333333333</v>
      </c>
      <c r="G409" s="260">
        <v>2706.0666666666666</v>
      </c>
      <c r="H409" s="260">
        <v>2794.5666666666666</v>
      </c>
      <c r="I409" s="260">
        <v>2812.0333333333328</v>
      </c>
      <c r="J409" s="260">
        <v>2838.8166666666666</v>
      </c>
      <c r="K409" s="259">
        <v>2785.25</v>
      </c>
      <c r="L409" s="259">
        <v>2741</v>
      </c>
      <c r="M409" s="259">
        <v>0.21551999999999999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314.85000000000002</v>
      </c>
      <c r="D410" s="260">
        <v>315.18333333333334</v>
      </c>
      <c r="E410" s="260">
        <v>312.7166666666667</v>
      </c>
      <c r="F410" s="260">
        <v>310.58333333333337</v>
      </c>
      <c r="G410" s="260">
        <v>308.11666666666673</v>
      </c>
      <c r="H410" s="260">
        <v>317.31666666666666</v>
      </c>
      <c r="I410" s="260">
        <v>319.78333333333325</v>
      </c>
      <c r="J410" s="260">
        <v>321.91666666666663</v>
      </c>
      <c r="K410" s="259">
        <v>317.64999999999998</v>
      </c>
      <c r="L410" s="259">
        <v>313.05</v>
      </c>
      <c r="M410" s="259">
        <v>0.99665000000000004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130</v>
      </c>
      <c r="D411" s="260">
        <v>129.71666666666667</v>
      </c>
      <c r="E411" s="260">
        <v>128.13333333333333</v>
      </c>
      <c r="F411" s="260">
        <v>126.26666666666665</v>
      </c>
      <c r="G411" s="260">
        <v>124.68333333333331</v>
      </c>
      <c r="H411" s="260">
        <v>131.58333333333334</v>
      </c>
      <c r="I411" s="260">
        <v>133.16666666666666</v>
      </c>
      <c r="J411" s="260">
        <v>135.03333333333336</v>
      </c>
      <c r="K411" s="259">
        <v>131.30000000000001</v>
      </c>
      <c r="L411" s="259">
        <v>127.85</v>
      </c>
      <c r="M411" s="259">
        <v>19.406040000000001</v>
      </c>
      <c r="N411" s="1"/>
      <c r="O411" s="1"/>
    </row>
    <row r="412" spans="1:15" ht="12.75" customHeight="1">
      <c r="A412" s="30">
        <v>402</v>
      </c>
      <c r="B412" s="269" t="s">
        <v>973</v>
      </c>
      <c r="C412" s="259">
        <v>749.55</v>
      </c>
      <c r="D412" s="260">
        <v>751.75</v>
      </c>
      <c r="E412" s="260">
        <v>736.75</v>
      </c>
      <c r="F412" s="260">
        <v>723.95</v>
      </c>
      <c r="G412" s="260">
        <v>708.95</v>
      </c>
      <c r="H412" s="260">
        <v>764.55</v>
      </c>
      <c r="I412" s="260">
        <v>779.55</v>
      </c>
      <c r="J412" s="260">
        <v>792.34999999999991</v>
      </c>
      <c r="K412" s="259">
        <v>766.75</v>
      </c>
      <c r="L412" s="259">
        <v>738.95</v>
      </c>
      <c r="M412" s="259">
        <v>0.56547999999999998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22740.5</v>
      </c>
      <c r="D413" s="260">
        <v>22433.666666666668</v>
      </c>
      <c r="E413" s="260">
        <v>22067.333333333336</v>
      </c>
      <c r="F413" s="260">
        <v>21394.166666666668</v>
      </c>
      <c r="G413" s="260">
        <v>21027.833333333336</v>
      </c>
      <c r="H413" s="260">
        <v>23106.833333333336</v>
      </c>
      <c r="I413" s="260">
        <v>23473.166666666672</v>
      </c>
      <c r="J413" s="260">
        <v>24146.333333333336</v>
      </c>
      <c r="K413" s="259">
        <v>22800</v>
      </c>
      <c r="L413" s="259">
        <v>21760.5</v>
      </c>
      <c r="M413" s="259">
        <v>0.74994000000000005</v>
      </c>
      <c r="N413" s="1"/>
      <c r="O413" s="1"/>
    </row>
    <row r="414" spans="1:15" ht="12.75" customHeight="1">
      <c r="A414" s="30">
        <v>404</v>
      </c>
      <c r="B414" s="269" t="s">
        <v>836</v>
      </c>
      <c r="C414" s="259">
        <v>54.05</v>
      </c>
      <c r="D414" s="260">
        <v>54.483333333333327</v>
      </c>
      <c r="E414" s="260">
        <v>52.916666666666657</v>
      </c>
      <c r="F414" s="260">
        <v>51.783333333333331</v>
      </c>
      <c r="G414" s="260">
        <v>50.216666666666661</v>
      </c>
      <c r="H414" s="260">
        <v>55.616666666666653</v>
      </c>
      <c r="I414" s="260">
        <v>57.18333333333333</v>
      </c>
      <c r="J414" s="260">
        <v>58.316666666666649</v>
      </c>
      <c r="K414" s="259">
        <v>56.05</v>
      </c>
      <c r="L414" s="259">
        <v>53.35</v>
      </c>
      <c r="M414" s="259">
        <v>180.05368999999999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1229.1500000000001</v>
      </c>
      <c r="D415" s="260">
        <v>1242.7</v>
      </c>
      <c r="E415" s="260">
        <v>1211.45</v>
      </c>
      <c r="F415" s="260">
        <v>1193.75</v>
      </c>
      <c r="G415" s="260">
        <v>1162.5</v>
      </c>
      <c r="H415" s="260">
        <v>1260.4000000000001</v>
      </c>
      <c r="I415" s="260">
        <v>1291.6500000000001</v>
      </c>
      <c r="J415" s="260">
        <v>1309.3500000000001</v>
      </c>
      <c r="K415" s="259">
        <v>1273.95</v>
      </c>
      <c r="L415" s="259">
        <v>1225</v>
      </c>
      <c r="M415" s="259">
        <v>6.20831</v>
      </c>
      <c r="N415" s="1"/>
      <c r="O415" s="1"/>
    </row>
    <row r="416" spans="1:15" ht="12.75" customHeight="1">
      <c r="A416" s="30">
        <v>406</v>
      </c>
      <c r="B416" s="269" t="s">
        <v>837</v>
      </c>
      <c r="C416" s="259">
        <v>305.8</v>
      </c>
      <c r="D416" s="260">
        <v>301.91666666666669</v>
      </c>
      <c r="E416" s="260">
        <v>296.93333333333339</v>
      </c>
      <c r="F416" s="260">
        <v>288.06666666666672</v>
      </c>
      <c r="G416" s="260">
        <v>283.08333333333343</v>
      </c>
      <c r="H416" s="260">
        <v>310.78333333333336</v>
      </c>
      <c r="I416" s="260">
        <v>315.76666666666659</v>
      </c>
      <c r="J416" s="260">
        <v>324.63333333333333</v>
      </c>
      <c r="K416" s="259">
        <v>306.89999999999998</v>
      </c>
      <c r="L416" s="259">
        <v>293.05</v>
      </c>
      <c r="M416" s="259">
        <v>3.4189600000000002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2925.6</v>
      </c>
      <c r="D417" s="260">
        <v>2934.5333333333333</v>
      </c>
      <c r="E417" s="260">
        <v>2909.0666666666666</v>
      </c>
      <c r="F417" s="260">
        <v>2892.5333333333333</v>
      </c>
      <c r="G417" s="260">
        <v>2867.0666666666666</v>
      </c>
      <c r="H417" s="260">
        <v>2951.0666666666666</v>
      </c>
      <c r="I417" s="260">
        <v>2976.5333333333328</v>
      </c>
      <c r="J417" s="260">
        <v>2993.0666666666666</v>
      </c>
      <c r="K417" s="259">
        <v>2960</v>
      </c>
      <c r="L417" s="259">
        <v>2918</v>
      </c>
      <c r="M417" s="259">
        <v>3.3248500000000001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627.04999999999995</v>
      </c>
      <c r="D418" s="260">
        <v>625.5333333333333</v>
      </c>
      <c r="E418" s="260">
        <v>622.51666666666665</v>
      </c>
      <c r="F418" s="260">
        <v>617.98333333333335</v>
      </c>
      <c r="G418" s="260">
        <v>614.9666666666667</v>
      </c>
      <c r="H418" s="260">
        <v>630.06666666666661</v>
      </c>
      <c r="I418" s="260">
        <v>633.08333333333326</v>
      </c>
      <c r="J418" s="260">
        <v>637.61666666666656</v>
      </c>
      <c r="K418" s="259">
        <v>628.54999999999995</v>
      </c>
      <c r="L418" s="259">
        <v>621</v>
      </c>
      <c r="M418" s="259">
        <v>1.4053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3901.85</v>
      </c>
      <c r="D419" s="260">
        <v>3912.0833333333335</v>
      </c>
      <c r="E419" s="260">
        <v>3867.5666666666671</v>
      </c>
      <c r="F419" s="260">
        <v>3833.2833333333338</v>
      </c>
      <c r="G419" s="260">
        <v>3788.7666666666673</v>
      </c>
      <c r="H419" s="260">
        <v>3946.3666666666668</v>
      </c>
      <c r="I419" s="260">
        <v>3990.8833333333332</v>
      </c>
      <c r="J419" s="260">
        <v>4025.1666666666665</v>
      </c>
      <c r="K419" s="259">
        <v>3956.6</v>
      </c>
      <c r="L419" s="259">
        <v>3877.8</v>
      </c>
      <c r="M419" s="259">
        <v>0.27010000000000001</v>
      </c>
      <c r="N419" s="1"/>
      <c r="O419" s="1"/>
    </row>
    <row r="420" spans="1:15" ht="12.75" customHeight="1">
      <c r="A420" s="30">
        <v>410</v>
      </c>
      <c r="B420" s="269" t="s">
        <v>805</v>
      </c>
      <c r="C420" s="259">
        <v>465.4</v>
      </c>
      <c r="D420" s="260">
        <v>467.3</v>
      </c>
      <c r="E420" s="260">
        <v>458.85</v>
      </c>
      <c r="F420" s="260">
        <v>452.3</v>
      </c>
      <c r="G420" s="260">
        <v>443.85</v>
      </c>
      <c r="H420" s="260">
        <v>473.85</v>
      </c>
      <c r="I420" s="260">
        <v>482.29999999999995</v>
      </c>
      <c r="J420" s="260">
        <v>488.85</v>
      </c>
      <c r="K420" s="259">
        <v>475.75</v>
      </c>
      <c r="L420" s="259">
        <v>460.75</v>
      </c>
      <c r="M420" s="259">
        <v>14.203279999999999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523.45000000000005</v>
      </c>
      <c r="D421" s="260">
        <v>519.93333333333328</v>
      </c>
      <c r="E421" s="260">
        <v>513.71666666666658</v>
      </c>
      <c r="F421" s="260">
        <v>503.98333333333329</v>
      </c>
      <c r="G421" s="260">
        <v>497.76666666666659</v>
      </c>
      <c r="H421" s="260">
        <v>529.66666666666652</v>
      </c>
      <c r="I421" s="260">
        <v>535.88333333333321</v>
      </c>
      <c r="J421" s="260">
        <v>545.61666666666656</v>
      </c>
      <c r="K421" s="259">
        <v>526.15</v>
      </c>
      <c r="L421" s="259">
        <v>510.2</v>
      </c>
      <c r="M421" s="259">
        <v>1.3294299999999999</v>
      </c>
      <c r="N421" s="1"/>
      <c r="O421" s="1"/>
    </row>
    <row r="422" spans="1:15" ht="12.75" customHeight="1">
      <c r="A422" s="30">
        <v>412</v>
      </c>
      <c r="B422" s="269" t="s">
        <v>838</v>
      </c>
      <c r="C422" s="259">
        <v>713.55</v>
      </c>
      <c r="D422" s="260">
        <v>715.23333333333323</v>
      </c>
      <c r="E422" s="260">
        <v>708.01666666666642</v>
      </c>
      <c r="F422" s="260">
        <v>702.48333333333323</v>
      </c>
      <c r="G422" s="260">
        <v>695.26666666666642</v>
      </c>
      <c r="H422" s="260">
        <v>720.76666666666642</v>
      </c>
      <c r="I422" s="260">
        <v>727.98333333333335</v>
      </c>
      <c r="J422" s="260">
        <v>733.51666666666642</v>
      </c>
      <c r="K422" s="259">
        <v>722.45</v>
      </c>
      <c r="L422" s="259">
        <v>709.7</v>
      </c>
      <c r="M422" s="259">
        <v>0.70598000000000005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573.79999999999995</v>
      </c>
      <c r="D423" s="260">
        <v>573.2166666666667</v>
      </c>
      <c r="E423" s="260">
        <v>568.98333333333335</v>
      </c>
      <c r="F423" s="260">
        <v>564.16666666666663</v>
      </c>
      <c r="G423" s="260">
        <v>559.93333333333328</v>
      </c>
      <c r="H423" s="260">
        <v>578.03333333333342</v>
      </c>
      <c r="I423" s="260">
        <v>582.26666666666677</v>
      </c>
      <c r="J423" s="260">
        <v>587.08333333333348</v>
      </c>
      <c r="K423" s="259">
        <v>577.45000000000005</v>
      </c>
      <c r="L423" s="259">
        <v>568.4</v>
      </c>
      <c r="M423" s="259">
        <v>98.946389999999994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78.7</v>
      </c>
      <c r="D424" s="260">
        <v>78.716666666666669</v>
      </c>
      <c r="E424" s="260">
        <v>77.88333333333334</v>
      </c>
      <c r="F424" s="260">
        <v>77.066666666666677</v>
      </c>
      <c r="G424" s="260">
        <v>76.233333333333348</v>
      </c>
      <c r="H424" s="260">
        <v>79.533333333333331</v>
      </c>
      <c r="I424" s="260">
        <v>80.366666666666646</v>
      </c>
      <c r="J424" s="260">
        <v>81.183333333333323</v>
      </c>
      <c r="K424" s="259">
        <v>79.55</v>
      </c>
      <c r="L424" s="259">
        <v>77.900000000000006</v>
      </c>
      <c r="M424" s="259">
        <v>116.96554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288.14999999999998</v>
      </c>
      <c r="D425" s="260">
        <v>289.68333333333334</v>
      </c>
      <c r="E425" s="260">
        <v>285.41666666666669</v>
      </c>
      <c r="F425" s="260">
        <v>282.68333333333334</v>
      </c>
      <c r="G425" s="260">
        <v>278.41666666666669</v>
      </c>
      <c r="H425" s="260">
        <v>292.41666666666669</v>
      </c>
      <c r="I425" s="260">
        <v>296.68333333333334</v>
      </c>
      <c r="J425" s="260">
        <v>299.41666666666669</v>
      </c>
      <c r="K425" s="259">
        <v>293.95</v>
      </c>
      <c r="L425" s="259">
        <v>286.95</v>
      </c>
      <c r="M425" s="259">
        <v>1.2667900000000001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164.6</v>
      </c>
      <c r="D426" s="260">
        <v>164.31666666666666</v>
      </c>
      <c r="E426" s="260">
        <v>162.78333333333333</v>
      </c>
      <c r="F426" s="260">
        <v>160.96666666666667</v>
      </c>
      <c r="G426" s="260">
        <v>159.43333333333334</v>
      </c>
      <c r="H426" s="260">
        <v>166.13333333333333</v>
      </c>
      <c r="I426" s="260">
        <v>167.66666666666663</v>
      </c>
      <c r="J426" s="260">
        <v>169.48333333333332</v>
      </c>
      <c r="K426" s="259">
        <v>165.85</v>
      </c>
      <c r="L426" s="259">
        <v>162.5</v>
      </c>
      <c r="M426" s="259">
        <v>5.7579399999999996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411.45</v>
      </c>
      <c r="D427" s="260">
        <v>412.36666666666662</v>
      </c>
      <c r="E427" s="260">
        <v>405.08333333333326</v>
      </c>
      <c r="F427" s="260">
        <v>398.71666666666664</v>
      </c>
      <c r="G427" s="260">
        <v>391.43333333333328</v>
      </c>
      <c r="H427" s="260">
        <v>418.73333333333323</v>
      </c>
      <c r="I427" s="260">
        <v>426.01666666666665</v>
      </c>
      <c r="J427" s="260">
        <v>432.38333333333321</v>
      </c>
      <c r="K427" s="259">
        <v>419.65</v>
      </c>
      <c r="L427" s="259">
        <v>406</v>
      </c>
      <c r="M427" s="259">
        <v>2.66655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492.6</v>
      </c>
      <c r="D428" s="260">
        <v>488.56666666666666</v>
      </c>
      <c r="E428" s="260">
        <v>479.13333333333333</v>
      </c>
      <c r="F428" s="260">
        <v>465.66666666666669</v>
      </c>
      <c r="G428" s="260">
        <v>456.23333333333335</v>
      </c>
      <c r="H428" s="260">
        <v>502.0333333333333</v>
      </c>
      <c r="I428" s="260">
        <v>511.46666666666658</v>
      </c>
      <c r="J428" s="260">
        <v>524.93333333333328</v>
      </c>
      <c r="K428" s="259">
        <v>498</v>
      </c>
      <c r="L428" s="259">
        <v>475.1</v>
      </c>
      <c r="M428" s="259">
        <v>8.4011200000000006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258.3</v>
      </c>
      <c r="D429" s="260">
        <v>257.13333333333333</v>
      </c>
      <c r="E429" s="260">
        <v>254.26666666666665</v>
      </c>
      <c r="F429" s="260">
        <v>250.23333333333332</v>
      </c>
      <c r="G429" s="260">
        <v>247.36666666666665</v>
      </c>
      <c r="H429" s="260">
        <v>261.16666666666663</v>
      </c>
      <c r="I429" s="260">
        <v>264.0333333333333</v>
      </c>
      <c r="J429" s="260">
        <v>268.06666666666666</v>
      </c>
      <c r="K429" s="259">
        <v>260</v>
      </c>
      <c r="L429" s="259">
        <v>253.1</v>
      </c>
      <c r="M429" s="259">
        <v>12.15283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1016.9</v>
      </c>
      <c r="D430" s="260">
        <v>1011.7999999999998</v>
      </c>
      <c r="E430" s="260">
        <v>996.29999999999973</v>
      </c>
      <c r="F430" s="260">
        <v>975.69999999999993</v>
      </c>
      <c r="G430" s="260">
        <v>960.19999999999982</v>
      </c>
      <c r="H430" s="260">
        <v>1032.3999999999996</v>
      </c>
      <c r="I430" s="260">
        <v>1047.8999999999999</v>
      </c>
      <c r="J430" s="260">
        <v>1068.4999999999995</v>
      </c>
      <c r="K430" s="259">
        <v>1027.3</v>
      </c>
      <c r="L430" s="259">
        <v>991.2</v>
      </c>
      <c r="M430" s="259">
        <v>35.463090000000001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522.85</v>
      </c>
      <c r="D431" s="260">
        <v>521.51666666666677</v>
      </c>
      <c r="E431" s="260">
        <v>518.33333333333348</v>
      </c>
      <c r="F431" s="260">
        <v>513.81666666666672</v>
      </c>
      <c r="G431" s="260">
        <v>510.63333333333344</v>
      </c>
      <c r="H431" s="260">
        <v>526.03333333333353</v>
      </c>
      <c r="I431" s="260">
        <v>529.2166666666667</v>
      </c>
      <c r="J431" s="260">
        <v>533.73333333333358</v>
      </c>
      <c r="K431" s="259">
        <v>524.70000000000005</v>
      </c>
      <c r="L431" s="259">
        <v>517</v>
      </c>
      <c r="M431" s="259">
        <v>5.75488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2351.4</v>
      </c>
      <c r="D432" s="260">
        <v>2332.1</v>
      </c>
      <c r="E432" s="260">
        <v>2304.1999999999998</v>
      </c>
      <c r="F432" s="260">
        <v>2257</v>
      </c>
      <c r="G432" s="260">
        <v>2229.1</v>
      </c>
      <c r="H432" s="260">
        <v>2379.2999999999997</v>
      </c>
      <c r="I432" s="260">
        <v>2407.2000000000003</v>
      </c>
      <c r="J432" s="260">
        <v>2454.3999999999996</v>
      </c>
      <c r="K432" s="259">
        <v>2360</v>
      </c>
      <c r="L432" s="259">
        <v>2284.9</v>
      </c>
      <c r="M432" s="259">
        <v>0.13707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936.45</v>
      </c>
      <c r="D433" s="260">
        <v>928.16666666666663</v>
      </c>
      <c r="E433" s="260">
        <v>913.33333333333326</v>
      </c>
      <c r="F433" s="260">
        <v>890.21666666666658</v>
      </c>
      <c r="G433" s="260">
        <v>875.38333333333321</v>
      </c>
      <c r="H433" s="260">
        <v>951.2833333333333</v>
      </c>
      <c r="I433" s="260">
        <v>966.11666666666656</v>
      </c>
      <c r="J433" s="260">
        <v>989.23333333333335</v>
      </c>
      <c r="K433" s="259">
        <v>943</v>
      </c>
      <c r="L433" s="259">
        <v>905.05</v>
      </c>
      <c r="M433" s="259">
        <v>1.2746500000000001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389.35</v>
      </c>
      <c r="D434" s="260">
        <v>385.38333333333338</v>
      </c>
      <c r="E434" s="260">
        <v>377.31666666666678</v>
      </c>
      <c r="F434" s="260">
        <v>365.28333333333342</v>
      </c>
      <c r="G434" s="260">
        <v>357.21666666666681</v>
      </c>
      <c r="H434" s="260">
        <v>397.41666666666674</v>
      </c>
      <c r="I434" s="260">
        <v>405.48333333333335</v>
      </c>
      <c r="J434" s="260">
        <v>417.51666666666671</v>
      </c>
      <c r="K434" s="259">
        <v>393.45</v>
      </c>
      <c r="L434" s="259">
        <v>373.35</v>
      </c>
      <c r="M434" s="259">
        <v>2.62812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325.10000000000002</v>
      </c>
      <c r="D435" s="260">
        <v>323.51666666666665</v>
      </c>
      <c r="E435" s="260">
        <v>320.5333333333333</v>
      </c>
      <c r="F435" s="260">
        <v>315.96666666666664</v>
      </c>
      <c r="G435" s="260">
        <v>312.98333333333329</v>
      </c>
      <c r="H435" s="260">
        <v>328.08333333333331</v>
      </c>
      <c r="I435" s="260">
        <v>331.06666666666666</v>
      </c>
      <c r="J435" s="260">
        <v>335.63333333333333</v>
      </c>
      <c r="K435" s="259">
        <v>326.5</v>
      </c>
      <c r="L435" s="259">
        <v>318.95</v>
      </c>
      <c r="M435" s="259">
        <v>1.53725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2170.3000000000002</v>
      </c>
      <c r="D436" s="260">
        <v>2104.1666666666665</v>
      </c>
      <c r="E436" s="260">
        <v>2018.333333333333</v>
      </c>
      <c r="F436" s="260">
        <v>1866.3666666666666</v>
      </c>
      <c r="G436" s="260">
        <v>1780.5333333333331</v>
      </c>
      <c r="H436" s="260">
        <v>2256.1333333333332</v>
      </c>
      <c r="I436" s="260">
        <v>2341.9666666666662</v>
      </c>
      <c r="J436" s="260">
        <v>2493.9333333333329</v>
      </c>
      <c r="K436" s="259">
        <v>2190</v>
      </c>
      <c r="L436" s="259">
        <v>1952.2</v>
      </c>
      <c r="M436" s="259">
        <v>3.7001400000000002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398.35</v>
      </c>
      <c r="D437" s="260">
        <v>398.75</v>
      </c>
      <c r="E437" s="260">
        <v>391.1</v>
      </c>
      <c r="F437" s="260">
        <v>383.85</v>
      </c>
      <c r="G437" s="260">
        <v>376.20000000000005</v>
      </c>
      <c r="H437" s="260">
        <v>406</v>
      </c>
      <c r="I437" s="260">
        <v>413.65</v>
      </c>
      <c r="J437" s="260">
        <v>420.9</v>
      </c>
      <c r="K437" s="259">
        <v>406.4</v>
      </c>
      <c r="L437" s="259">
        <v>391.5</v>
      </c>
      <c r="M437" s="259">
        <v>4.5272100000000002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7.95</v>
      </c>
      <c r="D438" s="260">
        <v>7.8999999999999995</v>
      </c>
      <c r="E438" s="260">
        <v>7.7499999999999982</v>
      </c>
      <c r="F438" s="260">
        <v>7.5499999999999989</v>
      </c>
      <c r="G438" s="260">
        <v>7.3999999999999977</v>
      </c>
      <c r="H438" s="260">
        <v>8.0999999999999979</v>
      </c>
      <c r="I438" s="260">
        <v>8.25</v>
      </c>
      <c r="J438" s="260">
        <v>8.4499999999999993</v>
      </c>
      <c r="K438" s="259">
        <v>8.0500000000000007</v>
      </c>
      <c r="L438" s="259">
        <v>7.7</v>
      </c>
      <c r="M438" s="259">
        <v>558.69752000000005</v>
      </c>
      <c r="N438" s="1"/>
      <c r="O438" s="1"/>
    </row>
    <row r="439" spans="1:15" ht="12.75" customHeight="1">
      <c r="A439" s="30">
        <v>429</v>
      </c>
      <c r="B439" s="269" t="s">
        <v>974</v>
      </c>
      <c r="C439" s="259">
        <v>226.5</v>
      </c>
      <c r="D439" s="260">
        <v>219.21666666666667</v>
      </c>
      <c r="E439" s="260">
        <v>210.48333333333335</v>
      </c>
      <c r="F439" s="260">
        <v>194.46666666666667</v>
      </c>
      <c r="G439" s="260">
        <v>185.73333333333335</v>
      </c>
      <c r="H439" s="260">
        <v>235.23333333333335</v>
      </c>
      <c r="I439" s="260">
        <v>243.96666666666664</v>
      </c>
      <c r="J439" s="260">
        <v>259.98333333333335</v>
      </c>
      <c r="K439" s="259">
        <v>227.95</v>
      </c>
      <c r="L439" s="259">
        <v>203.2</v>
      </c>
      <c r="M439" s="259">
        <v>13.66151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837.6</v>
      </c>
      <c r="D440" s="260">
        <v>840.6</v>
      </c>
      <c r="E440" s="260">
        <v>834</v>
      </c>
      <c r="F440" s="260">
        <v>830.4</v>
      </c>
      <c r="G440" s="260">
        <v>823.8</v>
      </c>
      <c r="H440" s="260">
        <v>844.2</v>
      </c>
      <c r="I440" s="260">
        <v>850.80000000000018</v>
      </c>
      <c r="J440" s="260">
        <v>854.40000000000009</v>
      </c>
      <c r="K440" s="259">
        <v>847.2</v>
      </c>
      <c r="L440" s="259">
        <v>837</v>
      </c>
      <c r="M440" s="259">
        <v>0.13711999999999999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631.29999999999995</v>
      </c>
      <c r="D441" s="260">
        <v>626.16666666666663</v>
      </c>
      <c r="E441" s="260">
        <v>619.58333333333326</v>
      </c>
      <c r="F441" s="260">
        <v>607.86666666666667</v>
      </c>
      <c r="G441" s="260">
        <v>601.2833333333333</v>
      </c>
      <c r="H441" s="260">
        <v>637.88333333333321</v>
      </c>
      <c r="I441" s="260">
        <v>644.46666666666647</v>
      </c>
      <c r="J441" s="260">
        <v>656.18333333333317</v>
      </c>
      <c r="K441" s="259">
        <v>632.75</v>
      </c>
      <c r="L441" s="259">
        <v>614.45000000000005</v>
      </c>
      <c r="M441" s="259">
        <v>10.589880000000001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1893</v>
      </c>
      <c r="D442" s="260">
        <v>1893.5666666666666</v>
      </c>
      <c r="E442" s="260">
        <v>1872.6833333333332</v>
      </c>
      <c r="F442" s="260">
        <v>1852.3666666666666</v>
      </c>
      <c r="G442" s="260">
        <v>1831.4833333333331</v>
      </c>
      <c r="H442" s="260">
        <v>1913.8833333333332</v>
      </c>
      <c r="I442" s="260">
        <v>1934.7666666666664</v>
      </c>
      <c r="J442" s="260">
        <v>1955.0833333333333</v>
      </c>
      <c r="K442" s="259">
        <v>1914.45</v>
      </c>
      <c r="L442" s="259">
        <v>1873.25</v>
      </c>
      <c r="M442" s="259">
        <v>0.11587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611.5</v>
      </c>
      <c r="D443" s="260">
        <v>618.83333333333337</v>
      </c>
      <c r="E443" s="260">
        <v>602.66666666666674</v>
      </c>
      <c r="F443" s="260">
        <v>593.83333333333337</v>
      </c>
      <c r="G443" s="260">
        <v>577.66666666666674</v>
      </c>
      <c r="H443" s="260">
        <v>627.66666666666674</v>
      </c>
      <c r="I443" s="260">
        <v>643.83333333333348</v>
      </c>
      <c r="J443" s="260">
        <v>652.66666666666674</v>
      </c>
      <c r="K443" s="259">
        <v>635</v>
      </c>
      <c r="L443" s="259">
        <v>610</v>
      </c>
      <c r="M443" s="259">
        <v>0.19792000000000001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931.3</v>
      </c>
      <c r="D444" s="260">
        <v>930.76666666666677</v>
      </c>
      <c r="E444" s="260">
        <v>916.53333333333353</v>
      </c>
      <c r="F444" s="260">
        <v>901.76666666666677</v>
      </c>
      <c r="G444" s="260">
        <v>887.53333333333353</v>
      </c>
      <c r="H444" s="260">
        <v>945.53333333333353</v>
      </c>
      <c r="I444" s="260">
        <v>959.76666666666688</v>
      </c>
      <c r="J444" s="260">
        <v>974.53333333333353</v>
      </c>
      <c r="K444" s="259">
        <v>945</v>
      </c>
      <c r="L444" s="259">
        <v>916</v>
      </c>
      <c r="M444" s="259">
        <v>0.46869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34.950000000000003</v>
      </c>
      <c r="D445" s="260">
        <v>35.033333333333339</v>
      </c>
      <c r="E445" s="260">
        <v>34.616666666666674</v>
      </c>
      <c r="F445" s="260">
        <v>34.283333333333339</v>
      </c>
      <c r="G445" s="260">
        <v>33.866666666666674</v>
      </c>
      <c r="H445" s="260">
        <v>35.366666666666674</v>
      </c>
      <c r="I445" s="260">
        <v>35.783333333333346</v>
      </c>
      <c r="J445" s="260">
        <v>36.116666666666674</v>
      </c>
      <c r="K445" s="259">
        <v>35.450000000000003</v>
      </c>
      <c r="L445" s="259">
        <v>34.700000000000003</v>
      </c>
      <c r="M445" s="259">
        <v>40.10013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1146.05</v>
      </c>
      <c r="D446" s="260">
        <v>1144.3</v>
      </c>
      <c r="E446" s="260">
        <v>1132.8</v>
      </c>
      <c r="F446" s="260">
        <v>1119.55</v>
      </c>
      <c r="G446" s="260">
        <v>1108.05</v>
      </c>
      <c r="H446" s="260">
        <v>1157.55</v>
      </c>
      <c r="I446" s="260">
        <v>1169.05</v>
      </c>
      <c r="J446" s="260">
        <v>1182.3</v>
      </c>
      <c r="K446" s="259">
        <v>1155.8</v>
      </c>
      <c r="L446" s="259">
        <v>1131.05</v>
      </c>
      <c r="M446" s="259">
        <v>12.015420000000001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742.05</v>
      </c>
      <c r="D447" s="260">
        <v>741.48333333333323</v>
      </c>
      <c r="E447" s="260">
        <v>738.36666666666645</v>
      </c>
      <c r="F447" s="260">
        <v>734.68333333333317</v>
      </c>
      <c r="G447" s="260">
        <v>731.56666666666638</v>
      </c>
      <c r="H447" s="260">
        <v>745.16666666666652</v>
      </c>
      <c r="I447" s="260">
        <v>748.2833333333333</v>
      </c>
      <c r="J447" s="260">
        <v>751.96666666666658</v>
      </c>
      <c r="K447" s="259">
        <v>744.6</v>
      </c>
      <c r="L447" s="259">
        <v>737.8</v>
      </c>
      <c r="M447" s="259">
        <v>1.7373099999999999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1132.8</v>
      </c>
      <c r="D448" s="260">
        <v>1135.5</v>
      </c>
      <c r="E448" s="260">
        <v>1122</v>
      </c>
      <c r="F448" s="260">
        <v>1111.2</v>
      </c>
      <c r="G448" s="260">
        <v>1097.7</v>
      </c>
      <c r="H448" s="260">
        <v>1146.3</v>
      </c>
      <c r="I448" s="260">
        <v>1159.8</v>
      </c>
      <c r="J448" s="260">
        <v>1170.5999999999999</v>
      </c>
      <c r="K448" s="259">
        <v>1149</v>
      </c>
      <c r="L448" s="259">
        <v>1124.7</v>
      </c>
      <c r="M448" s="259">
        <v>19.26174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217</v>
      </c>
      <c r="D449" s="260">
        <v>216.58333333333334</v>
      </c>
      <c r="E449" s="260">
        <v>215.41666666666669</v>
      </c>
      <c r="F449" s="260">
        <v>213.83333333333334</v>
      </c>
      <c r="G449" s="260">
        <v>212.66666666666669</v>
      </c>
      <c r="H449" s="260">
        <v>218.16666666666669</v>
      </c>
      <c r="I449" s="260">
        <v>219.33333333333337</v>
      </c>
      <c r="J449" s="260">
        <v>220.91666666666669</v>
      </c>
      <c r="K449" s="259">
        <v>217.75</v>
      </c>
      <c r="L449" s="259">
        <v>215</v>
      </c>
      <c r="M449" s="259">
        <v>4.3531300000000002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1258.95</v>
      </c>
      <c r="D450" s="260">
        <v>1255.55</v>
      </c>
      <c r="E450" s="260">
        <v>1243.3999999999999</v>
      </c>
      <c r="F450" s="260">
        <v>1227.8499999999999</v>
      </c>
      <c r="G450" s="260">
        <v>1215.6999999999998</v>
      </c>
      <c r="H450" s="260">
        <v>1271.0999999999999</v>
      </c>
      <c r="I450" s="260">
        <v>1283.25</v>
      </c>
      <c r="J450" s="260">
        <v>1298.8</v>
      </c>
      <c r="K450" s="259">
        <v>1267.7</v>
      </c>
      <c r="L450" s="259">
        <v>1240</v>
      </c>
      <c r="M450" s="259">
        <v>7.6887499999999998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3193.15</v>
      </c>
      <c r="D451" s="260">
        <v>3189.9833333333336</v>
      </c>
      <c r="E451" s="260">
        <v>3180.9666666666672</v>
      </c>
      <c r="F451" s="260">
        <v>3168.7833333333338</v>
      </c>
      <c r="G451" s="260">
        <v>3159.7666666666673</v>
      </c>
      <c r="H451" s="260">
        <v>3202.166666666667</v>
      </c>
      <c r="I451" s="260">
        <v>3211.1833333333334</v>
      </c>
      <c r="J451" s="260">
        <v>3223.3666666666668</v>
      </c>
      <c r="K451" s="259">
        <v>3199</v>
      </c>
      <c r="L451" s="259">
        <v>3177.8</v>
      </c>
      <c r="M451" s="259">
        <v>19.194140000000001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770.15</v>
      </c>
      <c r="D452" s="260">
        <v>768.16666666666663</v>
      </c>
      <c r="E452" s="260">
        <v>763.88333333333321</v>
      </c>
      <c r="F452" s="260">
        <v>757.61666666666656</v>
      </c>
      <c r="G452" s="260">
        <v>753.33333333333314</v>
      </c>
      <c r="H452" s="260">
        <v>774.43333333333328</v>
      </c>
      <c r="I452" s="260">
        <v>778.71666666666681</v>
      </c>
      <c r="J452" s="260">
        <v>784.98333333333335</v>
      </c>
      <c r="K452" s="259">
        <v>772.45</v>
      </c>
      <c r="L452" s="259">
        <v>761.9</v>
      </c>
      <c r="M452" s="259">
        <v>9.97865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6995.85</v>
      </c>
      <c r="D453" s="260">
        <v>6995.9333333333334</v>
      </c>
      <c r="E453" s="260">
        <v>6899.916666666667</v>
      </c>
      <c r="F453" s="260">
        <v>6803.9833333333336</v>
      </c>
      <c r="G453" s="260">
        <v>6707.9666666666672</v>
      </c>
      <c r="H453" s="260">
        <v>7091.8666666666668</v>
      </c>
      <c r="I453" s="260">
        <v>7187.8833333333332</v>
      </c>
      <c r="J453" s="260">
        <v>7283.8166666666666</v>
      </c>
      <c r="K453" s="259">
        <v>7091.95</v>
      </c>
      <c r="L453" s="259">
        <v>6900</v>
      </c>
      <c r="M453" s="259">
        <v>3.7824200000000001</v>
      </c>
      <c r="N453" s="1"/>
      <c r="O453" s="1"/>
    </row>
    <row r="454" spans="1:15" ht="12.75" customHeight="1">
      <c r="A454" s="30">
        <v>444</v>
      </c>
      <c r="B454" s="269" t="s">
        <v>839</v>
      </c>
      <c r="C454" s="259">
        <v>2346.35</v>
      </c>
      <c r="D454" s="260">
        <v>2342.6333333333337</v>
      </c>
      <c r="E454" s="260">
        <v>2309.7666666666673</v>
      </c>
      <c r="F454" s="260">
        <v>2273.1833333333338</v>
      </c>
      <c r="G454" s="260">
        <v>2240.3166666666675</v>
      </c>
      <c r="H454" s="260">
        <v>2379.2166666666672</v>
      </c>
      <c r="I454" s="260">
        <v>2412.083333333333</v>
      </c>
      <c r="J454" s="260">
        <v>2448.666666666667</v>
      </c>
      <c r="K454" s="259">
        <v>2375.5</v>
      </c>
      <c r="L454" s="259">
        <v>2306.0500000000002</v>
      </c>
      <c r="M454" s="259">
        <v>0.40059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235.2</v>
      </c>
      <c r="D455" s="260">
        <v>236.26666666666665</v>
      </c>
      <c r="E455" s="260">
        <v>233.1333333333333</v>
      </c>
      <c r="F455" s="260">
        <v>231.06666666666663</v>
      </c>
      <c r="G455" s="260">
        <v>227.93333333333328</v>
      </c>
      <c r="H455" s="260">
        <v>238.33333333333331</v>
      </c>
      <c r="I455" s="260">
        <v>241.46666666666664</v>
      </c>
      <c r="J455" s="260">
        <v>243.53333333333333</v>
      </c>
      <c r="K455" s="259">
        <v>239.4</v>
      </c>
      <c r="L455" s="259">
        <v>234.2</v>
      </c>
      <c r="M455" s="259">
        <v>31.7563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412.75</v>
      </c>
      <c r="D456" s="260">
        <v>413.55</v>
      </c>
      <c r="E456" s="260">
        <v>410.8</v>
      </c>
      <c r="F456" s="260">
        <v>408.85</v>
      </c>
      <c r="G456" s="260">
        <v>406.1</v>
      </c>
      <c r="H456" s="260">
        <v>415.5</v>
      </c>
      <c r="I456" s="260">
        <v>418.25</v>
      </c>
      <c r="J456" s="260">
        <v>420.2</v>
      </c>
      <c r="K456" s="259">
        <v>416.3</v>
      </c>
      <c r="L456" s="259">
        <v>411.6</v>
      </c>
      <c r="M456" s="259">
        <v>99.282179999999997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226</v>
      </c>
      <c r="D457" s="260">
        <v>226.4</v>
      </c>
      <c r="E457" s="260">
        <v>223.8</v>
      </c>
      <c r="F457" s="260">
        <v>221.6</v>
      </c>
      <c r="G457" s="260">
        <v>219</v>
      </c>
      <c r="H457" s="260">
        <v>228.60000000000002</v>
      </c>
      <c r="I457" s="260">
        <v>231.2</v>
      </c>
      <c r="J457" s="260">
        <v>233.40000000000003</v>
      </c>
      <c r="K457" s="259">
        <v>229</v>
      </c>
      <c r="L457" s="259">
        <v>224.2</v>
      </c>
      <c r="M457" s="259">
        <v>226.9753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101.55</v>
      </c>
      <c r="D458" s="260">
        <v>101.33333333333333</v>
      </c>
      <c r="E458" s="260">
        <v>100.51666666666665</v>
      </c>
      <c r="F458" s="260">
        <v>99.48333333333332</v>
      </c>
      <c r="G458" s="260">
        <v>98.666666666666643</v>
      </c>
      <c r="H458" s="260">
        <v>102.36666666666666</v>
      </c>
      <c r="I458" s="260">
        <v>103.18333333333335</v>
      </c>
      <c r="J458" s="260">
        <v>104.21666666666667</v>
      </c>
      <c r="K458" s="259">
        <v>102.15</v>
      </c>
      <c r="L458" s="259">
        <v>100.3</v>
      </c>
      <c r="M458" s="259">
        <v>387.15841</v>
      </c>
      <c r="N458" s="1"/>
      <c r="O458" s="1"/>
    </row>
    <row r="459" spans="1:15" ht="12.75" customHeight="1">
      <c r="A459" s="30">
        <v>449</v>
      </c>
      <c r="B459" s="269" t="s">
        <v>793</v>
      </c>
      <c r="C459" s="259">
        <v>101.95</v>
      </c>
      <c r="D459" s="260">
        <v>102.36666666666667</v>
      </c>
      <c r="E459" s="260">
        <v>101.23333333333335</v>
      </c>
      <c r="F459" s="260">
        <v>100.51666666666668</v>
      </c>
      <c r="G459" s="260">
        <v>99.383333333333354</v>
      </c>
      <c r="H459" s="260">
        <v>103.08333333333334</v>
      </c>
      <c r="I459" s="260">
        <v>104.21666666666667</v>
      </c>
      <c r="J459" s="260">
        <v>104.93333333333334</v>
      </c>
      <c r="K459" s="259">
        <v>103.5</v>
      </c>
      <c r="L459" s="259">
        <v>101.65</v>
      </c>
      <c r="M459" s="259">
        <v>5.2699100000000003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2911.25</v>
      </c>
      <c r="D460" s="260">
        <v>2908.9166666666665</v>
      </c>
      <c r="E460" s="260">
        <v>2875.6333333333332</v>
      </c>
      <c r="F460" s="260">
        <v>2840.0166666666669</v>
      </c>
      <c r="G460" s="260">
        <v>2806.7333333333336</v>
      </c>
      <c r="H460" s="260">
        <v>2944.5333333333328</v>
      </c>
      <c r="I460" s="260">
        <v>2977.8166666666666</v>
      </c>
      <c r="J460" s="260">
        <v>3013.4333333333325</v>
      </c>
      <c r="K460" s="259">
        <v>2942.2</v>
      </c>
      <c r="L460" s="259">
        <v>2873.3</v>
      </c>
      <c r="M460" s="259">
        <v>0.12427000000000001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1063.4000000000001</v>
      </c>
      <c r="D461" s="260">
        <v>1064.8999999999999</v>
      </c>
      <c r="E461" s="260">
        <v>1051.4999999999998</v>
      </c>
      <c r="F461" s="260">
        <v>1039.5999999999999</v>
      </c>
      <c r="G461" s="260">
        <v>1026.1999999999998</v>
      </c>
      <c r="H461" s="260">
        <v>1076.7999999999997</v>
      </c>
      <c r="I461" s="260">
        <v>1090.1999999999998</v>
      </c>
      <c r="J461" s="260">
        <v>1102.0999999999997</v>
      </c>
      <c r="K461" s="259">
        <v>1078.3</v>
      </c>
      <c r="L461" s="259">
        <v>1053</v>
      </c>
      <c r="M461" s="259">
        <v>26.298469999999998</v>
      </c>
      <c r="N461" s="1"/>
      <c r="O461" s="1"/>
    </row>
    <row r="462" spans="1:15" ht="12.75" customHeight="1">
      <c r="A462" s="30">
        <v>452</v>
      </c>
      <c r="B462" s="269" t="s">
        <v>975</v>
      </c>
      <c r="C462" s="259">
        <v>686.2</v>
      </c>
      <c r="D462" s="260">
        <v>686.5333333333333</v>
      </c>
      <c r="E462" s="260">
        <v>674.16666666666663</v>
      </c>
      <c r="F462" s="260">
        <v>662.13333333333333</v>
      </c>
      <c r="G462" s="260">
        <v>649.76666666666665</v>
      </c>
      <c r="H462" s="260">
        <v>698.56666666666661</v>
      </c>
      <c r="I462" s="260">
        <v>710.93333333333339</v>
      </c>
      <c r="J462" s="260">
        <v>722.96666666666658</v>
      </c>
      <c r="K462" s="259">
        <v>698.9</v>
      </c>
      <c r="L462" s="259">
        <v>674.5</v>
      </c>
      <c r="M462" s="259">
        <v>5.9011800000000001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88.85</v>
      </c>
      <c r="D463" s="260">
        <v>89.033333333333317</v>
      </c>
      <c r="E463" s="260">
        <v>88.016666666666637</v>
      </c>
      <c r="F463" s="260">
        <v>87.183333333333323</v>
      </c>
      <c r="G463" s="260">
        <v>86.166666666666643</v>
      </c>
      <c r="H463" s="260">
        <v>89.866666666666632</v>
      </c>
      <c r="I463" s="260">
        <v>90.883333333333312</v>
      </c>
      <c r="J463" s="260">
        <v>91.716666666666626</v>
      </c>
      <c r="K463" s="259">
        <v>90.05</v>
      </c>
      <c r="L463" s="259">
        <v>88.2</v>
      </c>
      <c r="M463" s="259">
        <v>1.76193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721.8</v>
      </c>
      <c r="D464" s="260">
        <v>714.94999999999993</v>
      </c>
      <c r="E464" s="260">
        <v>705.89999999999986</v>
      </c>
      <c r="F464" s="260">
        <v>689.99999999999989</v>
      </c>
      <c r="G464" s="260">
        <v>680.94999999999982</v>
      </c>
      <c r="H464" s="260">
        <v>730.84999999999991</v>
      </c>
      <c r="I464" s="260">
        <v>739.89999999999986</v>
      </c>
      <c r="J464" s="260">
        <v>755.8</v>
      </c>
      <c r="K464" s="259">
        <v>724</v>
      </c>
      <c r="L464" s="259">
        <v>699.05</v>
      </c>
      <c r="M464" s="259">
        <v>4.4222999999999999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2171.9499999999998</v>
      </c>
      <c r="D465" s="260">
        <v>2156.8166666666666</v>
      </c>
      <c r="E465" s="260">
        <v>2103.6833333333334</v>
      </c>
      <c r="F465" s="260">
        <v>2035.416666666667</v>
      </c>
      <c r="G465" s="260">
        <v>1982.2833333333338</v>
      </c>
      <c r="H465" s="260">
        <v>2225.083333333333</v>
      </c>
      <c r="I465" s="260">
        <v>2278.2166666666662</v>
      </c>
      <c r="J465" s="260">
        <v>2346.4833333333327</v>
      </c>
      <c r="K465" s="259">
        <v>2209.9499999999998</v>
      </c>
      <c r="L465" s="259">
        <v>2088.5500000000002</v>
      </c>
      <c r="M465" s="259">
        <v>0.83975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641.20000000000005</v>
      </c>
      <c r="D466" s="260">
        <v>643.38333333333333</v>
      </c>
      <c r="E466" s="260">
        <v>636.81666666666661</v>
      </c>
      <c r="F466" s="260">
        <v>632.43333333333328</v>
      </c>
      <c r="G466" s="260">
        <v>625.86666666666656</v>
      </c>
      <c r="H466" s="260">
        <v>647.76666666666665</v>
      </c>
      <c r="I466" s="260">
        <v>654.33333333333348</v>
      </c>
      <c r="J466" s="260">
        <v>658.7166666666667</v>
      </c>
      <c r="K466" s="259">
        <v>649.95000000000005</v>
      </c>
      <c r="L466" s="259">
        <v>639</v>
      </c>
      <c r="M466" s="259">
        <v>0.28394999999999998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3000.55</v>
      </c>
      <c r="D467" s="260">
        <v>2977.1833333333329</v>
      </c>
      <c r="E467" s="260">
        <v>2934.3666666666659</v>
      </c>
      <c r="F467" s="260">
        <v>2868.1833333333329</v>
      </c>
      <c r="G467" s="260">
        <v>2825.3666666666659</v>
      </c>
      <c r="H467" s="260">
        <v>3043.3666666666659</v>
      </c>
      <c r="I467" s="260">
        <v>3086.1833333333325</v>
      </c>
      <c r="J467" s="260">
        <v>3152.3666666666659</v>
      </c>
      <c r="K467" s="259">
        <v>3020</v>
      </c>
      <c r="L467" s="259">
        <v>2911</v>
      </c>
      <c r="M467" s="259">
        <v>0.36299999999999999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2761.5</v>
      </c>
      <c r="D468" s="260">
        <v>2763.5833333333335</v>
      </c>
      <c r="E468" s="260">
        <v>2736.166666666667</v>
      </c>
      <c r="F468" s="260">
        <v>2710.8333333333335</v>
      </c>
      <c r="G468" s="260">
        <v>2683.416666666667</v>
      </c>
      <c r="H468" s="260">
        <v>2788.916666666667</v>
      </c>
      <c r="I468" s="260">
        <v>2816.3333333333339</v>
      </c>
      <c r="J468" s="260">
        <v>2841.666666666667</v>
      </c>
      <c r="K468" s="259">
        <v>2791</v>
      </c>
      <c r="L468" s="259">
        <v>2738.25</v>
      </c>
      <c r="M468" s="259">
        <v>11.44647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1650</v>
      </c>
      <c r="D469" s="260">
        <v>1634</v>
      </c>
      <c r="E469" s="260">
        <v>1613</v>
      </c>
      <c r="F469" s="260">
        <v>1576</v>
      </c>
      <c r="G469" s="260">
        <v>1555</v>
      </c>
      <c r="H469" s="260">
        <v>1671</v>
      </c>
      <c r="I469" s="260">
        <v>1692</v>
      </c>
      <c r="J469" s="260">
        <v>1729</v>
      </c>
      <c r="K469" s="259">
        <v>1655</v>
      </c>
      <c r="L469" s="259">
        <v>1597</v>
      </c>
      <c r="M469" s="259">
        <v>5.9540800000000003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504.35</v>
      </c>
      <c r="D470" s="260">
        <v>503.63333333333338</v>
      </c>
      <c r="E470" s="260">
        <v>499.91666666666674</v>
      </c>
      <c r="F470" s="260">
        <v>495.48333333333335</v>
      </c>
      <c r="G470" s="260">
        <v>491.76666666666671</v>
      </c>
      <c r="H470" s="260">
        <v>508.06666666666678</v>
      </c>
      <c r="I470" s="260">
        <v>511.78333333333336</v>
      </c>
      <c r="J470" s="260">
        <v>516.21666666666681</v>
      </c>
      <c r="K470" s="259">
        <v>507.35</v>
      </c>
      <c r="L470" s="259">
        <v>499.2</v>
      </c>
      <c r="M470" s="259">
        <v>1.36507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714.7</v>
      </c>
      <c r="D471" s="260">
        <v>721.18333333333339</v>
      </c>
      <c r="E471" s="260">
        <v>702.36666666666679</v>
      </c>
      <c r="F471" s="260">
        <v>690.03333333333342</v>
      </c>
      <c r="G471" s="260">
        <v>671.21666666666681</v>
      </c>
      <c r="H471" s="260">
        <v>733.51666666666677</v>
      </c>
      <c r="I471" s="260">
        <v>752.33333333333337</v>
      </c>
      <c r="J471" s="260">
        <v>764.66666666666674</v>
      </c>
      <c r="K471" s="259">
        <v>740</v>
      </c>
      <c r="L471" s="259">
        <v>708.85</v>
      </c>
      <c r="M471" s="259">
        <v>2.0677599999999998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1527.9</v>
      </c>
      <c r="D472" s="260">
        <v>1510.3</v>
      </c>
      <c r="E472" s="260">
        <v>1477.6</v>
      </c>
      <c r="F472" s="260">
        <v>1427.3</v>
      </c>
      <c r="G472" s="260">
        <v>1394.6</v>
      </c>
      <c r="H472" s="260">
        <v>1560.6</v>
      </c>
      <c r="I472" s="260">
        <v>1593.3000000000002</v>
      </c>
      <c r="J472" s="260">
        <v>1643.6</v>
      </c>
      <c r="K472" s="259">
        <v>1543</v>
      </c>
      <c r="L472" s="259">
        <v>1460</v>
      </c>
      <c r="M472" s="259">
        <v>20.855219999999999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35.25</v>
      </c>
      <c r="D473" s="260">
        <v>35.333333333333336</v>
      </c>
      <c r="E473" s="260">
        <v>35.06666666666667</v>
      </c>
      <c r="F473" s="260">
        <v>34.883333333333333</v>
      </c>
      <c r="G473" s="260">
        <v>34.616666666666667</v>
      </c>
      <c r="H473" s="260">
        <v>35.516666666666673</v>
      </c>
      <c r="I473" s="260">
        <v>35.783333333333339</v>
      </c>
      <c r="J473" s="260">
        <v>35.966666666666676</v>
      </c>
      <c r="K473" s="259">
        <v>35.6</v>
      </c>
      <c r="L473" s="259">
        <v>35.15</v>
      </c>
      <c r="M473" s="259">
        <v>30.113720000000001</v>
      </c>
      <c r="N473" s="1"/>
      <c r="O473" s="1"/>
    </row>
    <row r="474" spans="1:15" ht="12.75" customHeight="1">
      <c r="A474" s="30">
        <v>464</v>
      </c>
      <c r="B474" s="269" t="s">
        <v>840</v>
      </c>
      <c r="C474" s="259">
        <v>251.45</v>
      </c>
      <c r="D474" s="260">
        <v>255.48333333333335</v>
      </c>
      <c r="E474" s="260">
        <v>243.26666666666671</v>
      </c>
      <c r="F474" s="260">
        <v>235.08333333333337</v>
      </c>
      <c r="G474" s="260">
        <v>222.86666666666673</v>
      </c>
      <c r="H474" s="260">
        <v>263.66666666666669</v>
      </c>
      <c r="I474" s="260">
        <v>275.88333333333338</v>
      </c>
      <c r="J474" s="260">
        <v>284.06666666666666</v>
      </c>
      <c r="K474" s="259">
        <v>267.7</v>
      </c>
      <c r="L474" s="259">
        <v>247.3</v>
      </c>
      <c r="M474" s="259">
        <v>7.9497600000000004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279.8</v>
      </c>
      <c r="D475" s="260">
        <v>286.7166666666667</v>
      </c>
      <c r="E475" s="260">
        <v>272.08333333333337</v>
      </c>
      <c r="F475" s="260">
        <v>264.36666666666667</v>
      </c>
      <c r="G475" s="260">
        <v>249.73333333333335</v>
      </c>
      <c r="H475" s="260">
        <v>294.43333333333339</v>
      </c>
      <c r="I475" s="260">
        <v>309.06666666666672</v>
      </c>
      <c r="J475" s="260">
        <v>316.78333333333342</v>
      </c>
      <c r="K475" s="259">
        <v>301.35000000000002</v>
      </c>
      <c r="L475" s="259">
        <v>279</v>
      </c>
      <c r="M475" s="259">
        <v>13.90607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2743.25</v>
      </c>
      <c r="D476" s="260">
        <v>2732.9500000000003</v>
      </c>
      <c r="E476" s="260">
        <v>2682.0500000000006</v>
      </c>
      <c r="F476" s="260">
        <v>2620.8500000000004</v>
      </c>
      <c r="G476" s="260">
        <v>2569.9500000000007</v>
      </c>
      <c r="H476" s="260">
        <v>2794.1500000000005</v>
      </c>
      <c r="I476" s="260">
        <v>2845.05</v>
      </c>
      <c r="J476" s="260">
        <v>2906.2500000000005</v>
      </c>
      <c r="K476" s="259">
        <v>2783.85</v>
      </c>
      <c r="L476" s="259">
        <v>2671.75</v>
      </c>
      <c r="M476" s="259">
        <v>2.0668299999999999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697.55</v>
      </c>
      <c r="D477" s="260">
        <v>706.7166666666667</v>
      </c>
      <c r="E477" s="260">
        <v>681.43333333333339</v>
      </c>
      <c r="F477" s="260">
        <v>665.31666666666672</v>
      </c>
      <c r="G477" s="260">
        <v>640.03333333333342</v>
      </c>
      <c r="H477" s="260">
        <v>722.83333333333337</v>
      </c>
      <c r="I477" s="260">
        <v>748.11666666666667</v>
      </c>
      <c r="J477" s="260">
        <v>764.23333333333335</v>
      </c>
      <c r="K477" s="259">
        <v>732</v>
      </c>
      <c r="L477" s="259">
        <v>690.6</v>
      </c>
      <c r="M477" s="259">
        <v>1.68147</v>
      </c>
      <c r="N477" s="1"/>
      <c r="O477" s="1"/>
    </row>
    <row r="478" spans="1:15" ht="12.75" customHeight="1">
      <c r="A478" s="30">
        <v>468</v>
      </c>
      <c r="B478" s="269" t="s">
        <v>976</v>
      </c>
      <c r="C478" s="259">
        <v>536.70000000000005</v>
      </c>
      <c r="D478" s="260">
        <v>534.83333333333337</v>
      </c>
      <c r="E478" s="260">
        <v>530.06666666666672</v>
      </c>
      <c r="F478" s="260">
        <v>523.43333333333339</v>
      </c>
      <c r="G478" s="260">
        <v>518.66666666666674</v>
      </c>
      <c r="H478" s="260">
        <v>541.4666666666667</v>
      </c>
      <c r="I478" s="260">
        <v>546.23333333333335</v>
      </c>
      <c r="J478" s="260">
        <v>552.86666666666667</v>
      </c>
      <c r="K478" s="259">
        <v>539.6</v>
      </c>
      <c r="L478" s="259">
        <v>528.20000000000005</v>
      </c>
      <c r="M478" s="259">
        <v>5.7396000000000003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730.2</v>
      </c>
      <c r="D479" s="260">
        <v>724.4</v>
      </c>
      <c r="E479" s="260">
        <v>716.8</v>
      </c>
      <c r="F479" s="260">
        <v>703.4</v>
      </c>
      <c r="G479" s="260">
        <v>695.8</v>
      </c>
      <c r="H479" s="260">
        <v>737.8</v>
      </c>
      <c r="I479" s="260">
        <v>745.40000000000009</v>
      </c>
      <c r="J479" s="260">
        <v>758.8</v>
      </c>
      <c r="K479" s="259">
        <v>732</v>
      </c>
      <c r="L479" s="259">
        <v>711</v>
      </c>
      <c r="M479" s="259">
        <v>27.334959999999999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701.65</v>
      </c>
      <c r="D480" s="260">
        <v>704.41666666666663</v>
      </c>
      <c r="E480" s="260">
        <v>693.83333333333326</v>
      </c>
      <c r="F480" s="260">
        <v>686.01666666666665</v>
      </c>
      <c r="G480" s="260">
        <v>675.43333333333328</v>
      </c>
      <c r="H480" s="260">
        <v>712.23333333333323</v>
      </c>
      <c r="I480" s="260">
        <v>722.81666666666649</v>
      </c>
      <c r="J480" s="260">
        <v>730.63333333333321</v>
      </c>
      <c r="K480" s="259">
        <v>715</v>
      </c>
      <c r="L480" s="259">
        <v>696.6</v>
      </c>
      <c r="M480" s="259">
        <v>4.29582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6714.95</v>
      </c>
      <c r="D481" s="260">
        <v>6633.5333333333328</v>
      </c>
      <c r="E481" s="260">
        <v>6536.1666666666661</v>
      </c>
      <c r="F481" s="260">
        <v>6357.3833333333332</v>
      </c>
      <c r="G481" s="260">
        <v>6260.0166666666664</v>
      </c>
      <c r="H481" s="260">
        <v>6812.3166666666657</v>
      </c>
      <c r="I481" s="260">
        <v>6909.6833333333325</v>
      </c>
      <c r="J481" s="260">
        <v>7088.4666666666653</v>
      </c>
      <c r="K481" s="259">
        <v>6730.9</v>
      </c>
      <c r="L481" s="259">
        <v>6454.75</v>
      </c>
      <c r="M481" s="259">
        <v>5.3810700000000002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53.9</v>
      </c>
      <c r="D482" s="260">
        <v>53.85</v>
      </c>
      <c r="E482" s="260">
        <v>53</v>
      </c>
      <c r="F482" s="260">
        <v>52.1</v>
      </c>
      <c r="G482" s="260">
        <v>51.25</v>
      </c>
      <c r="H482" s="260">
        <v>54.75</v>
      </c>
      <c r="I482" s="260">
        <v>55.600000000000009</v>
      </c>
      <c r="J482" s="260">
        <v>56.5</v>
      </c>
      <c r="K482" s="259">
        <v>54.7</v>
      </c>
      <c r="L482" s="259">
        <v>52.95</v>
      </c>
      <c r="M482" s="259">
        <v>208.44506999999999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1652.85</v>
      </c>
      <c r="D483" s="260">
        <v>1648.0666666666666</v>
      </c>
      <c r="E483" s="260">
        <v>1635.8333333333333</v>
      </c>
      <c r="F483" s="260">
        <v>1618.8166666666666</v>
      </c>
      <c r="G483" s="260">
        <v>1606.5833333333333</v>
      </c>
      <c r="H483" s="260">
        <v>1665.0833333333333</v>
      </c>
      <c r="I483" s="260">
        <v>1677.3166666666668</v>
      </c>
      <c r="J483" s="260">
        <v>1694.3333333333333</v>
      </c>
      <c r="K483" s="259">
        <v>1660.3</v>
      </c>
      <c r="L483" s="259">
        <v>1631.05</v>
      </c>
      <c r="M483" s="259">
        <v>1.93635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896.35</v>
      </c>
      <c r="D484" s="275">
        <v>889.15</v>
      </c>
      <c r="E484" s="275">
        <v>879.3</v>
      </c>
      <c r="F484" s="275">
        <v>862.25</v>
      </c>
      <c r="G484" s="275">
        <v>852.4</v>
      </c>
      <c r="H484" s="275">
        <v>906.19999999999993</v>
      </c>
      <c r="I484" s="275">
        <v>916.05000000000007</v>
      </c>
      <c r="J484" s="274">
        <v>933.09999999999991</v>
      </c>
      <c r="K484" s="274">
        <v>899</v>
      </c>
      <c r="L484" s="274">
        <v>872.1</v>
      </c>
      <c r="M484" s="230">
        <v>20.828939999999999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256</v>
      </c>
      <c r="D485" s="275">
        <v>254.70000000000002</v>
      </c>
      <c r="E485" s="275">
        <v>252.70000000000005</v>
      </c>
      <c r="F485" s="275">
        <v>249.40000000000003</v>
      </c>
      <c r="G485" s="275">
        <v>247.40000000000006</v>
      </c>
      <c r="H485" s="275">
        <v>258</v>
      </c>
      <c r="I485" s="275">
        <v>260</v>
      </c>
      <c r="J485" s="274">
        <v>263.3</v>
      </c>
      <c r="K485" s="274">
        <v>256.7</v>
      </c>
      <c r="L485" s="274">
        <v>251.4</v>
      </c>
      <c r="M485" s="230">
        <v>7.8353200000000003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3010.2</v>
      </c>
      <c r="D486" s="260">
        <v>3042.3333333333335</v>
      </c>
      <c r="E486" s="260">
        <v>2909.7666666666669</v>
      </c>
      <c r="F486" s="260">
        <v>2809.3333333333335</v>
      </c>
      <c r="G486" s="260">
        <v>2676.7666666666669</v>
      </c>
      <c r="H486" s="260">
        <v>3142.7666666666669</v>
      </c>
      <c r="I486" s="260">
        <v>3275.3333333333335</v>
      </c>
      <c r="J486" s="260">
        <v>3375.7666666666669</v>
      </c>
      <c r="K486" s="259">
        <v>3174.9</v>
      </c>
      <c r="L486" s="259">
        <v>2941.9</v>
      </c>
      <c r="M486" s="259">
        <v>1.0706100000000001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747.1</v>
      </c>
      <c r="D487" s="275">
        <v>739.54999999999984</v>
      </c>
      <c r="E487" s="275">
        <v>715.09999999999968</v>
      </c>
      <c r="F487" s="275">
        <v>683.0999999999998</v>
      </c>
      <c r="G487" s="275">
        <v>658.64999999999964</v>
      </c>
      <c r="H487" s="275">
        <v>771.54999999999973</v>
      </c>
      <c r="I487" s="275">
        <v>795.99999999999977</v>
      </c>
      <c r="J487" s="274">
        <v>827.99999999999977</v>
      </c>
      <c r="K487" s="274">
        <v>764</v>
      </c>
      <c r="L487" s="274">
        <v>707.55</v>
      </c>
      <c r="M487" s="230">
        <v>11.548999999999999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352.25</v>
      </c>
      <c r="D488" s="260">
        <v>353.31666666666666</v>
      </c>
      <c r="E488" s="260">
        <v>346.93333333333334</v>
      </c>
      <c r="F488" s="260">
        <v>341.61666666666667</v>
      </c>
      <c r="G488" s="260">
        <v>335.23333333333335</v>
      </c>
      <c r="H488" s="260">
        <v>358.63333333333333</v>
      </c>
      <c r="I488" s="260">
        <v>365.01666666666665</v>
      </c>
      <c r="J488" s="260">
        <v>370.33333333333331</v>
      </c>
      <c r="K488" s="259">
        <v>359.7</v>
      </c>
      <c r="L488" s="259">
        <v>348</v>
      </c>
      <c r="M488" s="259">
        <v>1.81941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336.55</v>
      </c>
      <c r="D489" s="275">
        <v>334.2833333333333</v>
      </c>
      <c r="E489" s="260">
        <v>329.31666666666661</v>
      </c>
      <c r="F489" s="260">
        <v>322.08333333333331</v>
      </c>
      <c r="G489" s="260">
        <v>317.11666666666662</v>
      </c>
      <c r="H489" s="260">
        <v>341.51666666666659</v>
      </c>
      <c r="I489" s="260">
        <v>346.48333333333329</v>
      </c>
      <c r="J489" s="260">
        <v>353.71666666666658</v>
      </c>
      <c r="K489" s="259">
        <v>339.25</v>
      </c>
      <c r="L489" s="259">
        <v>327.05</v>
      </c>
      <c r="M489" s="259">
        <v>4.62235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310.35000000000002</v>
      </c>
      <c r="D490" s="260">
        <v>310.95</v>
      </c>
      <c r="E490" s="260">
        <v>308.39999999999998</v>
      </c>
      <c r="F490" s="260">
        <v>306.45</v>
      </c>
      <c r="G490" s="260">
        <v>303.89999999999998</v>
      </c>
      <c r="H490" s="260">
        <v>312.89999999999998</v>
      </c>
      <c r="I490" s="260">
        <v>315.45000000000005</v>
      </c>
      <c r="J490" s="260">
        <v>317.39999999999998</v>
      </c>
      <c r="K490" s="259">
        <v>313.5</v>
      </c>
      <c r="L490" s="259">
        <v>309</v>
      </c>
      <c r="M490" s="259">
        <v>0.81886000000000003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1049.05</v>
      </c>
      <c r="D491" s="275">
        <v>1045.3833333333334</v>
      </c>
      <c r="E491" s="260">
        <v>1035.7666666666669</v>
      </c>
      <c r="F491" s="260">
        <v>1022.4833333333333</v>
      </c>
      <c r="G491" s="260">
        <v>1012.8666666666668</v>
      </c>
      <c r="H491" s="260">
        <v>1058.666666666667</v>
      </c>
      <c r="I491" s="260">
        <v>1068.2833333333333</v>
      </c>
      <c r="J491" s="260">
        <v>1081.5666666666671</v>
      </c>
      <c r="K491" s="259">
        <v>1055</v>
      </c>
      <c r="L491" s="259">
        <v>1032.0999999999999</v>
      </c>
      <c r="M491" s="259">
        <v>13.531140000000001</v>
      </c>
      <c r="N491" s="1"/>
      <c r="O491" s="1"/>
    </row>
    <row r="492" spans="1:15" ht="12.75" customHeight="1">
      <c r="A492" s="30">
        <v>482</v>
      </c>
      <c r="B492" s="230" t="s">
        <v>977</v>
      </c>
      <c r="C492" s="259">
        <v>1449.05</v>
      </c>
      <c r="D492" s="260">
        <v>1443.7</v>
      </c>
      <c r="E492" s="260">
        <v>1431.4</v>
      </c>
      <c r="F492" s="260">
        <v>1413.75</v>
      </c>
      <c r="G492" s="260">
        <v>1401.45</v>
      </c>
      <c r="H492" s="260">
        <v>1461.3500000000001</v>
      </c>
      <c r="I492" s="260">
        <v>1473.6499999999999</v>
      </c>
      <c r="J492" s="260">
        <v>1491.3000000000002</v>
      </c>
      <c r="K492" s="259">
        <v>1456</v>
      </c>
      <c r="L492" s="259">
        <v>1426.05</v>
      </c>
      <c r="M492" s="259">
        <v>0.47676000000000002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280.8</v>
      </c>
      <c r="D493" s="275">
        <v>279.84999999999997</v>
      </c>
      <c r="E493" s="260">
        <v>274.74999999999994</v>
      </c>
      <c r="F493" s="260">
        <v>268.7</v>
      </c>
      <c r="G493" s="260">
        <v>263.59999999999997</v>
      </c>
      <c r="H493" s="260">
        <v>285.89999999999992</v>
      </c>
      <c r="I493" s="260">
        <v>290.99999999999994</v>
      </c>
      <c r="J493" s="260">
        <v>297.0499999999999</v>
      </c>
      <c r="K493" s="259">
        <v>284.95</v>
      </c>
      <c r="L493" s="259">
        <v>273.8</v>
      </c>
      <c r="M493" s="259">
        <v>125.99029</v>
      </c>
      <c r="N493" s="1"/>
      <c r="O493" s="1"/>
    </row>
    <row r="494" spans="1:15" ht="12.75" customHeight="1">
      <c r="A494" s="30">
        <v>484</v>
      </c>
      <c r="B494" s="230" t="s">
        <v>841</v>
      </c>
      <c r="C494" s="259">
        <v>437.1</v>
      </c>
      <c r="D494" s="260">
        <v>442.38333333333338</v>
      </c>
      <c r="E494" s="260">
        <v>425.81666666666678</v>
      </c>
      <c r="F494" s="260">
        <v>414.53333333333342</v>
      </c>
      <c r="G494" s="260">
        <v>397.96666666666681</v>
      </c>
      <c r="H494" s="260">
        <v>453.66666666666674</v>
      </c>
      <c r="I494" s="260">
        <v>470.23333333333335</v>
      </c>
      <c r="J494" s="260">
        <v>481.51666666666671</v>
      </c>
      <c r="K494" s="259">
        <v>458.95</v>
      </c>
      <c r="L494" s="259">
        <v>431.1</v>
      </c>
      <c r="M494" s="259">
        <v>1.06454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1907.35</v>
      </c>
      <c r="D495" s="275">
        <v>1914.1000000000001</v>
      </c>
      <c r="E495" s="260">
        <v>1891.2500000000002</v>
      </c>
      <c r="F495" s="260">
        <v>1875.15</v>
      </c>
      <c r="G495" s="260">
        <v>1852.3000000000002</v>
      </c>
      <c r="H495" s="260">
        <v>1930.2000000000003</v>
      </c>
      <c r="I495" s="260">
        <v>1953.0500000000002</v>
      </c>
      <c r="J495" s="260">
        <v>1969.1500000000003</v>
      </c>
      <c r="K495" s="259">
        <v>1936.95</v>
      </c>
      <c r="L495" s="259">
        <v>1898</v>
      </c>
      <c r="M495" s="259">
        <v>0.38183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8.5500000000000007</v>
      </c>
      <c r="D496" s="275">
        <v>8.5833333333333339</v>
      </c>
      <c r="E496" s="260">
        <v>8.5166666666666675</v>
      </c>
      <c r="F496" s="260">
        <v>8.4833333333333343</v>
      </c>
      <c r="G496" s="260">
        <v>8.4166666666666679</v>
      </c>
      <c r="H496" s="260">
        <v>8.6166666666666671</v>
      </c>
      <c r="I496" s="260">
        <v>8.6833333333333336</v>
      </c>
      <c r="J496" s="260">
        <v>8.7166666666666668</v>
      </c>
      <c r="K496" s="259">
        <v>8.65</v>
      </c>
      <c r="L496" s="259">
        <v>8.5500000000000007</v>
      </c>
      <c r="M496" s="259">
        <v>349.94150999999999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876.2</v>
      </c>
      <c r="D497" s="275">
        <v>871.48333333333346</v>
      </c>
      <c r="E497" s="260">
        <v>864.1166666666669</v>
      </c>
      <c r="F497" s="260">
        <v>852.03333333333342</v>
      </c>
      <c r="G497" s="260">
        <v>844.66666666666686</v>
      </c>
      <c r="H497" s="260">
        <v>883.56666666666695</v>
      </c>
      <c r="I497" s="260">
        <v>890.93333333333351</v>
      </c>
      <c r="J497" s="260">
        <v>903.01666666666699</v>
      </c>
      <c r="K497" s="259">
        <v>878.85</v>
      </c>
      <c r="L497" s="259">
        <v>859.4</v>
      </c>
      <c r="M497" s="259">
        <v>19.605730000000001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222.3</v>
      </c>
      <c r="D498" s="275">
        <v>222.58333333333334</v>
      </c>
      <c r="E498" s="260">
        <v>219.76666666666668</v>
      </c>
      <c r="F498" s="260">
        <v>217.23333333333335</v>
      </c>
      <c r="G498" s="260">
        <v>214.41666666666669</v>
      </c>
      <c r="H498" s="260">
        <v>225.11666666666667</v>
      </c>
      <c r="I498" s="260">
        <v>227.93333333333334</v>
      </c>
      <c r="J498" s="260">
        <v>230.46666666666667</v>
      </c>
      <c r="K498" s="259">
        <v>225.4</v>
      </c>
      <c r="L498" s="259">
        <v>220.05</v>
      </c>
      <c r="M498" s="259">
        <v>6.9516900000000001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78.349999999999994</v>
      </c>
      <c r="D499" s="275">
        <v>78.583333333333329</v>
      </c>
      <c r="E499" s="260">
        <v>77.766666666666652</v>
      </c>
      <c r="F499" s="260">
        <v>77.183333333333323</v>
      </c>
      <c r="G499" s="260">
        <v>76.366666666666646</v>
      </c>
      <c r="H499" s="260">
        <v>79.166666666666657</v>
      </c>
      <c r="I499" s="260">
        <v>79.983333333333348</v>
      </c>
      <c r="J499" s="260">
        <v>80.566666666666663</v>
      </c>
      <c r="K499" s="259">
        <v>79.400000000000006</v>
      </c>
      <c r="L499" s="259">
        <v>78</v>
      </c>
      <c r="M499" s="259">
        <v>5.1233899999999997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747.8</v>
      </c>
      <c r="D500" s="275">
        <v>738.4</v>
      </c>
      <c r="E500" s="260">
        <v>721.94999999999993</v>
      </c>
      <c r="F500" s="260">
        <v>696.09999999999991</v>
      </c>
      <c r="G500" s="260">
        <v>679.64999999999986</v>
      </c>
      <c r="H500" s="260">
        <v>764.25</v>
      </c>
      <c r="I500" s="260">
        <v>780.7</v>
      </c>
      <c r="J500" s="260">
        <v>806.55000000000007</v>
      </c>
      <c r="K500" s="259">
        <v>754.85</v>
      </c>
      <c r="L500" s="259">
        <v>712.55</v>
      </c>
      <c r="M500" s="259">
        <v>0.80932000000000004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1575.45</v>
      </c>
      <c r="D501" s="275">
        <v>1569.9666666666669</v>
      </c>
      <c r="E501" s="260">
        <v>1560.0333333333338</v>
      </c>
      <c r="F501" s="260">
        <v>1544.6166666666668</v>
      </c>
      <c r="G501" s="260">
        <v>1534.6833333333336</v>
      </c>
      <c r="H501" s="260">
        <v>1585.3833333333339</v>
      </c>
      <c r="I501" s="260">
        <v>1595.3166666666668</v>
      </c>
      <c r="J501" s="260">
        <v>1610.733333333334</v>
      </c>
      <c r="K501" s="259">
        <v>1579.9</v>
      </c>
      <c r="L501" s="259">
        <v>1554.55</v>
      </c>
      <c r="M501" s="259">
        <v>0.64790999999999999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386.55</v>
      </c>
      <c r="D502" s="275">
        <v>386.56666666666666</v>
      </c>
      <c r="E502" s="260">
        <v>384.73333333333335</v>
      </c>
      <c r="F502" s="260">
        <v>382.91666666666669</v>
      </c>
      <c r="G502" s="260">
        <v>381.08333333333337</v>
      </c>
      <c r="H502" s="260">
        <v>388.38333333333333</v>
      </c>
      <c r="I502" s="260">
        <v>390.2166666666667</v>
      </c>
      <c r="J502" s="260">
        <v>392.0333333333333</v>
      </c>
      <c r="K502" s="259">
        <v>388.4</v>
      </c>
      <c r="L502" s="259">
        <v>384.75</v>
      </c>
      <c r="M502" s="259">
        <v>33.19191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233.45</v>
      </c>
      <c r="D503" s="275">
        <v>235.30000000000004</v>
      </c>
      <c r="E503" s="260">
        <v>230.70000000000007</v>
      </c>
      <c r="F503" s="260">
        <v>227.95000000000005</v>
      </c>
      <c r="G503" s="260">
        <v>223.35000000000008</v>
      </c>
      <c r="H503" s="260">
        <v>238.05000000000007</v>
      </c>
      <c r="I503" s="260">
        <v>242.65000000000003</v>
      </c>
      <c r="J503" s="260">
        <v>245.40000000000006</v>
      </c>
      <c r="K503" s="259">
        <v>239.9</v>
      </c>
      <c r="L503" s="259">
        <v>232.55</v>
      </c>
      <c r="M503" s="259">
        <v>3.0770499999999998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15.55</v>
      </c>
      <c r="D504" s="275">
        <v>15.6</v>
      </c>
      <c r="E504" s="260">
        <v>15.399999999999999</v>
      </c>
      <c r="F504" s="260">
        <v>15.249999999999998</v>
      </c>
      <c r="G504" s="260">
        <v>15.049999999999997</v>
      </c>
      <c r="H504" s="260">
        <v>15.75</v>
      </c>
      <c r="I504" s="260">
        <v>15.95</v>
      </c>
      <c r="J504" s="260">
        <v>16.100000000000001</v>
      </c>
      <c r="K504" s="259">
        <v>15.8</v>
      </c>
      <c r="L504" s="259">
        <v>15.45</v>
      </c>
      <c r="M504" s="259">
        <v>357.45632999999998</v>
      </c>
      <c r="N504" s="1"/>
      <c r="O504" s="1"/>
    </row>
    <row r="505" spans="1:15" ht="12.75" customHeight="1">
      <c r="A505" s="30">
        <v>495</v>
      </c>
      <c r="B505" s="230" t="s">
        <v>842</v>
      </c>
      <c r="C505" s="230">
        <v>10228.700000000001</v>
      </c>
      <c r="D505" s="275">
        <v>10195.083333333334</v>
      </c>
      <c r="E505" s="260">
        <v>9908.2666666666682</v>
      </c>
      <c r="F505" s="260">
        <v>9587.8333333333339</v>
      </c>
      <c r="G505" s="260">
        <v>9301.0166666666682</v>
      </c>
      <c r="H505" s="260">
        <v>10515.516666666668</v>
      </c>
      <c r="I505" s="260">
        <v>10802.333333333334</v>
      </c>
      <c r="J505" s="260">
        <v>11122.766666666668</v>
      </c>
      <c r="K505" s="259">
        <v>10481.9</v>
      </c>
      <c r="L505" s="259">
        <v>9874.65</v>
      </c>
      <c r="M505" s="259">
        <v>4.1709999999999997E-2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262.45</v>
      </c>
      <c r="D506" s="260">
        <v>263.14999999999998</v>
      </c>
      <c r="E506" s="260">
        <v>261.14999999999998</v>
      </c>
      <c r="F506" s="260">
        <v>259.85000000000002</v>
      </c>
      <c r="G506" s="260">
        <v>257.85000000000002</v>
      </c>
      <c r="H506" s="260">
        <v>264.44999999999993</v>
      </c>
      <c r="I506" s="260">
        <v>266.44999999999993</v>
      </c>
      <c r="J506" s="259">
        <v>267.74999999999989</v>
      </c>
      <c r="K506" s="259">
        <v>265.14999999999998</v>
      </c>
      <c r="L506" s="259">
        <v>261.85000000000002</v>
      </c>
      <c r="M506" s="230">
        <v>58.458129999999997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223.4</v>
      </c>
      <c r="D507" s="260">
        <v>223.38333333333333</v>
      </c>
      <c r="E507" s="260">
        <v>219.86666666666665</v>
      </c>
      <c r="F507" s="260">
        <v>216.33333333333331</v>
      </c>
      <c r="G507" s="260">
        <v>212.81666666666663</v>
      </c>
      <c r="H507" s="260">
        <v>226.91666666666666</v>
      </c>
      <c r="I507" s="260">
        <v>230.43333333333331</v>
      </c>
      <c r="J507" s="259">
        <v>233.96666666666667</v>
      </c>
      <c r="K507" s="259">
        <v>226.9</v>
      </c>
      <c r="L507" s="259">
        <v>219.85</v>
      </c>
      <c r="M507" s="230">
        <v>9.8552300000000006</v>
      </c>
      <c r="N507" s="1"/>
      <c r="O507" s="1"/>
    </row>
    <row r="508" spans="1:15" ht="12.75" customHeight="1">
      <c r="A508" s="30">
        <v>498</v>
      </c>
      <c r="B508" s="230" t="s">
        <v>815</v>
      </c>
      <c r="C508" s="230">
        <v>63.1</v>
      </c>
      <c r="D508" s="275">
        <v>63.016666666666673</v>
      </c>
      <c r="E508" s="260">
        <v>62.183333333333344</v>
      </c>
      <c r="F508" s="260">
        <v>61.266666666666673</v>
      </c>
      <c r="G508" s="260">
        <v>60.433333333333344</v>
      </c>
      <c r="H508" s="260">
        <v>63.933333333333344</v>
      </c>
      <c r="I508" s="260">
        <v>64.76666666666668</v>
      </c>
      <c r="J508" s="260">
        <v>65.683333333333337</v>
      </c>
      <c r="K508" s="259">
        <v>63.85</v>
      </c>
      <c r="L508" s="259">
        <v>62.1</v>
      </c>
      <c r="M508" s="259">
        <v>459.49860999999999</v>
      </c>
      <c r="N508" s="1"/>
      <c r="O508" s="1"/>
    </row>
    <row r="509" spans="1:15" ht="12.75" customHeight="1">
      <c r="A509" s="30">
        <v>499</v>
      </c>
      <c r="B509" s="230" t="s">
        <v>806</v>
      </c>
      <c r="C509" s="230">
        <v>433.35</v>
      </c>
      <c r="D509" s="275">
        <v>436.06666666666666</v>
      </c>
      <c r="E509" s="260">
        <v>429.13333333333333</v>
      </c>
      <c r="F509" s="260">
        <v>424.91666666666669</v>
      </c>
      <c r="G509" s="260">
        <v>417.98333333333335</v>
      </c>
      <c r="H509" s="260">
        <v>440.2833333333333</v>
      </c>
      <c r="I509" s="260">
        <v>447.21666666666658</v>
      </c>
      <c r="J509" s="260">
        <v>451.43333333333328</v>
      </c>
      <c r="K509" s="259">
        <v>443</v>
      </c>
      <c r="L509" s="259">
        <v>431.85</v>
      </c>
      <c r="M509" s="259">
        <v>20.596270000000001</v>
      </c>
      <c r="N509" s="1"/>
      <c r="O509" s="1"/>
    </row>
    <row r="510" spans="1:15" ht="12.75" customHeight="1">
      <c r="A510" s="341">
        <v>500</v>
      </c>
      <c r="B510" s="230" t="s">
        <v>514</v>
      </c>
      <c r="C510" s="275">
        <v>1758.4</v>
      </c>
      <c r="D510" s="260">
        <v>1766.3999999999999</v>
      </c>
      <c r="E510" s="260">
        <v>1743.9999999999998</v>
      </c>
      <c r="F510" s="260">
        <v>1729.6</v>
      </c>
      <c r="G510" s="260">
        <v>1707.1999999999998</v>
      </c>
      <c r="H510" s="260">
        <v>1780.7999999999997</v>
      </c>
      <c r="I510" s="260">
        <v>1803.1999999999998</v>
      </c>
      <c r="J510" s="259">
        <v>1817.5999999999997</v>
      </c>
      <c r="K510" s="259">
        <v>1788.8</v>
      </c>
      <c r="L510" s="259">
        <v>1752</v>
      </c>
      <c r="M510" s="230">
        <v>0.17945</v>
      </c>
      <c r="N510" s="1"/>
      <c r="O510" s="1"/>
    </row>
    <row r="511" spans="1:15" ht="12.75" customHeight="1">
      <c r="A511" s="230">
        <v>501</v>
      </c>
      <c r="B511" s="230" t="s">
        <v>515</v>
      </c>
      <c r="C511" s="230">
        <v>1319.7</v>
      </c>
      <c r="D511" s="275">
        <v>1305.9833333333333</v>
      </c>
      <c r="E511" s="260">
        <v>1285.9666666666667</v>
      </c>
      <c r="F511" s="260">
        <v>1252.2333333333333</v>
      </c>
      <c r="G511" s="260">
        <v>1232.2166666666667</v>
      </c>
      <c r="H511" s="260">
        <v>1339.7166666666667</v>
      </c>
      <c r="I511" s="260">
        <v>1359.7333333333336</v>
      </c>
      <c r="J511" s="260">
        <v>1393.4666666666667</v>
      </c>
      <c r="K511" s="259">
        <v>1326</v>
      </c>
      <c r="L511" s="259">
        <v>1272.25</v>
      </c>
      <c r="M511" s="259">
        <v>0.31419999999999998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15"/>
      <c r="B5" s="416"/>
      <c r="C5" s="415"/>
      <c r="D5" s="416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17" t="s">
        <v>517</v>
      </c>
      <c r="C7" s="416"/>
      <c r="D7" s="7">
        <f>Main!B10</f>
        <v>44866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44865</v>
      </c>
      <c r="B10" s="29">
        <v>540615</v>
      </c>
      <c r="C10" s="28" t="s">
        <v>1077</v>
      </c>
      <c r="D10" s="28" t="s">
        <v>1078</v>
      </c>
      <c r="E10" s="28" t="s">
        <v>527</v>
      </c>
      <c r="F10" s="85">
        <v>7832078</v>
      </c>
      <c r="G10" s="29">
        <v>1.6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44865</v>
      </c>
      <c r="B11" s="29">
        <v>540615</v>
      </c>
      <c r="C11" s="28" t="s">
        <v>1077</v>
      </c>
      <c r="D11" s="28" t="s">
        <v>1079</v>
      </c>
      <c r="E11" s="28" t="s">
        <v>526</v>
      </c>
      <c r="F11" s="85">
        <v>3217761</v>
      </c>
      <c r="G11" s="29">
        <v>1.6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44865</v>
      </c>
      <c r="B12" s="29">
        <v>540615</v>
      </c>
      <c r="C12" s="28" t="s">
        <v>1077</v>
      </c>
      <c r="D12" s="28" t="s">
        <v>1080</v>
      </c>
      <c r="E12" s="28" t="s">
        <v>526</v>
      </c>
      <c r="F12" s="85">
        <v>5275027</v>
      </c>
      <c r="G12" s="29">
        <v>1.59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44865</v>
      </c>
      <c r="B13" s="29">
        <v>540615</v>
      </c>
      <c r="C13" s="28" t="s">
        <v>1077</v>
      </c>
      <c r="D13" s="28" t="s">
        <v>1081</v>
      </c>
      <c r="E13" s="28" t="s">
        <v>527</v>
      </c>
      <c r="F13" s="85">
        <v>2200050</v>
      </c>
      <c r="G13" s="29">
        <v>1.59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44865</v>
      </c>
      <c r="B14" s="29">
        <v>540615</v>
      </c>
      <c r="C14" s="28" t="s">
        <v>1077</v>
      </c>
      <c r="D14" s="28" t="s">
        <v>1082</v>
      </c>
      <c r="E14" s="28" t="s">
        <v>526</v>
      </c>
      <c r="F14" s="85">
        <v>1560000</v>
      </c>
      <c r="G14" s="29">
        <v>1.6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44865</v>
      </c>
      <c r="B15" s="29">
        <v>540788</v>
      </c>
      <c r="C15" s="28" t="s">
        <v>1083</v>
      </c>
      <c r="D15" s="28" t="s">
        <v>1084</v>
      </c>
      <c r="E15" s="28" t="s">
        <v>527</v>
      </c>
      <c r="F15" s="85">
        <v>51740</v>
      </c>
      <c r="G15" s="29">
        <v>42.03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44865</v>
      </c>
      <c r="B16" s="29">
        <v>540788</v>
      </c>
      <c r="C16" s="28" t="s">
        <v>1083</v>
      </c>
      <c r="D16" s="28" t="s">
        <v>1085</v>
      </c>
      <c r="E16" s="28" t="s">
        <v>526</v>
      </c>
      <c r="F16" s="85">
        <v>83142</v>
      </c>
      <c r="G16" s="29">
        <v>42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44865</v>
      </c>
      <c r="B17" s="29">
        <v>543211</v>
      </c>
      <c r="C17" s="28" t="s">
        <v>1086</v>
      </c>
      <c r="D17" s="28" t="s">
        <v>1087</v>
      </c>
      <c r="E17" s="28" t="s">
        <v>526</v>
      </c>
      <c r="F17" s="85">
        <v>75000</v>
      </c>
      <c r="G17" s="29">
        <v>74.099999999999994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44865</v>
      </c>
      <c r="B18" s="29">
        <v>535693</v>
      </c>
      <c r="C18" s="28" t="s">
        <v>1088</v>
      </c>
      <c r="D18" s="28" t="s">
        <v>1089</v>
      </c>
      <c r="E18" s="28" t="s">
        <v>527</v>
      </c>
      <c r="F18" s="85">
        <v>175000</v>
      </c>
      <c r="G18" s="29">
        <v>28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44865</v>
      </c>
      <c r="B19" s="29">
        <v>543439</v>
      </c>
      <c r="C19" s="28" t="s">
        <v>1055</v>
      </c>
      <c r="D19" s="28" t="s">
        <v>1090</v>
      </c>
      <c r="E19" s="28" t="s">
        <v>526</v>
      </c>
      <c r="F19" s="85">
        <v>16000</v>
      </c>
      <c r="G19" s="29">
        <v>29.95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44865</v>
      </c>
      <c r="B20" s="29">
        <v>540023</v>
      </c>
      <c r="C20" s="28" t="s">
        <v>1091</v>
      </c>
      <c r="D20" s="28" t="s">
        <v>1092</v>
      </c>
      <c r="E20" s="28" t="s">
        <v>526</v>
      </c>
      <c r="F20" s="85">
        <v>800000</v>
      </c>
      <c r="G20" s="29">
        <v>14.49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44865</v>
      </c>
      <c r="B21" s="29">
        <v>540023</v>
      </c>
      <c r="C21" s="28" t="s">
        <v>1091</v>
      </c>
      <c r="D21" s="28" t="s">
        <v>1093</v>
      </c>
      <c r="E21" s="28" t="s">
        <v>527</v>
      </c>
      <c r="F21" s="85">
        <v>600000</v>
      </c>
      <c r="G21" s="29">
        <v>14.48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44865</v>
      </c>
      <c r="B22" s="29">
        <v>540023</v>
      </c>
      <c r="C22" s="28" t="s">
        <v>1091</v>
      </c>
      <c r="D22" s="28" t="s">
        <v>1094</v>
      </c>
      <c r="E22" s="28" t="s">
        <v>527</v>
      </c>
      <c r="F22" s="85">
        <v>700000</v>
      </c>
      <c r="G22" s="29">
        <v>14.5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44865</v>
      </c>
      <c r="B23" s="29">
        <v>540023</v>
      </c>
      <c r="C23" s="28" t="s">
        <v>1091</v>
      </c>
      <c r="D23" s="28" t="s">
        <v>1095</v>
      </c>
      <c r="E23" s="28" t="s">
        <v>526</v>
      </c>
      <c r="F23" s="85">
        <v>1000000</v>
      </c>
      <c r="G23" s="29">
        <v>14.48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44865</v>
      </c>
      <c r="B24" s="29">
        <v>542727</v>
      </c>
      <c r="C24" s="28" t="s">
        <v>1096</v>
      </c>
      <c r="D24" s="28" t="s">
        <v>1097</v>
      </c>
      <c r="E24" s="28" t="s">
        <v>527</v>
      </c>
      <c r="F24" s="85">
        <v>20000</v>
      </c>
      <c r="G24" s="29">
        <v>33.340000000000003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44865</v>
      </c>
      <c r="B25" s="29">
        <v>538868</v>
      </c>
      <c r="C25" s="28" t="s">
        <v>1098</v>
      </c>
      <c r="D25" s="28" t="s">
        <v>1099</v>
      </c>
      <c r="E25" s="28" t="s">
        <v>527</v>
      </c>
      <c r="F25" s="85">
        <v>25000</v>
      </c>
      <c r="G25" s="29">
        <v>42.2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44865</v>
      </c>
      <c r="B26" s="29">
        <v>531399</v>
      </c>
      <c r="C26" s="28" t="s">
        <v>1100</v>
      </c>
      <c r="D26" s="28" t="s">
        <v>1033</v>
      </c>
      <c r="E26" s="28" t="s">
        <v>527</v>
      </c>
      <c r="F26" s="85">
        <v>45000</v>
      </c>
      <c r="G26" s="29">
        <v>32.65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44865</v>
      </c>
      <c r="B27" s="29">
        <v>531399</v>
      </c>
      <c r="C27" s="28" t="s">
        <v>1100</v>
      </c>
      <c r="D27" s="28" t="s">
        <v>1101</v>
      </c>
      <c r="E27" s="28" t="s">
        <v>526</v>
      </c>
      <c r="F27" s="85">
        <v>50000</v>
      </c>
      <c r="G27" s="29">
        <v>32.67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44865</v>
      </c>
      <c r="B28" s="29">
        <v>531737</v>
      </c>
      <c r="C28" s="28" t="s">
        <v>1047</v>
      </c>
      <c r="D28" s="28" t="s">
        <v>1102</v>
      </c>
      <c r="E28" s="28" t="s">
        <v>526</v>
      </c>
      <c r="F28" s="85">
        <v>750000</v>
      </c>
      <c r="G28" s="29">
        <v>2.16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44865</v>
      </c>
      <c r="B29" s="29">
        <v>531737</v>
      </c>
      <c r="C29" s="28" t="s">
        <v>1047</v>
      </c>
      <c r="D29" s="28" t="s">
        <v>1056</v>
      </c>
      <c r="E29" s="28" t="s">
        <v>527</v>
      </c>
      <c r="F29" s="85">
        <v>200000</v>
      </c>
      <c r="G29" s="29">
        <v>2.16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44865</v>
      </c>
      <c r="B30" s="29">
        <v>531737</v>
      </c>
      <c r="C30" s="28" t="s">
        <v>1047</v>
      </c>
      <c r="D30" s="28" t="s">
        <v>1103</v>
      </c>
      <c r="E30" s="28" t="s">
        <v>527</v>
      </c>
      <c r="F30" s="85">
        <v>462830</v>
      </c>
      <c r="G30" s="29">
        <v>2.16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44865</v>
      </c>
      <c r="B31" s="29">
        <v>531737</v>
      </c>
      <c r="C31" s="28" t="s">
        <v>1047</v>
      </c>
      <c r="D31" s="28" t="s">
        <v>1104</v>
      </c>
      <c r="E31" s="28" t="s">
        <v>527</v>
      </c>
      <c r="F31" s="85">
        <v>524770</v>
      </c>
      <c r="G31" s="29">
        <v>2.16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44865</v>
      </c>
      <c r="B32" s="29">
        <v>531737</v>
      </c>
      <c r="C32" s="28" t="s">
        <v>1047</v>
      </c>
      <c r="D32" s="28" t="s">
        <v>1105</v>
      </c>
      <c r="E32" s="28" t="s">
        <v>527</v>
      </c>
      <c r="F32" s="85">
        <v>260000</v>
      </c>
      <c r="G32" s="29">
        <v>2.16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44865</v>
      </c>
      <c r="B33" s="29">
        <v>511628</v>
      </c>
      <c r="C33" s="28" t="s">
        <v>1106</v>
      </c>
      <c r="D33" s="28" t="s">
        <v>1107</v>
      </c>
      <c r="E33" s="28" t="s">
        <v>527</v>
      </c>
      <c r="F33" s="85">
        <v>39307</v>
      </c>
      <c r="G33" s="29">
        <v>120.55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44865</v>
      </c>
      <c r="B34" s="29">
        <v>511628</v>
      </c>
      <c r="C34" s="28" t="s">
        <v>1106</v>
      </c>
      <c r="D34" s="28" t="s">
        <v>1108</v>
      </c>
      <c r="E34" s="28" t="s">
        <v>526</v>
      </c>
      <c r="F34" s="85">
        <v>39456</v>
      </c>
      <c r="G34" s="29">
        <v>120.6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44865</v>
      </c>
      <c r="B35" s="29">
        <v>542924</v>
      </c>
      <c r="C35" s="28" t="s">
        <v>1109</v>
      </c>
      <c r="D35" s="28" t="s">
        <v>1110</v>
      </c>
      <c r="E35" s="28" t="s">
        <v>527</v>
      </c>
      <c r="F35" s="85">
        <v>90000</v>
      </c>
      <c r="G35" s="29">
        <v>8.02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44865</v>
      </c>
      <c r="B36" s="29">
        <v>542924</v>
      </c>
      <c r="C36" s="28" t="s">
        <v>1109</v>
      </c>
      <c r="D36" s="28" t="s">
        <v>1111</v>
      </c>
      <c r="E36" s="28" t="s">
        <v>526</v>
      </c>
      <c r="F36" s="85">
        <v>87000</v>
      </c>
      <c r="G36" s="29">
        <v>8.02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44865</v>
      </c>
      <c r="B37" s="29">
        <v>530357</v>
      </c>
      <c r="C37" s="28" t="s">
        <v>1112</v>
      </c>
      <c r="D37" s="28" t="s">
        <v>1113</v>
      </c>
      <c r="E37" s="28" t="s">
        <v>526</v>
      </c>
      <c r="F37" s="85">
        <v>50000</v>
      </c>
      <c r="G37" s="29">
        <v>60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44865</v>
      </c>
      <c r="B38" s="29">
        <v>530357</v>
      </c>
      <c r="C38" s="28" t="s">
        <v>1112</v>
      </c>
      <c r="D38" s="28" t="s">
        <v>1114</v>
      </c>
      <c r="E38" s="28" t="s">
        <v>526</v>
      </c>
      <c r="F38" s="85">
        <v>50000</v>
      </c>
      <c r="G38" s="29">
        <v>60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44865</v>
      </c>
      <c r="B39" s="29">
        <v>530357</v>
      </c>
      <c r="C39" s="28" t="s">
        <v>1112</v>
      </c>
      <c r="D39" s="28" t="s">
        <v>1115</v>
      </c>
      <c r="E39" s="28" t="s">
        <v>526</v>
      </c>
      <c r="F39" s="85">
        <v>50000</v>
      </c>
      <c r="G39" s="29">
        <v>60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44865</v>
      </c>
      <c r="B40" s="29">
        <v>530357</v>
      </c>
      <c r="C40" s="28" t="s">
        <v>1112</v>
      </c>
      <c r="D40" s="28" t="s">
        <v>1116</v>
      </c>
      <c r="E40" s="28" t="s">
        <v>527</v>
      </c>
      <c r="F40" s="85">
        <v>150000</v>
      </c>
      <c r="G40" s="29">
        <v>60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44865</v>
      </c>
      <c r="B41" s="29">
        <v>540696</v>
      </c>
      <c r="C41" s="28" t="s">
        <v>1117</v>
      </c>
      <c r="D41" s="28" t="s">
        <v>1118</v>
      </c>
      <c r="E41" s="28" t="s">
        <v>527</v>
      </c>
      <c r="F41" s="85">
        <v>10488</v>
      </c>
      <c r="G41" s="29">
        <v>54.82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44865</v>
      </c>
      <c r="B42" s="29">
        <v>540696</v>
      </c>
      <c r="C42" s="28" t="s">
        <v>1117</v>
      </c>
      <c r="D42" s="28" t="s">
        <v>1119</v>
      </c>
      <c r="E42" s="28" t="s">
        <v>526</v>
      </c>
      <c r="F42" s="85">
        <v>12306</v>
      </c>
      <c r="G42" s="29">
        <v>55.23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44865</v>
      </c>
      <c r="B43" s="29">
        <v>543624</v>
      </c>
      <c r="C43" s="28" t="s">
        <v>1057</v>
      </c>
      <c r="D43" s="28" t="s">
        <v>1033</v>
      </c>
      <c r="E43" s="28" t="s">
        <v>527</v>
      </c>
      <c r="F43" s="85">
        <v>34000</v>
      </c>
      <c r="G43" s="29">
        <v>49.12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44865</v>
      </c>
      <c r="B44" s="29">
        <v>543613</v>
      </c>
      <c r="C44" s="28" t="s">
        <v>1048</v>
      </c>
      <c r="D44" s="28" t="s">
        <v>1120</v>
      </c>
      <c r="E44" s="28" t="s">
        <v>526</v>
      </c>
      <c r="F44" s="85">
        <v>28000</v>
      </c>
      <c r="G44" s="29">
        <v>27.16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44865</v>
      </c>
      <c r="B45" s="29">
        <v>543613</v>
      </c>
      <c r="C45" s="28" t="s">
        <v>1048</v>
      </c>
      <c r="D45" s="28" t="s">
        <v>1121</v>
      </c>
      <c r="E45" s="28" t="s">
        <v>527</v>
      </c>
      <c r="F45" s="85">
        <v>76000</v>
      </c>
      <c r="G45" s="29">
        <v>26.18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44865</v>
      </c>
      <c r="B46" s="29">
        <v>543613</v>
      </c>
      <c r="C46" s="28" t="s">
        <v>1048</v>
      </c>
      <c r="D46" s="28" t="s">
        <v>1122</v>
      </c>
      <c r="E46" s="28" t="s">
        <v>527</v>
      </c>
      <c r="F46" s="85">
        <v>4000</v>
      </c>
      <c r="G46" s="29">
        <v>27.9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44865</v>
      </c>
      <c r="B47" s="29">
        <v>543613</v>
      </c>
      <c r="C47" s="28" t="s">
        <v>1048</v>
      </c>
      <c r="D47" s="28" t="s">
        <v>1122</v>
      </c>
      <c r="E47" s="28" t="s">
        <v>526</v>
      </c>
      <c r="F47" s="85">
        <v>32000</v>
      </c>
      <c r="G47" s="29">
        <v>26.19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44865</v>
      </c>
      <c r="B48" s="29">
        <v>540080</v>
      </c>
      <c r="C48" s="28" t="s">
        <v>1123</v>
      </c>
      <c r="D48" s="28" t="s">
        <v>1124</v>
      </c>
      <c r="E48" s="28" t="s">
        <v>526</v>
      </c>
      <c r="F48" s="85">
        <v>3000</v>
      </c>
      <c r="G48" s="29">
        <v>63.05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44865</v>
      </c>
      <c r="B49" s="29">
        <v>540080</v>
      </c>
      <c r="C49" s="28" t="s">
        <v>1123</v>
      </c>
      <c r="D49" s="28" t="s">
        <v>1125</v>
      </c>
      <c r="E49" s="28" t="s">
        <v>526</v>
      </c>
      <c r="F49" s="85">
        <v>4129</v>
      </c>
      <c r="G49" s="29">
        <v>63.05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44865</v>
      </c>
      <c r="B50" s="29">
        <v>540080</v>
      </c>
      <c r="C50" s="28" t="s">
        <v>1123</v>
      </c>
      <c r="D50" s="28" t="s">
        <v>1126</v>
      </c>
      <c r="E50" s="28" t="s">
        <v>527</v>
      </c>
      <c r="F50" s="85">
        <v>12000</v>
      </c>
      <c r="G50" s="29">
        <v>63.05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44865</v>
      </c>
      <c r="B51" s="29">
        <v>540080</v>
      </c>
      <c r="C51" s="28" t="s">
        <v>1123</v>
      </c>
      <c r="D51" s="28" t="s">
        <v>1127</v>
      </c>
      <c r="E51" s="28" t="s">
        <v>526</v>
      </c>
      <c r="F51" s="85">
        <v>5000</v>
      </c>
      <c r="G51" s="29">
        <v>63.05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44865</v>
      </c>
      <c r="B52" s="29">
        <v>540080</v>
      </c>
      <c r="C52" s="28" t="s">
        <v>1123</v>
      </c>
      <c r="D52" s="28" t="s">
        <v>1127</v>
      </c>
      <c r="E52" s="28" t="s">
        <v>527</v>
      </c>
      <c r="F52" s="85">
        <v>15</v>
      </c>
      <c r="G52" s="29">
        <v>63.05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44865</v>
      </c>
      <c r="B53" s="29">
        <v>543305</v>
      </c>
      <c r="C53" s="28" t="s">
        <v>1128</v>
      </c>
      <c r="D53" s="28" t="s">
        <v>1111</v>
      </c>
      <c r="E53" s="28" t="s">
        <v>527</v>
      </c>
      <c r="F53" s="85">
        <v>66000</v>
      </c>
      <c r="G53" s="29">
        <v>11.66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44865</v>
      </c>
      <c r="B54" s="29">
        <v>543305</v>
      </c>
      <c r="C54" s="28" t="s">
        <v>1128</v>
      </c>
      <c r="D54" s="28" t="s">
        <v>1129</v>
      </c>
      <c r="E54" s="28" t="s">
        <v>526</v>
      </c>
      <c r="F54" s="85">
        <v>24000</v>
      </c>
      <c r="G54" s="29">
        <v>11.66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44865</v>
      </c>
      <c r="B55" s="29">
        <v>507864</v>
      </c>
      <c r="C55" s="28" t="s">
        <v>1130</v>
      </c>
      <c r="D55" s="28" t="s">
        <v>1131</v>
      </c>
      <c r="E55" s="28" t="s">
        <v>526</v>
      </c>
      <c r="F55" s="85">
        <v>150000</v>
      </c>
      <c r="G55" s="29">
        <v>42.3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44865</v>
      </c>
      <c r="B56" s="29">
        <v>507864</v>
      </c>
      <c r="C56" s="28" t="s">
        <v>1130</v>
      </c>
      <c r="D56" s="28" t="s">
        <v>1132</v>
      </c>
      <c r="E56" s="28" t="s">
        <v>527</v>
      </c>
      <c r="F56" s="85">
        <v>150271</v>
      </c>
      <c r="G56" s="29">
        <v>42.3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44865</v>
      </c>
      <c r="B57" s="29">
        <v>526773</v>
      </c>
      <c r="C57" s="28" t="s">
        <v>1133</v>
      </c>
      <c r="D57" s="28" t="s">
        <v>1134</v>
      </c>
      <c r="E57" s="28" t="s">
        <v>526</v>
      </c>
      <c r="F57" s="85">
        <v>97452</v>
      </c>
      <c r="G57" s="29">
        <v>88.34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44865</v>
      </c>
      <c r="B58" s="29">
        <v>530111</v>
      </c>
      <c r="C58" s="28" t="s">
        <v>1135</v>
      </c>
      <c r="D58" s="28" t="s">
        <v>1136</v>
      </c>
      <c r="E58" s="28" t="s">
        <v>526</v>
      </c>
      <c r="F58" s="85">
        <v>51681</v>
      </c>
      <c r="G58" s="29">
        <v>42.77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44865</v>
      </c>
      <c r="B59" s="29">
        <v>530111</v>
      </c>
      <c r="C59" s="28" t="s">
        <v>1135</v>
      </c>
      <c r="D59" s="28" t="s">
        <v>1137</v>
      </c>
      <c r="E59" s="28" t="s">
        <v>527</v>
      </c>
      <c r="F59" s="85">
        <v>40000</v>
      </c>
      <c r="G59" s="29">
        <v>42.78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44865</v>
      </c>
      <c r="B60" s="29">
        <v>538540</v>
      </c>
      <c r="C60" s="28" t="s">
        <v>1138</v>
      </c>
      <c r="D60" s="28" t="s">
        <v>1139</v>
      </c>
      <c r="E60" s="28" t="s">
        <v>527</v>
      </c>
      <c r="F60" s="85">
        <v>356000</v>
      </c>
      <c r="G60" s="29">
        <v>1.32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44865</v>
      </c>
      <c r="B61" s="29">
        <v>543622</v>
      </c>
      <c r="C61" s="28" t="s">
        <v>1140</v>
      </c>
      <c r="D61" s="28" t="s">
        <v>1141</v>
      </c>
      <c r="E61" s="28" t="s">
        <v>527</v>
      </c>
      <c r="F61" s="85">
        <v>81600</v>
      </c>
      <c r="G61" s="29">
        <v>235.61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44865</v>
      </c>
      <c r="B62" s="29">
        <v>543622</v>
      </c>
      <c r="C62" s="28" t="s">
        <v>1140</v>
      </c>
      <c r="D62" s="28" t="s">
        <v>1141</v>
      </c>
      <c r="E62" s="28" t="s">
        <v>526</v>
      </c>
      <c r="F62" s="85">
        <v>1200</v>
      </c>
      <c r="G62" s="29">
        <v>232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44865</v>
      </c>
      <c r="B63" s="29">
        <v>511447</v>
      </c>
      <c r="C63" s="28" t="s">
        <v>1026</v>
      </c>
      <c r="D63" s="28" t="s">
        <v>1142</v>
      </c>
      <c r="E63" s="28" t="s">
        <v>527</v>
      </c>
      <c r="F63" s="85">
        <v>159650</v>
      </c>
      <c r="G63" s="29">
        <v>15.42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44865</v>
      </c>
      <c r="B64" s="29">
        <v>511447</v>
      </c>
      <c r="C64" s="28" t="s">
        <v>1026</v>
      </c>
      <c r="D64" s="28" t="s">
        <v>1143</v>
      </c>
      <c r="E64" s="28" t="s">
        <v>526</v>
      </c>
      <c r="F64" s="85">
        <v>278315</v>
      </c>
      <c r="G64" s="29">
        <v>15.44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44865</v>
      </c>
      <c r="B65" s="29">
        <v>511447</v>
      </c>
      <c r="C65" s="28" t="s">
        <v>1026</v>
      </c>
      <c r="D65" s="28" t="s">
        <v>1143</v>
      </c>
      <c r="E65" s="28" t="s">
        <v>527</v>
      </c>
      <c r="F65" s="85">
        <v>5000</v>
      </c>
      <c r="G65" s="29">
        <v>15.4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44865</v>
      </c>
      <c r="B66" s="29">
        <v>539278</v>
      </c>
      <c r="C66" s="28" t="s">
        <v>936</v>
      </c>
      <c r="D66" s="28" t="s">
        <v>1144</v>
      </c>
      <c r="E66" s="28" t="s">
        <v>527</v>
      </c>
      <c r="F66" s="85">
        <v>310000</v>
      </c>
      <c r="G66" s="29">
        <v>12.82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44865</v>
      </c>
      <c r="B67" s="29">
        <v>539278</v>
      </c>
      <c r="C67" s="28" t="s">
        <v>936</v>
      </c>
      <c r="D67" s="28" t="s">
        <v>1145</v>
      </c>
      <c r="E67" s="28" t="s">
        <v>527</v>
      </c>
      <c r="F67" s="85">
        <v>480000</v>
      </c>
      <c r="G67" s="29">
        <v>12.82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44865</v>
      </c>
      <c r="B68" s="29">
        <v>539278</v>
      </c>
      <c r="C68" s="28" t="s">
        <v>936</v>
      </c>
      <c r="D68" s="28" t="s">
        <v>1146</v>
      </c>
      <c r="E68" s="28" t="s">
        <v>527</v>
      </c>
      <c r="F68" s="85">
        <v>194196</v>
      </c>
      <c r="G68" s="29">
        <v>12.82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44865</v>
      </c>
      <c r="B69" s="29">
        <v>539278</v>
      </c>
      <c r="C69" s="28" t="s">
        <v>936</v>
      </c>
      <c r="D69" s="28" t="s">
        <v>982</v>
      </c>
      <c r="E69" s="28" t="s">
        <v>527</v>
      </c>
      <c r="F69" s="85">
        <v>685504</v>
      </c>
      <c r="G69" s="29">
        <v>12.82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44865</v>
      </c>
      <c r="B70" s="29">
        <v>539278</v>
      </c>
      <c r="C70" s="28" t="s">
        <v>936</v>
      </c>
      <c r="D70" s="28" t="s">
        <v>982</v>
      </c>
      <c r="E70" s="28" t="s">
        <v>526</v>
      </c>
      <c r="F70" s="85">
        <v>307522</v>
      </c>
      <c r="G70" s="29">
        <v>12.82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44865</v>
      </c>
      <c r="B71" s="29">
        <v>539278</v>
      </c>
      <c r="C71" s="28" t="s">
        <v>936</v>
      </c>
      <c r="D71" s="28" t="s">
        <v>1147</v>
      </c>
      <c r="E71" s="28" t="s">
        <v>526</v>
      </c>
      <c r="F71" s="85">
        <v>300000</v>
      </c>
      <c r="G71" s="29">
        <v>12.82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44865</v>
      </c>
      <c r="B72" s="29">
        <v>539278</v>
      </c>
      <c r="C72" s="28" t="s">
        <v>936</v>
      </c>
      <c r="D72" s="28" t="s">
        <v>1148</v>
      </c>
      <c r="E72" s="28" t="s">
        <v>527</v>
      </c>
      <c r="F72" s="85">
        <v>308261</v>
      </c>
      <c r="G72" s="29">
        <v>12.82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44865</v>
      </c>
      <c r="B73" s="29">
        <v>540252</v>
      </c>
      <c r="C73" s="28" t="s">
        <v>1149</v>
      </c>
      <c r="D73" s="28" t="s">
        <v>1150</v>
      </c>
      <c r="E73" s="28" t="s">
        <v>527</v>
      </c>
      <c r="F73" s="85">
        <v>368039</v>
      </c>
      <c r="G73" s="29">
        <v>19.57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44865</v>
      </c>
      <c r="B74" s="29">
        <v>540252</v>
      </c>
      <c r="C74" s="28" t="s">
        <v>1149</v>
      </c>
      <c r="D74" s="28" t="s">
        <v>1150</v>
      </c>
      <c r="E74" s="28" t="s">
        <v>526</v>
      </c>
      <c r="F74" s="85">
        <v>315595</v>
      </c>
      <c r="G74" s="29">
        <v>19.45</v>
      </c>
      <c r="H74" s="29" t="s">
        <v>305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44865</v>
      </c>
      <c r="B75" s="29" t="s">
        <v>1063</v>
      </c>
      <c r="C75" s="28" t="s">
        <v>1064</v>
      </c>
      <c r="D75" s="28" t="s">
        <v>1151</v>
      </c>
      <c r="E75" s="28" t="s">
        <v>526</v>
      </c>
      <c r="F75" s="85">
        <v>100000</v>
      </c>
      <c r="G75" s="29">
        <v>77.349999999999994</v>
      </c>
      <c r="H75" s="29" t="s">
        <v>798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44865</v>
      </c>
      <c r="B76" s="29" t="s">
        <v>1063</v>
      </c>
      <c r="C76" s="28" t="s">
        <v>1064</v>
      </c>
      <c r="D76" s="28" t="s">
        <v>1152</v>
      </c>
      <c r="E76" s="28" t="s">
        <v>526</v>
      </c>
      <c r="F76" s="85">
        <v>150000</v>
      </c>
      <c r="G76" s="29">
        <v>78</v>
      </c>
      <c r="H76" s="29" t="s">
        <v>798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44865</v>
      </c>
      <c r="B77" s="29" t="s">
        <v>1063</v>
      </c>
      <c r="C77" s="28" t="s">
        <v>1064</v>
      </c>
      <c r="D77" s="28" t="s">
        <v>1153</v>
      </c>
      <c r="E77" s="28" t="s">
        <v>526</v>
      </c>
      <c r="F77" s="85">
        <v>75000</v>
      </c>
      <c r="G77" s="29">
        <v>77.3</v>
      </c>
      <c r="H77" s="29" t="s">
        <v>798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44865</v>
      </c>
      <c r="B78" s="29" t="s">
        <v>1063</v>
      </c>
      <c r="C78" s="28" t="s">
        <v>1064</v>
      </c>
      <c r="D78" s="28" t="s">
        <v>1154</v>
      </c>
      <c r="E78" s="28" t="s">
        <v>526</v>
      </c>
      <c r="F78" s="85">
        <v>62500</v>
      </c>
      <c r="G78" s="29">
        <v>78</v>
      </c>
      <c r="H78" s="29" t="s">
        <v>798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44865</v>
      </c>
      <c r="B79" s="29" t="s">
        <v>1063</v>
      </c>
      <c r="C79" s="28" t="s">
        <v>1064</v>
      </c>
      <c r="D79" s="28" t="s">
        <v>1155</v>
      </c>
      <c r="E79" s="28" t="s">
        <v>526</v>
      </c>
      <c r="F79" s="85">
        <v>62500</v>
      </c>
      <c r="G79" s="29">
        <v>77.5</v>
      </c>
      <c r="H79" s="29" t="s">
        <v>798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44865</v>
      </c>
      <c r="B80" s="29" t="s">
        <v>1063</v>
      </c>
      <c r="C80" s="28" t="s">
        <v>1064</v>
      </c>
      <c r="D80" s="28" t="s">
        <v>1156</v>
      </c>
      <c r="E80" s="28" t="s">
        <v>526</v>
      </c>
      <c r="F80" s="85">
        <v>62500</v>
      </c>
      <c r="G80" s="29">
        <v>77.5</v>
      </c>
      <c r="H80" s="29" t="s">
        <v>798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44865</v>
      </c>
      <c r="B81" s="29" t="s">
        <v>1063</v>
      </c>
      <c r="C81" s="28" t="s">
        <v>1064</v>
      </c>
      <c r="D81" s="28" t="s">
        <v>1157</v>
      </c>
      <c r="E81" s="28" t="s">
        <v>526</v>
      </c>
      <c r="F81" s="85">
        <v>62500</v>
      </c>
      <c r="G81" s="29">
        <v>78</v>
      </c>
      <c r="H81" s="29" t="s">
        <v>798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44865</v>
      </c>
      <c r="B82" s="29" t="s">
        <v>1058</v>
      </c>
      <c r="C82" s="28" t="s">
        <v>1059</v>
      </c>
      <c r="D82" s="28" t="s">
        <v>1141</v>
      </c>
      <c r="E82" s="28" t="s">
        <v>526</v>
      </c>
      <c r="F82" s="85">
        <v>36000</v>
      </c>
      <c r="G82" s="29">
        <v>43.53</v>
      </c>
      <c r="H82" s="29" t="s">
        <v>798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44865</v>
      </c>
      <c r="B83" s="29" t="s">
        <v>1158</v>
      </c>
      <c r="C83" s="28" t="s">
        <v>1159</v>
      </c>
      <c r="D83" s="28" t="s">
        <v>1160</v>
      </c>
      <c r="E83" s="28" t="s">
        <v>526</v>
      </c>
      <c r="F83" s="85">
        <v>1150000</v>
      </c>
      <c r="G83" s="29">
        <v>11.63</v>
      </c>
      <c r="H83" s="29" t="s">
        <v>798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44865</v>
      </c>
      <c r="B84" s="29" t="s">
        <v>1161</v>
      </c>
      <c r="C84" s="28" t="s">
        <v>1162</v>
      </c>
      <c r="D84" s="28" t="s">
        <v>1146</v>
      </c>
      <c r="E84" s="28" t="s">
        <v>526</v>
      </c>
      <c r="F84" s="85">
        <v>583289</v>
      </c>
      <c r="G84" s="29">
        <v>155.93</v>
      </c>
      <c r="H84" s="29" t="s">
        <v>798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44865</v>
      </c>
      <c r="B85" s="29" t="s">
        <v>1060</v>
      </c>
      <c r="C85" s="28" t="s">
        <v>1061</v>
      </c>
      <c r="D85" s="28" t="s">
        <v>1062</v>
      </c>
      <c r="E85" s="28" t="s">
        <v>526</v>
      </c>
      <c r="F85" s="85">
        <v>670958</v>
      </c>
      <c r="G85" s="29">
        <v>82.69</v>
      </c>
      <c r="H85" s="29" t="s">
        <v>798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44865</v>
      </c>
      <c r="B86" s="29" t="s">
        <v>1060</v>
      </c>
      <c r="C86" s="28" t="s">
        <v>1061</v>
      </c>
      <c r="D86" s="28" t="s">
        <v>1163</v>
      </c>
      <c r="E86" s="28" t="s">
        <v>526</v>
      </c>
      <c r="F86" s="85">
        <v>14000</v>
      </c>
      <c r="G86" s="29">
        <v>84.65</v>
      </c>
      <c r="H86" s="29" t="s">
        <v>798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44865</v>
      </c>
      <c r="B87" s="29" t="s">
        <v>1164</v>
      </c>
      <c r="C87" s="28" t="s">
        <v>1165</v>
      </c>
      <c r="D87" s="28" t="s">
        <v>1166</v>
      </c>
      <c r="E87" s="28" t="s">
        <v>527</v>
      </c>
      <c r="F87" s="85">
        <v>302840</v>
      </c>
      <c r="G87" s="29">
        <v>0.34</v>
      </c>
      <c r="H87" s="29" t="s">
        <v>798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44865</v>
      </c>
      <c r="B88" s="29" t="s">
        <v>1167</v>
      </c>
      <c r="C88" s="28" t="s">
        <v>1168</v>
      </c>
      <c r="D88" s="28" t="s">
        <v>1169</v>
      </c>
      <c r="E88" s="28" t="s">
        <v>527</v>
      </c>
      <c r="F88" s="85">
        <v>1300000</v>
      </c>
      <c r="G88" s="29">
        <v>2.65</v>
      </c>
      <c r="H88" s="29" t="s">
        <v>798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44865</v>
      </c>
      <c r="B89" s="29" t="s">
        <v>1063</v>
      </c>
      <c r="C89" s="28" t="s">
        <v>1064</v>
      </c>
      <c r="D89" s="28" t="s">
        <v>1170</v>
      </c>
      <c r="E89" s="28" t="s">
        <v>527</v>
      </c>
      <c r="F89" s="85">
        <v>436000</v>
      </c>
      <c r="G89" s="29">
        <v>77.739999999999995</v>
      </c>
      <c r="H89" s="29" t="s">
        <v>798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44865</v>
      </c>
      <c r="B90" s="29" t="s">
        <v>1063</v>
      </c>
      <c r="C90" s="28" t="s">
        <v>1064</v>
      </c>
      <c r="D90" s="28" t="s">
        <v>1171</v>
      </c>
      <c r="E90" s="28" t="s">
        <v>527</v>
      </c>
      <c r="F90" s="85">
        <v>194000</v>
      </c>
      <c r="G90" s="29">
        <v>78.03</v>
      </c>
      <c r="H90" s="29" t="s">
        <v>798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44865</v>
      </c>
      <c r="B91" s="29" t="s">
        <v>1063</v>
      </c>
      <c r="C91" s="28" t="s">
        <v>1064</v>
      </c>
      <c r="D91" s="28" t="s">
        <v>1065</v>
      </c>
      <c r="E91" s="28" t="s">
        <v>527</v>
      </c>
      <c r="F91" s="85">
        <v>444000</v>
      </c>
      <c r="G91" s="29">
        <v>77.400000000000006</v>
      </c>
      <c r="H91" s="29" t="s">
        <v>798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44865</v>
      </c>
      <c r="B92" s="29" t="s">
        <v>1063</v>
      </c>
      <c r="C92" s="28" t="s">
        <v>1064</v>
      </c>
      <c r="D92" s="28" t="s">
        <v>1172</v>
      </c>
      <c r="E92" s="28" t="s">
        <v>527</v>
      </c>
      <c r="F92" s="85">
        <v>75000</v>
      </c>
      <c r="G92" s="29">
        <v>79.97</v>
      </c>
      <c r="H92" s="29" t="s">
        <v>798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44865</v>
      </c>
      <c r="B93" s="29" t="s">
        <v>1158</v>
      </c>
      <c r="C93" s="28" t="s">
        <v>1159</v>
      </c>
      <c r="D93" s="28" t="s">
        <v>1173</v>
      </c>
      <c r="E93" s="28" t="s">
        <v>527</v>
      </c>
      <c r="F93" s="85">
        <v>1150000</v>
      </c>
      <c r="G93" s="29">
        <v>11.63</v>
      </c>
      <c r="H93" s="29" t="s">
        <v>798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44865</v>
      </c>
      <c r="B94" s="29" t="s">
        <v>1161</v>
      </c>
      <c r="C94" s="28" t="s">
        <v>1162</v>
      </c>
      <c r="D94" s="28" t="s">
        <v>1146</v>
      </c>
      <c r="E94" s="28" t="s">
        <v>527</v>
      </c>
      <c r="F94" s="85">
        <v>492653</v>
      </c>
      <c r="G94" s="29">
        <v>157.75</v>
      </c>
      <c r="H94" s="29" t="s">
        <v>798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44865</v>
      </c>
      <c r="B95" s="29" t="s">
        <v>1060</v>
      </c>
      <c r="C95" s="28" t="s">
        <v>1061</v>
      </c>
      <c r="D95" s="28" t="s">
        <v>1163</v>
      </c>
      <c r="E95" s="28" t="s">
        <v>527</v>
      </c>
      <c r="F95" s="85">
        <v>460270</v>
      </c>
      <c r="G95" s="29">
        <v>82.73</v>
      </c>
      <c r="H95" s="29" t="s">
        <v>798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93"/>
  <sheetViews>
    <sheetView zoomScale="85" zoomScaleNormal="85" workbookViewId="0">
      <selection activeCell="N17" sqref="N1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876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44866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94"/>
      <c r="D10" s="395" t="s">
        <v>88</v>
      </c>
      <c r="E10" s="396" t="s">
        <v>543</v>
      </c>
      <c r="F10" s="212" t="s">
        <v>849</v>
      </c>
      <c r="G10" s="212">
        <v>1535</v>
      </c>
      <c r="H10" s="212"/>
      <c r="I10" s="397" t="s">
        <v>850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32">
        <v>2</v>
      </c>
      <c r="B11" s="333">
        <v>44816</v>
      </c>
      <c r="C11" s="323"/>
      <c r="D11" s="324" t="s">
        <v>353</v>
      </c>
      <c r="E11" s="325" t="s">
        <v>543</v>
      </c>
      <c r="F11" s="322">
        <v>1915</v>
      </c>
      <c r="G11" s="322">
        <v>1800</v>
      </c>
      <c r="H11" s="322">
        <v>1995</v>
      </c>
      <c r="I11" s="326" t="s">
        <v>851</v>
      </c>
      <c r="J11" s="318" t="s">
        <v>852</v>
      </c>
      <c r="K11" s="318">
        <f t="shared" ref="K11" si="0">H11-F11</f>
        <v>80</v>
      </c>
      <c r="L11" s="319">
        <f t="shared" ref="L11" si="1">(F11*-0.7)/100</f>
        <v>-13.404999999999999</v>
      </c>
      <c r="M11" s="320">
        <f t="shared" ref="M11" si="2">(K11+L11)/F11</f>
        <v>3.4775456919060053E-2</v>
      </c>
      <c r="N11" s="318" t="s">
        <v>541</v>
      </c>
      <c r="O11" s="321">
        <v>44817</v>
      </c>
      <c r="P11" s="318"/>
      <c r="Q11" s="208"/>
      <c r="R11" s="208" t="s">
        <v>808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287">
        <v>3</v>
      </c>
      <c r="B12" s="334">
        <v>44823</v>
      </c>
      <c r="C12" s="299"/>
      <c r="D12" s="300" t="s">
        <v>66</v>
      </c>
      <c r="E12" s="301" t="s">
        <v>543</v>
      </c>
      <c r="F12" s="311" t="s">
        <v>854</v>
      </c>
      <c r="G12" s="311">
        <v>1780</v>
      </c>
      <c r="H12" s="311"/>
      <c r="I12" s="302" t="s">
        <v>845</v>
      </c>
      <c r="J12" s="317" t="s">
        <v>544</v>
      </c>
      <c r="K12" s="317"/>
      <c r="L12" s="293"/>
      <c r="M12" s="294"/>
      <c r="N12" s="317"/>
      <c r="O12" s="295"/>
      <c r="P12" s="317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343">
        <v>4</v>
      </c>
      <c r="B13" s="344">
        <v>44824</v>
      </c>
      <c r="C13" s="345"/>
      <c r="D13" s="346" t="s">
        <v>158</v>
      </c>
      <c r="E13" s="347" t="s">
        <v>543</v>
      </c>
      <c r="F13" s="348">
        <v>3170</v>
      </c>
      <c r="G13" s="348">
        <v>2940</v>
      </c>
      <c r="H13" s="348">
        <v>3380</v>
      </c>
      <c r="I13" s="349" t="s">
        <v>855</v>
      </c>
      <c r="J13" s="284" t="s">
        <v>937</v>
      </c>
      <c r="K13" s="284">
        <f t="shared" ref="K13:K14" si="3">H13-F13</f>
        <v>210</v>
      </c>
      <c r="L13" s="350">
        <f>(F13*-0.7)/100</f>
        <v>-22.19</v>
      </c>
      <c r="M13" s="351">
        <f t="shared" ref="M13:M14" si="4">(K13+L13)/F13</f>
        <v>5.9246056782334383E-2</v>
      </c>
      <c r="N13" s="284" t="s">
        <v>541</v>
      </c>
      <c r="O13" s="352">
        <v>44845</v>
      </c>
      <c r="P13" s="284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343">
        <v>5</v>
      </c>
      <c r="B14" s="344">
        <v>44830</v>
      </c>
      <c r="C14" s="345"/>
      <c r="D14" s="346" t="s">
        <v>177</v>
      </c>
      <c r="E14" s="347" t="s">
        <v>543</v>
      </c>
      <c r="F14" s="348">
        <v>2995</v>
      </c>
      <c r="G14" s="348">
        <v>2740</v>
      </c>
      <c r="H14" s="348">
        <v>3175</v>
      </c>
      <c r="I14" s="349" t="s">
        <v>857</v>
      </c>
      <c r="J14" s="284" t="s">
        <v>1034</v>
      </c>
      <c r="K14" s="284">
        <f t="shared" si="3"/>
        <v>180</v>
      </c>
      <c r="L14" s="350">
        <f>(F14*-0.7)/100</f>
        <v>-20.965</v>
      </c>
      <c r="M14" s="351">
        <f t="shared" si="4"/>
        <v>5.3100166944908177E-2</v>
      </c>
      <c r="N14" s="284" t="s">
        <v>541</v>
      </c>
      <c r="O14" s="352">
        <v>44861</v>
      </c>
      <c r="P14" s="284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43">
        <v>6</v>
      </c>
      <c r="B15" s="344">
        <v>44830</v>
      </c>
      <c r="C15" s="345"/>
      <c r="D15" s="346" t="s">
        <v>458</v>
      </c>
      <c r="E15" s="347" t="s">
        <v>543</v>
      </c>
      <c r="F15" s="348">
        <v>138</v>
      </c>
      <c r="G15" s="348">
        <v>129</v>
      </c>
      <c r="H15" s="348">
        <v>145</v>
      </c>
      <c r="I15" s="349" t="s">
        <v>858</v>
      </c>
      <c r="J15" s="284" t="s">
        <v>877</v>
      </c>
      <c r="K15" s="284">
        <f t="shared" ref="K15" si="5">H15-F15</f>
        <v>7</v>
      </c>
      <c r="L15" s="350">
        <f>(F15*-0.7)/100</f>
        <v>-0.96599999999999997</v>
      </c>
      <c r="M15" s="351">
        <f t="shared" ref="M15" si="6">(K15+L15)/F15</f>
        <v>4.3724637681159417E-2</v>
      </c>
      <c r="N15" s="284" t="s">
        <v>541</v>
      </c>
      <c r="O15" s="352">
        <v>44838</v>
      </c>
      <c r="P15" s="284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74">
        <v>7</v>
      </c>
      <c r="B16" s="375">
        <v>44831</v>
      </c>
      <c r="C16" s="376"/>
      <c r="D16" s="377" t="s">
        <v>129</v>
      </c>
      <c r="E16" s="378" t="s">
        <v>543</v>
      </c>
      <c r="F16" s="379">
        <v>406</v>
      </c>
      <c r="G16" s="379">
        <v>379</v>
      </c>
      <c r="H16" s="379">
        <v>399</v>
      </c>
      <c r="I16" s="380" t="s">
        <v>847</v>
      </c>
      <c r="J16" s="360" t="s">
        <v>916</v>
      </c>
      <c r="K16" s="360">
        <f t="shared" ref="K16" si="7">H16-F16</f>
        <v>-7</v>
      </c>
      <c r="L16" s="381">
        <f>(F16*-0.07)/100</f>
        <v>-0.28420000000000001</v>
      </c>
      <c r="M16" s="382">
        <f t="shared" ref="M16" si="8">(K16+L16)/F16</f>
        <v>-1.7941379310344827E-2</v>
      </c>
      <c r="N16" s="360" t="s">
        <v>553</v>
      </c>
      <c r="O16" s="383">
        <v>44844</v>
      </c>
      <c r="P16" s="360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43">
        <v>8</v>
      </c>
      <c r="B17" s="344">
        <v>44834</v>
      </c>
      <c r="C17" s="345"/>
      <c r="D17" s="346" t="s">
        <v>506</v>
      </c>
      <c r="E17" s="347" t="s">
        <v>543</v>
      </c>
      <c r="F17" s="348">
        <v>325</v>
      </c>
      <c r="G17" s="348">
        <v>298</v>
      </c>
      <c r="H17" s="348">
        <v>346</v>
      </c>
      <c r="I17" s="349" t="s">
        <v>846</v>
      </c>
      <c r="J17" s="284" t="s">
        <v>554</v>
      </c>
      <c r="K17" s="284">
        <f t="shared" ref="K17" si="9">H17-F17</f>
        <v>21</v>
      </c>
      <c r="L17" s="350">
        <f>(F17*-0.4)/100</f>
        <v>-1.3</v>
      </c>
      <c r="M17" s="351">
        <f t="shared" ref="M17" si="10">(K17+L17)/F17</f>
        <v>6.0615384615384613E-2</v>
      </c>
      <c r="N17" s="284" t="s">
        <v>541</v>
      </c>
      <c r="O17" s="352">
        <v>44840</v>
      </c>
      <c r="P17" s="284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287">
        <v>9</v>
      </c>
      <c r="B18" s="336">
        <v>44840</v>
      </c>
      <c r="C18" s="299"/>
      <c r="D18" s="300" t="s">
        <v>125</v>
      </c>
      <c r="E18" s="301" t="s">
        <v>543</v>
      </c>
      <c r="F18" s="311" t="s">
        <v>889</v>
      </c>
      <c r="G18" s="311">
        <v>1075</v>
      </c>
      <c r="H18" s="311"/>
      <c r="I18" s="302" t="s">
        <v>890</v>
      </c>
      <c r="J18" s="317" t="s">
        <v>544</v>
      </c>
      <c r="K18" s="317"/>
      <c r="L18" s="293"/>
      <c r="M18" s="294"/>
      <c r="N18" s="317"/>
      <c r="O18" s="295"/>
      <c r="P18" s="317"/>
      <c r="Q18" s="208"/>
      <c r="R18" s="208" t="s">
        <v>542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287">
        <v>10</v>
      </c>
      <c r="B19" s="336">
        <v>44840</v>
      </c>
      <c r="C19" s="299"/>
      <c r="D19" s="300" t="s">
        <v>69</v>
      </c>
      <c r="E19" s="301" t="s">
        <v>543</v>
      </c>
      <c r="F19" s="311" t="s">
        <v>891</v>
      </c>
      <c r="G19" s="311">
        <v>1690</v>
      </c>
      <c r="H19" s="311"/>
      <c r="I19" s="302" t="s">
        <v>892</v>
      </c>
      <c r="J19" s="317" t="s">
        <v>544</v>
      </c>
      <c r="K19" s="317"/>
      <c r="L19" s="293"/>
      <c r="M19" s="294"/>
      <c r="N19" s="317"/>
      <c r="O19" s="295"/>
      <c r="P19" s="317"/>
      <c r="Q19" s="208"/>
      <c r="R19" s="208" t="s">
        <v>542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43">
        <v>11</v>
      </c>
      <c r="B20" s="344">
        <v>44844</v>
      </c>
      <c r="C20" s="345"/>
      <c r="D20" s="346" t="s">
        <v>408</v>
      </c>
      <c r="E20" s="347" t="s">
        <v>543</v>
      </c>
      <c r="F20" s="348">
        <v>655</v>
      </c>
      <c r="G20" s="348">
        <v>615</v>
      </c>
      <c r="H20" s="348">
        <v>701.5</v>
      </c>
      <c r="I20" s="349" t="s">
        <v>929</v>
      </c>
      <c r="J20" s="284" t="s">
        <v>704</v>
      </c>
      <c r="K20" s="284">
        <f t="shared" ref="K20" si="11">H20-F20</f>
        <v>46.5</v>
      </c>
      <c r="L20" s="350">
        <f>(F20*-0.7)/100</f>
        <v>-4.5849999999999991</v>
      </c>
      <c r="M20" s="351">
        <f t="shared" ref="M20" si="12">(K20+L20)/F20</f>
        <v>6.3992366412213744E-2</v>
      </c>
      <c r="N20" s="284" t="s">
        <v>541</v>
      </c>
      <c r="O20" s="352">
        <v>44855</v>
      </c>
      <c r="P20" s="284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287">
        <v>12</v>
      </c>
      <c r="B21" s="336">
        <v>44845</v>
      </c>
      <c r="C21" s="299"/>
      <c r="D21" s="300" t="s">
        <v>458</v>
      </c>
      <c r="E21" s="301" t="s">
        <v>543</v>
      </c>
      <c r="F21" s="311" t="s">
        <v>939</v>
      </c>
      <c r="G21" s="311">
        <v>127</v>
      </c>
      <c r="H21" s="311"/>
      <c r="I21" s="302" t="s">
        <v>858</v>
      </c>
      <c r="J21" s="317" t="s">
        <v>544</v>
      </c>
      <c r="K21" s="317"/>
      <c r="L21" s="293"/>
      <c r="M21" s="294"/>
      <c r="N21" s="317"/>
      <c r="O21" s="295"/>
      <c r="P21" s="317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343">
        <v>13</v>
      </c>
      <c r="B22" s="344">
        <v>44846</v>
      </c>
      <c r="C22" s="345"/>
      <c r="D22" s="346" t="s">
        <v>71</v>
      </c>
      <c r="E22" s="347" t="s">
        <v>543</v>
      </c>
      <c r="F22" s="348">
        <v>101</v>
      </c>
      <c r="G22" s="348">
        <v>94</v>
      </c>
      <c r="H22" s="348">
        <v>107</v>
      </c>
      <c r="I22" s="349" t="s">
        <v>956</v>
      </c>
      <c r="J22" s="284" t="s">
        <v>992</v>
      </c>
      <c r="K22" s="284">
        <f t="shared" ref="K22" si="13">H22-F22</f>
        <v>6</v>
      </c>
      <c r="L22" s="350">
        <f>(F22*-0.7)/100</f>
        <v>-0.70699999999999985</v>
      </c>
      <c r="M22" s="351">
        <f t="shared" ref="M22" si="14">(K22+L22)/F22</f>
        <v>5.2405940594059411E-2</v>
      </c>
      <c r="N22" s="284" t="s">
        <v>541</v>
      </c>
      <c r="O22" s="352">
        <v>44853</v>
      </c>
      <c r="P22" s="284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287">
        <v>14</v>
      </c>
      <c r="B23" s="336">
        <v>44848</v>
      </c>
      <c r="C23" s="299"/>
      <c r="D23" s="300" t="s">
        <v>307</v>
      </c>
      <c r="E23" s="301" t="s">
        <v>543</v>
      </c>
      <c r="F23" s="311" t="s">
        <v>986</v>
      </c>
      <c r="G23" s="311">
        <v>2795</v>
      </c>
      <c r="H23" s="311"/>
      <c r="I23" s="302" t="s">
        <v>855</v>
      </c>
      <c r="J23" s="317" t="s">
        <v>544</v>
      </c>
      <c r="K23" s="317"/>
      <c r="L23" s="293"/>
      <c r="M23" s="294"/>
      <c r="N23" s="317"/>
      <c r="O23" s="295"/>
      <c r="P23" s="317"/>
      <c r="Q23" s="208"/>
      <c r="R23" s="208" t="s">
        <v>542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7" customFormat="1" ht="13.9" customHeight="1">
      <c r="A24" s="287">
        <v>15</v>
      </c>
      <c r="B24" s="336">
        <v>44852</v>
      </c>
      <c r="C24" s="299"/>
      <c r="D24" s="300" t="s">
        <v>158</v>
      </c>
      <c r="E24" s="301" t="s">
        <v>543</v>
      </c>
      <c r="F24" s="311" t="s">
        <v>988</v>
      </c>
      <c r="G24" s="311">
        <v>3180</v>
      </c>
      <c r="H24" s="311"/>
      <c r="I24" s="302" t="s">
        <v>989</v>
      </c>
      <c r="J24" s="317" t="s">
        <v>544</v>
      </c>
      <c r="K24" s="317"/>
      <c r="L24" s="293"/>
      <c r="M24" s="294"/>
      <c r="N24" s="317"/>
      <c r="O24" s="295"/>
      <c r="P24" s="317"/>
      <c r="Q24" s="208"/>
      <c r="R24" s="208" t="s">
        <v>542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s="247" customFormat="1" ht="13.9" customHeight="1">
      <c r="A25" s="332">
        <v>16</v>
      </c>
      <c r="B25" s="333">
        <v>44855</v>
      </c>
      <c r="C25" s="323"/>
      <c r="D25" s="324" t="s">
        <v>768</v>
      </c>
      <c r="E25" s="325" t="s">
        <v>543</v>
      </c>
      <c r="F25" s="322">
        <v>1410</v>
      </c>
      <c r="G25" s="322">
        <v>1320</v>
      </c>
      <c r="H25" s="322">
        <v>1475</v>
      </c>
      <c r="I25" s="326" t="s">
        <v>1024</v>
      </c>
      <c r="J25" s="318" t="s">
        <v>1068</v>
      </c>
      <c r="K25" s="318">
        <f t="shared" ref="K25" si="15">H25-F25</f>
        <v>65</v>
      </c>
      <c r="L25" s="319">
        <f t="shared" ref="L25" si="16">(F25*-0.7)/100</f>
        <v>-9.8699999999999992</v>
      </c>
      <c r="M25" s="320">
        <f t="shared" ref="M25" si="17">(K25+L25)/F25</f>
        <v>3.9099290780141849E-2</v>
      </c>
      <c r="N25" s="318" t="s">
        <v>541</v>
      </c>
      <c r="O25" s="321">
        <v>44865</v>
      </c>
      <c r="P25" s="318"/>
      <c r="Q25" s="208"/>
      <c r="R25" s="208" t="s">
        <v>808</v>
      </c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s="247" customFormat="1" ht="13.9" customHeight="1">
      <c r="A26" s="287">
        <v>17</v>
      </c>
      <c r="B26" s="336">
        <v>44861</v>
      </c>
      <c r="C26" s="299"/>
      <c r="D26" s="300" t="s">
        <v>55</v>
      </c>
      <c r="E26" s="301" t="s">
        <v>543</v>
      </c>
      <c r="F26" s="311" t="s">
        <v>1043</v>
      </c>
      <c r="G26" s="311">
        <v>137</v>
      </c>
      <c r="H26" s="311"/>
      <c r="I26" s="302" t="s">
        <v>1044</v>
      </c>
      <c r="J26" s="317" t="s">
        <v>544</v>
      </c>
      <c r="K26" s="317"/>
      <c r="L26" s="293"/>
      <c r="M26" s="294"/>
      <c r="N26" s="317"/>
      <c r="O26" s="295"/>
      <c r="P26" s="317"/>
      <c r="Q26" s="208"/>
      <c r="R26" s="208" t="s">
        <v>808</v>
      </c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s="247" customFormat="1" ht="13.9" customHeight="1">
      <c r="A27" s="287">
        <v>18</v>
      </c>
      <c r="B27" s="336">
        <v>44861</v>
      </c>
      <c r="C27" s="299"/>
      <c r="D27" s="300" t="s">
        <v>506</v>
      </c>
      <c r="E27" s="301" t="s">
        <v>543</v>
      </c>
      <c r="F27" s="311" t="s">
        <v>1045</v>
      </c>
      <c r="G27" s="311">
        <v>310</v>
      </c>
      <c r="H27" s="311"/>
      <c r="I27" s="302" t="s">
        <v>846</v>
      </c>
      <c r="J27" s="317" t="s">
        <v>544</v>
      </c>
      <c r="K27" s="317"/>
      <c r="L27" s="293"/>
      <c r="M27" s="294"/>
      <c r="N27" s="317"/>
      <c r="O27" s="295"/>
      <c r="P27" s="317"/>
      <c r="Q27" s="208"/>
      <c r="R27" s="208" t="s">
        <v>542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</row>
    <row r="28" spans="1:56" s="247" customFormat="1" ht="13.9" customHeight="1">
      <c r="A28" s="287">
        <v>19</v>
      </c>
      <c r="B28" s="336">
        <v>44865</v>
      </c>
      <c r="C28" s="299"/>
      <c r="D28" s="300" t="s">
        <v>295</v>
      </c>
      <c r="E28" s="301" t="s">
        <v>543</v>
      </c>
      <c r="F28" s="311" t="s">
        <v>1076</v>
      </c>
      <c r="G28" s="311">
        <v>1090</v>
      </c>
      <c r="H28" s="311"/>
      <c r="I28" s="302" t="s">
        <v>890</v>
      </c>
      <c r="J28" s="317" t="s">
        <v>544</v>
      </c>
      <c r="K28" s="317"/>
      <c r="L28" s="293"/>
      <c r="M28" s="294"/>
      <c r="N28" s="317"/>
      <c r="O28" s="295"/>
      <c r="P28" s="317"/>
      <c r="Q28" s="208"/>
      <c r="R28" s="208" t="s">
        <v>542</v>
      </c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</row>
    <row r="29" spans="1:56" ht="13.9" customHeight="1">
      <c r="A29" s="291"/>
      <c r="B29" s="288"/>
      <c r="C29" s="299"/>
      <c r="D29" s="300"/>
      <c r="E29" s="301"/>
      <c r="F29" s="291"/>
      <c r="G29" s="291"/>
      <c r="H29" s="291"/>
      <c r="I29" s="302"/>
      <c r="J29" s="292"/>
      <c r="K29" s="292"/>
      <c r="L29" s="293"/>
      <c r="M29" s="294"/>
      <c r="N29" s="292"/>
      <c r="O29" s="295"/>
      <c r="P29" s="293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</row>
    <row r="30" spans="1:56" ht="14.25" customHeight="1">
      <c r="A30" s="97"/>
      <c r="B30" s="98"/>
      <c r="C30" s="99"/>
      <c r="D30" s="100"/>
      <c r="E30" s="101"/>
      <c r="F30" s="101"/>
      <c r="H30" s="101"/>
      <c r="I30" s="102"/>
      <c r="J30" s="103"/>
      <c r="K30" s="103"/>
      <c r="L30" s="104"/>
      <c r="M30" s="105"/>
      <c r="N30" s="106"/>
      <c r="O30" s="107"/>
      <c r="P30" s="1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</row>
    <row r="31" spans="1:56" ht="14.25" customHeight="1">
      <c r="A31" s="97"/>
      <c r="B31" s="98"/>
      <c r="C31" s="99"/>
      <c r="D31" s="100"/>
      <c r="E31" s="101"/>
      <c r="F31" s="101"/>
      <c r="G31" s="97"/>
      <c r="H31" s="101"/>
      <c r="I31" s="102"/>
      <c r="J31" s="103"/>
      <c r="K31" s="103"/>
      <c r="L31" s="104"/>
      <c r="M31" s="105"/>
      <c r="N31" s="106"/>
      <c r="O31" s="107"/>
      <c r="P31" s="10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 t="s">
        <v>545</v>
      </c>
      <c r="B32" s="110"/>
      <c r="C32" s="111"/>
      <c r="D32" s="112"/>
      <c r="E32" s="113"/>
      <c r="F32" s="113"/>
      <c r="G32" s="113"/>
      <c r="H32" s="113"/>
      <c r="I32" s="113"/>
      <c r="J32" s="114"/>
      <c r="K32" s="113"/>
      <c r="L32" s="115"/>
      <c r="M32" s="54"/>
      <c r="N32" s="114"/>
      <c r="O32" s="11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16" t="s">
        <v>546</v>
      </c>
      <c r="B33" s="109"/>
      <c r="C33" s="109"/>
      <c r="D33" s="109"/>
      <c r="E33" s="41"/>
      <c r="F33" s="117" t="s">
        <v>547</v>
      </c>
      <c r="G33" s="6"/>
      <c r="H33" s="6"/>
      <c r="I33" s="6"/>
      <c r="J33" s="118"/>
      <c r="K33" s="119"/>
      <c r="L33" s="119"/>
      <c r="M33" s="120"/>
      <c r="N33" s="1"/>
      <c r="O33" s="12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 t="s">
        <v>548</v>
      </c>
      <c r="B34" s="109"/>
      <c r="C34" s="109"/>
      <c r="D34" s="109" t="s">
        <v>797</v>
      </c>
      <c r="E34" s="6"/>
      <c r="F34" s="117" t="s">
        <v>549</v>
      </c>
      <c r="G34" s="6"/>
      <c r="H34" s="6"/>
      <c r="I34" s="6"/>
      <c r="J34" s="118"/>
      <c r="K34" s="119"/>
      <c r="L34" s="119"/>
      <c r="M34" s="120"/>
      <c r="N34" s="1"/>
      <c r="O34" s="12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09"/>
      <c r="B35" s="109"/>
      <c r="C35" s="109"/>
      <c r="D35" s="109"/>
      <c r="E35" s="6"/>
      <c r="F35" s="6"/>
      <c r="G35" s="6"/>
      <c r="H35" s="6"/>
      <c r="I35" s="6"/>
      <c r="J35" s="122"/>
      <c r="K35" s="119"/>
      <c r="L35" s="119"/>
      <c r="M35" s="6"/>
      <c r="N35" s="123"/>
      <c r="O35" s="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.75" customHeight="1">
      <c r="A36" s="1"/>
      <c r="B36" s="124" t="s">
        <v>550</v>
      </c>
      <c r="C36" s="124"/>
      <c r="D36" s="124"/>
      <c r="E36" s="124"/>
      <c r="F36" s="125"/>
      <c r="G36" s="6"/>
      <c r="H36" s="6"/>
      <c r="I36" s="126"/>
      <c r="J36" s="127"/>
      <c r="K36" s="128"/>
      <c r="L36" s="127"/>
      <c r="M36" s="6"/>
      <c r="N36" s="1"/>
      <c r="O36" s="1"/>
      <c r="P36" s="1"/>
      <c r="R36" s="54"/>
      <c r="S36" s="1"/>
      <c r="T36" s="1"/>
      <c r="U36" s="1"/>
      <c r="V36" s="1"/>
      <c r="W36" s="1"/>
      <c r="X36" s="1"/>
      <c r="Y36" s="1"/>
      <c r="Z36" s="1"/>
    </row>
    <row r="37" spans="1:38" ht="38.25" customHeight="1">
      <c r="A37" s="342" t="s">
        <v>16</v>
      </c>
      <c r="B37" s="342" t="s">
        <v>518</v>
      </c>
      <c r="C37" s="342"/>
      <c r="D37" s="249" t="s">
        <v>529</v>
      </c>
      <c r="E37" s="342" t="s">
        <v>530</v>
      </c>
      <c r="F37" s="342" t="s">
        <v>531</v>
      </c>
      <c r="G37" s="342" t="s">
        <v>551</v>
      </c>
      <c r="H37" s="342" t="s">
        <v>533</v>
      </c>
      <c r="I37" s="342" t="s">
        <v>534</v>
      </c>
      <c r="J37" s="96" t="s">
        <v>535</v>
      </c>
      <c r="K37" s="94" t="s">
        <v>552</v>
      </c>
      <c r="L37" s="130" t="s">
        <v>537</v>
      </c>
      <c r="M37" s="96" t="s">
        <v>538</v>
      </c>
      <c r="N37" s="93" t="s">
        <v>539</v>
      </c>
      <c r="O37" s="249" t="s">
        <v>540</v>
      </c>
      <c r="P37" s="41"/>
      <c r="Q37" s="1"/>
      <c r="R37" s="246"/>
      <c r="S37" s="246"/>
      <c r="T37" s="246"/>
      <c r="U37" s="240"/>
      <c r="V37" s="240"/>
      <c r="W37" s="240"/>
      <c r="X37" s="240"/>
      <c r="Y37" s="240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s="304" customFormat="1" ht="13.5" customHeight="1">
      <c r="A38" s="343">
        <v>1</v>
      </c>
      <c r="B38" s="353">
        <v>44831</v>
      </c>
      <c r="C38" s="354"/>
      <c r="D38" s="355" t="s">
        <v>200</v>
      </c>
      <c r="E38" s="348" t="s">
        <v>543</v>
      </c>
      <c r="F38" s="348">
        <v>3005</v>
      </c>
      <c r="G38" s="348">
        <v>2890</v>
      </c>
      <c r="H38" s="348">
        <v>3095</v>
      </c>
      <c r="I38" s="348" t="s">
        <v>860</v>
      </c>
      <c r="J38" s="284" t="s">
        <v>880</v>
      </c>
      <c r="K38" s="284">
        <f t="shared" ref="K38" si="18">H38-F38</f>
        <v>90</v>
      </c>
      <c r="L38" s="350">
        <f>(F38*-0.7)/100</f>
        <v>-21.035</v>
      </c>
      <c r="M38" s="351">
        <f t="shared" ref="M38" si="19">(K38+L38)/F38</f>
        <v>2.2950083194675543E-2</v>
      </c>
      <c r="N38" s="284" t="s">
        <v>541</v>
      </c>
      <c r="O38" s="352">
        <v>44838</v>
      </c>
      <c r="P38" s="41"/>
      <c r="Q38" s="247"/>
      <c r="R38" s="248" t="s">
        <v>542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96"/>
      <c r="AJ38" s="297"/>
      <c r="AK38" s="303"/>
      <c r="AL38" s="303"/>
    </row>
    <row r="39" spans="1:38" s="304" customFormat="1" ht="13.5" customHeight="1">
      <c r="A39" s="343">
        <v>2</v>
      </c>
      <c r="B39" s="353">
        <v>44833</v>
      </c>
      <c r="C39" s="354"/>
      <c r="D39" s="355" t="s">
        <v>146</v>
      </c>
      <c r="E39" s="348" t="s">
        <v>543</v>
      </c>
      <c r="F39" s="348">
        <v>4520</v>
      </c>
      <c r="G39" s="348">
        <v>4395</v>
      </c>
      <c r="H39" s="348">
        <v>4650</v>
      </c>
      <c r="I39" s="348" t="s">
        <v>862</v>
      </c>
      <c r="J39" s="284" t="s">
        <v>901</v>
      </c>
      <c r="K39" s="284">
        <f t="shared" ref="K39" si="20">H39-F39</f>
        <v>130</v>
      </c>
      <c r="L39" s="350">
        <f>(F39*-0.7)/100</f>
        <v>-31.64</v>
      </c>
      <c r="M39" s="351">
        <f t="shared" ref="M39" si="21">(K39+L39)/F39</f>
        <v>2.1761061946902655E-2</v>
      </c>
      <c r="N39" s="284" t="s">
        <v>541</v>
      </c>
      <c r="O39" s="352">
        <v>44840</v>
      </c>
      <c r="P39" s="41"/>
      <c r="Q39" s="247"/>
      <c r="R39" s="248" t="s">
        <v>542</v>
      </c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96"/>
      <c r="AJ39" s="297"/>
      <c r="AK39" s="303"/>
      <c r="AL39" s="303"/>
    </row>
    <row r="40" spans="1:38" s="304" customFormat="1" ht="13.5" customHeight="1">
      <c r="A40" s="343">
        <v>3</v>
      </c>
      <c r="B40" s="353">
        <v>44833</v>
      </c>
      <c r="C40" s="354"/>
      <c r="D40" s="355" t="s">
        <v>124</v>
      </c>
      <c r="E40" s="348" t="s">
        <v>543</v>
      </c>
      <c r="F40" s="348">
        <v>849</v>
      </c>
      <c r="G40" s="348">
        <v>825</v>
      </c>
      <c r="H40" s="348">
        <v>871.5</v>
      </c>
      <c r="I40" s="348" t="s">
        <v>853</v>
      </c>
      <c r="J40" s="284" t="s">
        <v>878</v>
      </c>
      <c r="K40" s="284">
        <f t="shared" ref="K40:K41" si="22">H40-F40</f>
        <v>22.5</v>
      </c>
      <c r="L40" s="350">
        <f>(F40*-0.7)/100</f>
        <v>-5.9429999999999996</v>
      </c>
      <c r="M40" s="351">
        <f t="shared" ref="M40:M41" si="23">(K40+L40)/F40</f>
        <v>1.9501766784452298E-2</v>
      </c>
      <c r="N40" s="284" t="s">
        <v>541</v>
      </c>
      <c r="O40" s="352">
        <v>44838</v>
      </c>
      <c r="P40" s="41"/>
      <c r="Q40" s="247"/>
      <c r="R40" s="248" t="s">
        <v>542</v>
      </c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96"/>
      <c r="AJ40" s="297"/>
      <c r="AK40" s="303"/>
      <c r="AL40" s="303"/>
    </row>
    <row r="41" spans="1:38" s="304" customFormat="1" ht="13.5" customHeight="1">
      <c r="A41" s="343">
        <v>4</v>
      </c>
      <c r="B41" s="353">
        <v>44834</v>
      </c>
      <c r="C41" s="354"/>
      <c r="D41" s="355" t="s">
        <v>85</v>
      </c>
      <c r="E41" s="348" t="s">
        <v>543</v>
      </c>
      <c r="F41" s="348">
        <v>214.5</v>
      </c>
      <c r="G41" s="348">
        <v>207</v>
      </c>
      <c r="H41" s="348">
        <v>220</v>
      </c>
      <c r="I41" s="348" t="s">
        <v>864</v>
      </c>
      <c r="J41" s="284" t="s">
        <v>879</v>
      </c>
      <c r="K41" s="284">
        <f t="shared" si="22"/>
        <v>5.5</v>
      </c>
      <c r="L41" s="350">
        <f>(F41*-0.7)/100</f>
        <v>-1.5014999999999998</v>
      </c>
      <c r="M41" s="351">
        <f t="shared" si="23"/>
        <v>1.8641025641025641E-2</v>
      </c>
      <c r="N41" s="284" t="s">
        <v>541</v>
      </c>
      <c r="O41" s="352">
        <v>44838</v>
      </c>
      <c r="P41" s="41"/>
      <c r="Q41" s="247"/>
      <c r="R41" s="248" t="s">
        <v>542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96"/>
      <c r="AJ41" s="297"/>
      <c r="AK41" s="303"/>
      <c r="AL41" s="303"/>
    </row>
    <row r="42" spans="1:38" s="304" customFormat="1" ht="13.5" customHeight="1">
      <c r="A42" s="374">
        <v>5</v>
      </c>
      <c r="B42" s="384">
        <v>44834</v>
      </c>
      <c r="C42" s="385"/>
      <c r="D42" s="386" t="s">
        <v>312</v>
      </c>
      <c r="E42" s="379" t="s">
        <v>543</v>
      </c>
      <c r="F42" s="379">
        <v>962</v>
      </c>
      <c r="G42" s="379">
        <v>927</v>
      </c>
      <c r="H42" s="379">
        <v>927</v>
      </c>
      <c r="I42" s="379" t="s">
        <v>865</v>
      </c>
      <c r="J42" s="360" t="s">
        <v>917</v>
      </c>
      <c r="K42" s="360">
        <f t="shared" ref="K42" si="24">H42-F42</f>
        <v>-35</v>
      </c>
      <c r="L42" s="381">
        <f>(F42*-0.7)/100</f>
        <v>-6.734</v>
      </c>
      <c r="M42" s="382">
        <f t="shared" ref="M42" si="25">(K42+L42)/F42</f>
        <v>-4.3382536382536384E-2</v>
      </c>
      <c r="N42" s="360" t="s">
        <v>553</v>
      </c>
      <c r="O42" s="383">
        <v>44844</v>
      </c>
      <c r="P42" s="41"/>
      <c r="Q42" s="247"/>
      <c r="R42" s="248" t="s">
        <v>808</v>
      </c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96"/>
      <c r="AJ42" s="297"/>
      <c r="AK42" s="303"/>
      <c r="AL42" s="303"/>
    </row>
    <row r="43" spans="1:38" s="304" customFormat="1" ht="13.5" customHeight="1">
      <c r="A43" s="343">
        <v>6</v>
      </c>
      <c r="B43" s="353">
        <v>44841</v>
      </c>
      <c r="C43" s="354"/>
      <c r="D43" s="355" t="s">
        <v>783</v>
      </c>
      <c r="E43" s="348" t="s">
        <v>543</v>
      </c>
      <c r="F43" s="348">
        <v>548</v>
      </c>
      <c r="G43" s="348">
        <v>530</v>
      </c>
      <c r="H43" s="348">
        <v>559</v>
      </c>
      <c r="I43" s="348" t="s">
        <v>907</v>
      </c>
      <c r="J43" s="284" t="s">
        <v>909</v>
      </c>
      <c r="K43" s="284">
        <f t="shared" ref="K43" si="26">H43-F43</f>
        <v>11</v>
      </c>
      <c r="L43" s="350">
        <f>(F43*-0.07)/100</f>
        <v>-0.38360000000000005</v>
      </c>
      <c r="M43" s="351">
        <f t="shared" ref="M43" si="27">(K43+L43)/F43</f>
        <v>1.9372992700729928E-2</v>
      </c>
      <c r="N43" s="284" t="s">
        <v>541</v>
      </c>
      <c r="O43" s="352">
        <v>44841</v>
      </c>
      <c r="P43" s="41"/>
      <c r="Q43" s="247"/>
      <c r="R43" s="248" t="s">
        <v>542</v>
      </c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96"/>
      <c r="AJ43" s="297"/>
      <c r="AK43" s="303"/>
      <c r="AL43" s="303"/>
    </row>
    <row r="44" spans="1:38" s="304" customFormat="1" ht="13.5" customHeight="1">
      <c r="A44" s="343">
        <v>7</v>
      </c>
      <c r="B44" s="353">
        <v>44841</v>
      </c>
      <c r="C44" s="354"/>
      <c r="D44" s="355" t="s">
        <v>783</v>
      </c>
      <c r="E44" s="348" t="s">
        <v>543</v>
      </c>
      <c r="F44" s="348">
        <v>546</v>
      </c>
      <c r="G44" s="348">
        <v>529</v>
      </c>
      <c r="H44" s="348">
        <v>555</v>
      </c>
      <c r="I44" s="348" t="s">
        <v>907</v>
      </c>
      <c r="J44" s="284" t="s">
        <v>748</v>
      </c>
      <c r="K44" s="284">
        <f t="shared" ref="K44:K46" si="28">H44-F44</f>
        <v>9</v>
      </c>
      <c r="L44" s="350">
        <f t="shared" ref="L44:L49" si="29">(F44*-0.7)/100</f>
        <v>-3.8220000000000001</v>
      </c>
      <c r="M44" s="351">
        <f t="shared" ref="M44:M46" si="30">(K44+L44)/F44</f>
        <v>9.4835164835164829E-3</v>
      </c>
      <c r="N44" s="284" t="s">
        <v>541</v>
      </c>
      <c r="O44" s="352">
        <v>44844</v>
      </c>
      <c r="P44" s="41"/>
      <c r="Q44" s="247"/>
      <c r="R44" s="248" t="s">
        <v>542</v>
      </c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96"/>
      <c r="AJ44" s="297"/>
      <c r="AK44" s="303"/>
      <c r="AL44" s="303"/>
    </row>
    <row r="45" spans="1:38" s="304" customFormat="1" ht="13.5" customHeight="1">
      <c r="A45" s="374">
        <v>8</v>
      </c>
      <c r="B45" s="384">
        <v>44841</v>
      </c>
      <c r="C45" s="385"/>
      <c r="D45" s="386" t="s">
        <v>301</v>
      </c>
      <c r="E45" s="379" t="s">
        <v>543</v>
      </c>
      <c r="F45" s="379">
        <v>2250</v>
      </c>
      <c r="G45" s="379">
        <v>2185</v>
      </c>
      <c r="H45" s="379">
        <v>2185</v>
      </c>
      <c r="I45" s="379" t="s">
        <v>908</v>
      </c>
      <c r="J45" s="360" t="s">
        <v>938</v>
      </c>
      <c r="K45" s="360">
        <f t="shared" si="28"/>
        <v>-65</v>
      </c>
      <c r="L45" s="381">
        <f t="shared" si="29"/>
        <v>-15.75</v>
      </c>
      <c r="M45" s="382">
        <f t="shared" si="30"/>
        <v>-3.5888888888888887E-2</v>
      </c>
      <c r="N45" s="360" t="s">
        <v>553</v>
      </c>
      <c r="O45" s="383">
        <v>44845</v>
      </c>
      <c r="P45" s="41"/>
      <c r="Q45" s="247"/>
      <c r="R45" s="248" t="s">
        <v>542</v>
      </c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96"/>
      <c r="AJ45" s="297"/>
      <c r="AK45" s="303"/>
      <c r="AL45" s="303"/>
    </row>
    <row r="46" spans="1:38" s="304" customFormat="1" ht="13.5" customHeight="1">
      <c r="A46" s="343">
        <v>9</v>
      </c>
      <c r="B46" s="398">
        <v>44846</v>
      </c>
      <c r="C46" s="354"/>
      <c r="D46" s="355" t="s">
        <v>75</v>
      </c>
      <c r="E46" s="348" t="s">
        <v>543</v>
      </c>
      <c r="F46" s="348">
        <v>775.5</v>
      </c>
      <c r="G46" s="348">
        <v>750</v>
      </c>
      <c r="H46" s="348">
        <v>796</v>
      </c>
      <c r="I46" s="348" t="s">
        <v>954</v>
      </c>
      <c r="J46" s="284" t="s">
        <v>1021</v>
      </c>
      <c r="K46" s="284">
        <f t="shared" si="28"/>
        <v>20.5</v>
      </c>
      <c r="L46" s="350">
        <f t="shared" si="29"/>
        <v>-5.4284999999999988</v>
      </c>
      <c r="M46" s="351">
        <f t="shared" si="30"/>
        <v>1.9434558349451968E-2</v>
      </c>
      <c r="N46" s="284" t="s">
        <v>541</v>
      </c>
      <c r="O46" s="352">
        <v>44855</v>
      </c>
      <c r="P46" s="41"/>
      <c r="Q46" s="247"/>
      <c r="R46" s="248" t="s">
        <v>542</v>
      </c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96"/>
      <c r="AJ46" s="297"/>
      <c r="AK46" s="303"/>
      <c r="AL46" s="303"/>
    </row>
    <row r="47" spans="1:38" s="304" customFormat="1" ht="13.5" customHeight="1">
      <c r="A47" s="343">
        <v>10</v>
      </c>
      <c r="B47" s="353">
        <v>44846</v>
      </c>
      <c r="C47" s="354"/>
      <c r="D47" s="355" t="s">
        <v>124</v>
      </c>
      <c r="E47" s="348" t="s">
        <v>543</v>
      </c>
      <c r="F47" s="348">
        <v>862.5</v>
      </c>
      <c r="G47" s="348">
        <v>837</v>
      </c>
      <c r="H47" s="348">
        <v>886.5</v>
      </c>
      <c r="I47" s="348" t="s">
        <v>955</v>
      </c>
      <c r="J47" s="284" t="s">
        <v>1020</v>
      </c>
      <c r="K47" s="284">
        <f t="shared" ref="K47:K48" si="31">H47-F47</f>
        <v>24</v>
      </c>
      <c r="L47" s="350">
        <f t="shared" si="29"/>
        <v>-6.0374999999999996</v>
      </c>
      <c r="M47" s="351">
        <f t="shared" ref="M47:M48" si="32">(K47+L47)/F47</f>
        <v>2.0826086956521737E-2</v>
      </c>
      <c r="N47" s="284" t="s">
        <v>541</v>
      </c>
      <c r="O47" s="352">
        <v>44851</v>
      </c>
      <c r="P47" s="41"/>
      <c r="Q47" s="247"/>
      <c r="R47" s="248" t="s">
        <v>542</v>
      </c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96"/>
      <c r="AJ47" s="297"/>
      <c r="AK47" s="303"/>
      <c r="AL47" s="303"/>
    </row>
    <row r="48" spans="1:38" s="304" customFormat="1" ht="13.5" customHeight="1">
      <c r="A48" s="374">
        <v>11</v>
      </c>
      <c r="B48" s="384">
        <v>44847</v>
      </c>
      <c r="C48" s="385"/>
      <c r="D48" s="386" t="s">
        <v>783</v>
      </c>
      <c r="E48" s="379" t="s">
        <v>543</v>
      </c>
      <c r="F48" s="379">
        <v>538</v>
      </c>
      <c r="G48" s="379">
        <v>523</v>
      </c>
      <c r="H48" s="379">
        <v>523</v>
      </c>
      <c r="I48" s="379" t="s">
        <v>978</v>
      </c>
      <c r="J48" s="360" t="s">
        <v>987</v>
      </c>
      <c r="K48" s="360">
        <f t="shared" si="31"/>
        <v>-15</v>
      </c>
      <c r="L48" s="381">
        <f t="shared" si="29"/>
        <v>-3.7659999999999996</v>
      </c>
      <c r="M48" s="382">
        <f t="shared" si="32"/>
        <v>-3.4881040892193307E-2</v>
      </c>
      <c r="N48" s="360" t="s">
        <v>553</v>
      </c>
      <c r="O48" s="383">
        <v>44851</v>
      </c>
      <c r="P48" s="41"/>
      <c r="Q48" s="247"/>
      <c r="R48" s="248" t="s">
        <v>542</v>
      </c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96"/>
      <c r="AJ48" s="297"/>
      <c r="AK48" s="303"/>
      <c r="AL48" s="303"/>
    </row>
    <row r="49" spans="1:38" s="304" customFormat="1" ht="13.5" customHeight="1">
      <c r="A49" s="374">
        <v>12</v>
      </c>
      <c r="B49" s="384">
        <v>44853</v>
      </c>
      <c r="C49" s="385"/>
      <c r="D49" s="386" t="s">
        <v>323</v>
      </c>
      <c r="E49" s="379" t="s">
        <v>543</v>
      </c>
      <c r="F49" s="379">
        <v>871</v>
      </c>
      <c r="G49" s="379">
        <v>845</v>
      </c>
      <c r="H49" s="379">
        <v>845</v>
      </c>
      <c r="I49" s="379" t="s">
        <v>996</v>
      </c>
      <c r="J49" s="360" t="s">
        <v>1066</v>
      </c>
      <c r="K49" s="360">
        <f t="shared" ref="K49" si="33">H49-F49</f>
        <v>-26</v>
      </c>
      <c r="L49" s="381">
        <f t="shared" si="29"/>
        <v>-6.0969999999999995</v>
      </c>
      <c r="M49" s="382">
        <f t="shared" ref="M49" si="34">(K49+L49)/F49</f>
        <v>-3.6850746268656719E-2</v>
      </c>
      <c r="N49" s="360" t="s">
        <v>553</v>
      </c>
      <c r="O49" s="383">
        <v>44865</v>
      </c>
      <c r="P49" s="41"/>
      <c r="Q49" s="247"/>
      <c r="R49" s="248" t="s">
        <v>542</v>
      </c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96"/>
      <c r="AJ49" s="297"/>
      <c r="AK49" s="303"/>
      <c r="AL49" s="303"/>
    </row>
    <row r="50" spans="1:38" s="304" customFormat="1" ht="13.5" customHeight="1">
      <c r="A50" s="287">
        <v>13</v>
      </c>
      <c r="B50" s="312">
        <v>44853</v>
      </c>
      <c r="C50" s="289"/>
      <c r="D50" s="290" t="s">
        <v>196</v>
      </c>
      <c r="E50" s="311" t="s">
        <v>543</v>
      </c>
      <c r="F50" s="311" t="s">
        <v>997</v>
      </c>
      <c r="G50" s="311">
        <v>750</v>
      </c>
      <c r="H50" s="311"/>
      <c r="I50" s="311" t="s">
        <v>998</v>
      </c>
      <c r="J50" s="317" t="s">
        <v>544</v>
      </c>
      <c r="K50" s="243"/>
      <c r="L50" s="244"/>
      <c r="M50" s="245"/>
      <c r="N50" s="243"/>
      <c r="O50" s="266"/>
      <c r="P50" s="41"/>
      <c r="Q50" s="247"/>
      <c r="R50" s="248" t="s">
        <v>542</v>
      </c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96"/>
      <c r="AJ50" s="297"/>
      <c r="AK50" s="303"/>
      <c r="AL50" s="303"/>
    </row>
    <row r="51" spans="1:38" s="304" customFormat="1" ht="13.5" customHeight="1">
      <c r="A51" s="343">
        <v>14</v>
      </c>
      <c r="B51" s="404">
        <v>44853</v>
      </c>
      <c r="C51" s="354"/>
      <c r="D51" s="355" t="s">
        <v>208</v>
      </c>
      <c r="E51" s="348" t="s">
        <v>543</v>
      </c>
      <c r="F51" s="348">
        <v>6360</v>
      </c>
      <c r="G51" s="348">
        <v>6140</v>
      </c>
      <c r="H51" s="348">
        <v>6542.5</v>
      </c>
      <c r="I51" s="348" t="s">
        <v>999</v>
      </c>
      <c r="J51" s="284" t="s">
        <v>1067</v>
      </c>
      <c r="K51" s="284">
        <f t="shared" ref="K51" si="35">H51-F51</f>
        <v>182.5</v>
      </c>
      <c r="L51" s="350">
        <f>(F51*-0.7)/100</f>
        <v>-44.52</v>
      </c>
      <c r="M51" s="351">
        <f t="shared" ref="M51" si="36">(K51+L51)/F51</f>
        <v>2.1694968553459117E-2</v>
      </c>
      <c r="N51" s="284" t="s">
        <v>541</v>
      </c>
      <c r="O51" s="352">
        <v>44865</v>
      </c>
      <c r="P51" s="41"/>
      <c r="Q51" s="247"/>
      <c r="R51" s="248" t="s">
        <v>542</v>
      </c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96"/>
      <c r="AJ51" s="297"/>
      <c r="AK51" s="303"/>
      <c r="AL51" s="303"/>
    </row>
    <row r="52" spans="1:38" s="298" customFormat="1" ht="15" customHeight="1">
      <c r="K52" s="243"/>
      <c r="L52" s="244"/>
      <c r="M52" s="245"/>
      <c r="N52" s="243"/>
      <c r="O52" s="266"/>
      <c r="P52" s="41"/>
      <c r="Q52" s="247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96"/>
      <c r="AJ52" s="297"/>
      <c r="AK52" s="297"/>
      <c r="AL52" s="297"/>
    </row>
    <row r="53" spans="1:38" ht="15" customHeight="1">
      <c r="A53" s="250"/>
      <c r="B53" s="251"/>
      <c r="C53" s="252"/>
      <c r="D53" s="253"/>
      <c r="E53" s="254"/>
      <c r="F53" s="254"/>
      <c r="G53" s="254"/>
      <c r="H53" s="254"/>
      <c r="I53" s="254"/>
      <c r="J53" s="255"/>
      <c r="K53" s="255"/>
      <c r="L53" s="256"/>
      <c r="M53" s="257"/>
      <c r="N53" s="255"/>
      <c r="O53" s="258"/>
      <c r="P53" s="231"/>
      <c r="Q53" s="247"/>
      <c r="R53" s="24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1"/>
      <c r="AI53" s="1"/>
      <c r="AJ53" s="1"/>
      <c r="AK53" s="1"/>
      <c r="AL53" s="1"/>
    </row>
    <row r="54" spans="1:38" ht="44.25" customHeight="1">
      <c r="A54" s="109" t="s">
        <v>545</v>
      </c>
      <c r="B54" s="131"/>
      <c r="C54" s="131"/>
      <c r="D54" s="1"/>
      <c r="E54" s="6"/>
      <c r="F54" s="6"/>
      <c r="G54" s="6"/>
      <c r="H54" s="6" t="s">
        <v>557</v>
      </c>
      <c r="I54" s="6"/>
      <c r="J54" s="6"/>
      <c r="K54" s="105"/>
      <c r="L54" s="133"/>
      <c r="M54" s="105"/>
      <c r="N54" s="106"/>
      <c r="O54" s="105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242"/>
      <c r="AD54" s="242"/>
      <c r="AE54" s="242"/>
      <c r="AF54" s="242"/>
      <c r="AG54" s="242"/>
      <c r="AH54" s="242"/>
    </row>
    <row r="55" spans="1:38" ht="12.75" customHeight="1">
      <c r="A55" s="116" t="s">
        <v>546</v>
      </c>
      <c r="B55" s="109"/>
      <c r="C55" s="109"/>
      <c r="D55" s="109"/>
      <c r="E55" s="41"/>
      <c r="F55" s="117" t="s">
        <v>547</v>
      </c>
      <c r="G55" s="54"/>
      <c r="H55" s="41"/>
      <c r="I55" s="54"/>
      <c r="J55" s="6"/>
      <c r="K55" s="134"/>
      <c r="L55" s="135"/>
      <c r="M55" s="6"/>
      <c r="N55" s="99"/>
      <c r="O55" s="136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4.25" customHeight="1">
      <c r="A56" s="116"/>
      <c r="B56" s="109"/>
      <c r="C56" s="109"/>
      <c r="D56" s="109"/>
      <c r="E56" s="6"/>
      <c r="F56" s="117" t="s">
        <v>549</v>
      </c>
      <c r="G56" s="54"/>
      <c r="H56" s="41"/>
      <c r="I56" s="54"/>
      <c r="J56" s="6"/>
      <c r="K56" s="134"/>
      <c r="L56" s="135"/>
      <c r="M56" s="6"/>
      <c r="N56" s="99"/>
      <c r="O56" s="136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09"/>
      <c r="B57" s="109"/>
      <c r="C57" s="109"/>
      <c r="D57" s="109"/>
      <c r="E57" s="6"/>
      <c r="F57" s="6"/>
      <c r="G57" s="6"/>
      <c r="H57" s="6"/>
      <c r="I57" s="6"/>
      <c r="J57" s="122"/>
      <c r="K57" s="119"/>
      <c r="L57" s="120"/>
      <c r="M57" s="6"/>
      <c r="N57" s="123"/>
      <c r="O57" s="1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2.75" customHeight="1">
      <c r="A58" s="137" t="s">
        <v>558</v>
      </c>
      <c r="B58" s="137"/>
      <c r="C58" s="137"/>
      <c r="D58" s="137"/>
      <c r="E58" s="6"/>
      <c r="F58" s="6"/>
      <c r="G58" s="6"/>
      <c r="H58" s="6"/>
      <c r="I58" s="6"/>
      <c r="J58" s="6"/>
      <c r="K58" s="6"/>
      <c r="L58" s="6"/>
      <c r="M58" s="6"/>
      <c r="N58" s="6"/>
      <c r="O58" s="2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38.25" customHeight="1">
      <c r="A59" s="94" t="s">
        <v>16</v>
      </c>
      <c r="B59" s="94" t="s">
        <v>518</v>
      </c>
      <c r="C59" s="94"/>
      <c r="D59" s="95" t="s">
        <v>529</v>
      </c>
      <c r="E59" s="94" t="s">
        <v>530</v>
      </c>
      <c r="F59" s="94" t="s">
        <v>531</v>
      </c>
      <c r="G59" s="94" t="s">
        <v>551</v>
      </c>
      <c r="H59" s="94" t="s">
        <v>533</v>
      </c>
      <c r="I59" s="94" t="s">
        <v>534</v>
      </c>
      <c r="J59" s="93" t="s">
        <v>535</v>
      </c>
      <c r="K59" s="138" t="s">
        <v>559</v>
      </c>
      <c r="L59" s="96" t="s">
        <v>537</v>
      </c>
      <c r="M59" s="138" t="s">
        <v>560</v>
      </c>
      <c r="N59" s="94" t="s">
        <v>561</v>
      </c>
      <c r="O59" s="93" t="s">
        <v>539</v>
      </c>
      <c r="P59" s="95" t="s">
        <v>540</v>
      </c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s="209" customFormat="1" ht="12.75" customHeight="1">
      <c r="A60" s="315">
        <v>1</v>
      </c>
      <c r="B60" s="329">
        <v>44834</v>
      </c>
      <c r="C60" s="335"/>
      <c r="D60" s="335" t="s">
        <v>861</v>
      </c>
      <c r="E60" s="315" t="s">
        <v>848</v>
      </c>
      <c r="F60" s="315">
        <v>911</v>
      </c>
      <c r="G60" s="315">
        <v>936</v>
      </c>
      <c r="H60" s="316">
        <v>895</v>
      </c>
      <c r="I60" s="316" t="s">
        <v>866</v>
      </c>
      <c r="J60" s="284" t="s">
        <v>863</v>
      </c>
      <c r="K60" s="283">
        <f>F60-H60</f>
        <v>16</v>
      </c>
      <c r="L60" s="285">
        <f t="shared" ref="L60:L62" si="37">(H60*N60)*0.07%</f>
        <v>313.25000000000006</v>
      </c>
      <c r="M60" s="286">
        <f t="shared" ref="M60:M62" si="38">(K60*N60)-L60</f>
        <v>7686.75</v>
      </c>
      <c r="N60" s="283">
        <v>500</v>
      </c>
      <c r="O60" s="284" t="s">
        <v>541</v>
      </c>
      <c r="P60" s="282">
        <v>44837</v>
      </c>
      <c r="Q60" s="211"/>
      <c r="R60" s="214" t="s">
        <v>808</v>
      </c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54"/>
      <c r="AG60" s="251"/>
      <c r="AH60" s="211"/>
      <c r="AI60" s="211"/>
      <c r="AJ60" s="254"/>
      <c r="AK60" s="254"/>
      <c r="AL60" s="254"/>
    </row>
    <row r="61" spans="1:38" s="209" customFormat="1" ht="12.75" customHeight="1">
      <c r="A61" s="315">
        <v>2</v>
      </c>
      <c r="B61" s="329">
        <v>44834</v>
      </c>
      <c r="C61" s="335"/>
      <c r="D61" s="335" t="s">
        <v>867</v>
      </c>
      <c r="E61" s="315" t="s">
        <v>848</v>
      </c>
      <c r="F61" s="315">
        <v>1258</v>
      </c>
      <c r="G61" s="315">
        <v>1276</v>
      </c>
      <c r="H61" s="316">
        <v>1245</v>
      </c>
      <c r="I61" s="316" t="s">
        <v>868</v>
      </c>
      <c r="J61" s="284" t="s">
        <v>875</v>
      </c>
      <c r="K61" s="283">
        <f>F61-H61</f>
        <v>13</v>
      </c>
      <c r="L61" s="285">
        <f t="shared" si="37"/>
        <v>653.62500000000011</v>
      </c>
      <c r="M61" s="286">
        <f t="shared" si="38"/>
        <v>9096.375</v>
      </c>
      <c r="N61" s="283">
        <v>750</v>
      </c>
      <c r="O61" s="284" t="s">
        <v>541</v>
      </c>
      <c r="P61" s="282">
        <v>44837</v>
      </c>
      <c r="Q61" s="211"/>
      <c r="R61" s="214" t="s">
        <v>542</v>
      </c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54"/>
      <c r="AG61" s="251"/>
      <c r="AH61" s="211"/>
      <c r="AI61" s="211"/>
      <c r="AJ61" s="254"/>
      <c r="AK61" s="254"/>
      <c r="AL61" s="254"/>
    </row>
    <row r="62" spans="1:38" s="209" customFormat="1" ht="12.75" customHeight="1">
      <c r="A62" s="315">
        <v>3</v>
      </c>
      <c r="B62" s="329">
        <v>44834</v>
      </c>
      <c r="C62" s="335"/>
      <c r="D62" s="335" t="s">
        <v>856</v>
      </c>
      <c r="E62" s="315" t="s">
        <v>543</v>
      </c>
      <c r="F62" s="315">
        <v>925</v>
      </c>
      <c r="G62" s="315">
        <v>905</v>
      </c>
      <c r="H62" s="316">
        <v>937.5</v>
      </c>
      <c r="I62" s="316" t="s">
        <v>869</v>
      </c>
      <c r="J62" s="284" t="s">
        <v>884</v>
      </c>
      <c r="K62" s="283">
        <f t="shared" ref="K62" si="39">H62-F62</f>
        <v>12.5</v>
      </c>
      <c r="L62" s="285">
        <f t="shared" si="37"/>
        <v>459.37500000000006</v>
      </c>
      <c r="M62" s="286">
        <f t="shared" si="38"/>
        <v>8290.625</v>
      </c>
      <c r="N62" s="283">
        <v>700</v>
      </c>
      <c r="O62" s="284" t="s">
        <v>541</v>
      </c>
      <c r="P62" s="282">
        <v>44838</v>
      </c>
      <c r="Q62" s="211"/>
      <c r="R62" s="214" t="s">
        <v>542</v>
      </c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54"/>
      <c r="AG62" s="251"/>
      <c r="AH62" s="211"/>
      <c r="AI62" s="211"/>
      <c r="AJ62" s="254"/>
      <c r="AK62" s="254"/>
      <c r="AL62" s="254"/>
    </row>
    <row r="63" spans="1:38" s="209" customFormat="1" ht="12.75" customHeight="1">
      <c r="A63" s="315">
        <v>4</v>
      </c>
      <c r="B63" s="329">
        <v>44834</v>
      </c>
      <c r="C63" s="335"/>
      <c r="D63" s="335" t="s">
        <v>859</v>
      </c>
      <c r="E63" s="315" t="s">
        <v>543</v>
      </c>
      <c r="F63" s="315">
        <v>2400</v>
      </c>
      <c r="G63" s="315">
        <v>2345</v>
      </c>
      <c r="H63" s="316">
        <v>2435</v>
      </c>
      <c r="I63" s="316" t="s">
        <v>870</v>
      </c>
      <c r="J63" s="284" t="s">
        <v>893</v>
      </c>
      <c r="K63" s="283">
        <f t="shared" ref="K63" si="40">H63-F63</f>
        <v>35</v>
      </c>
      <c r="L63" s="285">
        <f t="shared" ref="L63" si="41">(H63*N63)*0.07%</f>
        <v>426.12500000000006</v>
      </c>
      <c r="M63" s="286">
        <f t="shared" ref="M63" si="42">(K63*N63)-L63</f>
        <v>8323.875</v>
      </c>
      <c r="N63" s="283">
        <v>250</v>
      </c>
      <c r="O63" s="284" t="s">
        <v>541</v>
      </c>
      <c r="P63" s="282">
        <v>44840</v>
      </c>
      <c r="Q63" s="211"/>
      <c r="R63" s="214" t="s">
        <v>542</v>
      </c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54"/>
      <c r="AG63" s="251"/>
      <c r="AH63" s="211"/>
      <c r="AI63" s="211"/>
      <c r="AJ63" s="254"/>
      <c r="AK63" s="254"/>
      <c r="AL63" s="254"/>
    </row>
    <row r="64" spans="1:38" s="209" customFormat="1" ht="12.75" customHeight="1">
      <c r="A64" s="315">
        <v>5</v>
      </c>
      <c r="B64" s="329">
        <v>44837</v>
      </c>
      <c r="C64" s="335"/>
      <c r="D64" s="335" t="s">
        <v>871</v>
      </c>
      <c r="E64" s="315" t="s">
        <v>543</v>
      </c>
      <c r="F64" s="315">
        <v>1006.5</v>
      </c>
      <c r="G64" s="315">
        <v>987</v>
      </c>
      <c r="H64" s="316">
        <v>1019.5</v>
      </c>
      <c r="I64" s="316" t="s">
        <v>872</v>
      </c>
      <c r="J64" s="284" t="s">
        <v>883</v>
      </c>
      <c r="K64" s="283">
        <f t="shared" ref="K64" si="43">H64-F64</f>
        <v>13</v>
      </c>
      <c r="L64" s="285">
        <f t="shared" ref="L64" si="44">(H64*N64)*0.07%</f>
        <v>428.19000000000005</v>
      </c>
      <c r="M64" s="286">
        <f t="shared" ref="M64" si="45">(K64*N64)-L64</f>
        <v>7371.8099999999995</v>
      </c>
      <c r="N64" s="283">
        <v>600</v>
      </c>
      <c r="O64" s="284" t="s">
        <v>541</v>
      </c>
      <c r="P64" s="282">
        <v>44837</v>
      </c>
      <c r="Q64" s="211"/>
      <c r="R64" s="214" t="s">
        <v>542</v>
      </c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54"/>
      <c r="AG64" s="251"/>
      <c r="AH64" s="211"/>
      <c r="AI64" s="211"/>
      <c r="AJ64" s="254"/>
      <c r="AK64" s="254"/>
      <c r="AL64" s="254"/>
    </row>
    <row r="65" spans="1:38" s="209" customFormat="1" ht="12.75" customHeight="1">
      <c r="A65" s="315">
        <v>6</v>
      </c>
      <c r="B65" s="329">
        <v>44837</v>
      </c>
      <c r="C65" s="335"/>
      <c r="D65" s="335" t="s">
        <v>873</v>
      </c>
      <c r="E65" s="315" t="s">
        <v>543</v>
      </c>
      <c r="F65" s="315">
        <v>948</v>
      </c>
      <c r="G65" s="315">
        <v>928</v>
      </c>
      <c r="H65" s="316">
        <v>957.5</v>
      </c>
      <c r="I65" s="316" t="s">
        <v>874</v>
      </c>
      <c r="J65" s="284" t="s">
        <v>894</v>
      </c>
      <c r="K65" s="283">
        <f t="shared" ref="K65" si="46">H65-F65</f>
        <v>9.5</v>
      </c>
      <c r="L65" s="285">
        <f t="shared" ref="L65" si="47">(H65*N65)*0.07%</f>
        <v>469.17500000000007</v>
      </c>
      <c r="M65" s="286">
        <f t="shared" ref="M65" si="48">(K65*N65)-L65</f>
        <v>6180.8249999999998</v>
      </c>
      <c r="N65" s="283">
        <v>700</v>
      </c>
      <c r="O65" s="284" t="s">
        <v>541</v>
      </c>
      <c r="P65" s="282">
        <v>44840</v>
      </c>
      <c r="Q65" s="211"/>
      <c r="R65" s="214" t="s">
        <v>542</v>
      </c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54"/>
      <c r="AG65" s="251"/>
      <c r="AH65" s="211"/>
      <c r="AI65" s="211"/>
      <c r="AJ65" s="254"/>
      <c r="AK65" s="254"/>
      <c r="AL65" s="254"/>
    </row>
    <row r="66" spans="1:38" s="209" customFormat="1" ht="12.75" customHeight="1">
      <c r="A66" s="356">
        <v>7</v>
      </c>
      <c r="B66" s="357">
        <v>44838</v>
      </c>
      <c r="C66" s="358"/>
      <c r="D66" s="358" t="s">
        <v>881</v>
      </c>
      <c r="E66" s="356" t="s">
        <v>543</v>
      </c>
      <c r="F66" s="356">
        <v>229.5</v>
      </c>
      <c r="G66" s="356">
        <v>224.5</v>
      </c>
      <c r="H66" s="359">
        <v>224.5</v>
      </c>
      <c r="I66" s="359" t="s">
        <v>882</v>
      </c>
      <c r="J66" s="360" t="s">
        <v>895</v>
      </c>
      <c r="K66" s="361">
        <f t="shared" ref="K66" si="49">H66-F66</f>
        <v>-5</v>
      </c>
      <c r="L66" s="362">
        <f t="shared" ref="L66:L68" si="50">(H66*N66)*0.07%</f>
        <v>392.87500000000006</v>
      </c>
      <c r="M66" s="363">
        <f t="shared" ref="M66:M68" si="51">(K66*N66)-L66</f>
        <v>-12892.875</v>
      </c>
      <c r="N66" s="361">
        <v>2500</v>
      </c>
      <c r="O66" s="360" t="s">
        <v>553</v>
      </c>
      <c r="P66" s="364">
        <v>44838</v>
      </c>
      <c r="Q66" s="211"/>
      <c r="R66" s="214" t="s">
        <v>808</v>
      </c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54"/>
      <c r="AG66" s="251"/>
      <c r="AH66" s="211"/>
      <c r="AI66" s="211"/>
      <c r="AJ66" s="254"/>
      <c r="AK66" s="254"/>
      <c r="AL66" s="254"/>
    </row>
    <row r="67" spans="1:38" s="209" customFormat="1" ht="12.75" customHeight="1">
      <c r="A67" s="365">
        <v>8</v>
      </c>
      <c r="B67" s="366">
        <v>44838</v>
      </c>
      <c r="C67" s="367"/>
      <c r="D67" s="367" t="s">
        <v>861</v>
      </c>
      <c r="E67" s="365" t="s">
        <v>848</v>
      </c>
      <c r="F67" s="365">
        <v>926</v>
      </c>
      <c r="G67" s="365">
        <v>954</v>
      </c>
      <c r="H67" s="368">
        <v>926</v>
      </c>
      <c r="I67" s="368" t="s">
        <v>885</v>
      </c>
      <c r="J67" s="368" t="s">
        <v>896</v>
      </c>
      <c r="K67" s="369">
        <f>F67-H67</f>
        <v>0</v>
      </c>
      <c r="L67" s="370">
        <f t="shared" si="50"/>
        <v>324.10000000000002</v>
      </c>
      <c r="M67" s="371">
        <f t="shared" si="51"/>
        <v>-324.10000000000002</v>
      </c>
      <c r="N67" s="369">
        <v>500</v>
      </c>
      <c r="O67" s="372" t="s">
        <v>662</v>
      </c>
      <c r="P67" s="373">
        <v>44840</v>
      </c>
      <c r="Q67" s="211"/>
      <c r="R67" s="214" t="s">
        <v>808</v>
      </c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54"/>
      <c r="AG67" s="251"/>
      <c r="AH67" s="211"/>
      <c r="AI67" s="211"/>
      <c r="AJ67" s="254"/>
      <c r="AK67" s="254"/>
      <c r="AL67" s="254"/>
    </row>
    <row r="68" spans="1:38" s="209" customFormat="1" ht="12.75" customHeight="1">
      <c r="A68" s="365">
        <v>9</v>
      </c>
      <c r="B68" s="366">
        <v>44838</v>
      </c>
      <c r="C68" s="367"/>
      <c r="D68" s="367" t="s">
        <v>867</v>
      </c>
      <c r="E68" s="365" t="s">
        <v>848</v>
      </c>
      <c r="F68" s="365">
        <v>1266.5</v>
      </c>
      <c r="G68" s="365">
        <v>1286</v>
      </c>
      <c r="H68" s="368">
        <v>1266.5</v>
      </c>
      <c r="I68" s="368" t="s">
        <v>886</v>
      </c>
      <c r="J68" s="368" t="s">
        <v>896</v>
      </c>
      <c r="K68" s="369">
        <f>F68-H68</f>
        <v>0</v>
      </c>
      <c r="L68" s="370">
        <f t="shared" si="50"/>
        <v>664.91250000000014</v>
      </c>
      <c r="M68" s="371">
        <f t="shared" si="51"/>
        <v>-664.91250000000014</v>
      </c>
      <c r="N68" s="369">
        <v>750</v>
      </c>
      <c r="O68" s="372" t="s">
        <v>662</v>
      </c>
      <c r="P68" s="373">
        <v>44840</v>
      </c>
      <c r="Q68" s="211"/>
      <c r="R68" s="214" t="s">
        <v>542</v>
      </c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54"/>
      <c r="AG68" s="251"/>
      <c r="AH68" s="211"/>
      <c r="AI68" s="211"/>
      <c r="AJ68" s="254"/>
      <c r="AK68" s="254"/>
      <c r="AL68" s="254"/>
    </row>
    <row r="69" spans="1:38" s="209" customFormat="1" ht="12.75" customHeight="1">
      <c r="A69" s="356">
        <v>10</v>
      </c>
      <c r="B69" s="357">
        <v>44838</v>
      </c>
      <c r="C69" s="358"/>
      <c r="D69" s="358" t="s">
        <v>887</v>
      </c>
      <c r="E69" s="356" t="s">
        <v>543</v>
      </c>
      <c r="F69" s="356">
        <v>4420</v>
      </c>
      <c r="G69" s="356">
        <v>4310</v>
      </c>
      <c r="H69" s="359">
        <v>4310</v>
      </c>
      <c r="I69" s="359" t="s">
        <v>888</v>
      </c>
      <c r="J69" s="360" t="s">
        <v>933</v>
      </c>
      <c r="K69" s="361">
        <f t="shared" ref="K69:K70" si="52">H69-F69</f>
        <v>-110</v>
      </c>
      <c r="L69" s="362">
        <f t="shared" ref="L69:L70" si="53">(H69*N69)*0.07%</f>
        <v>377.12500000000006</v>
      </c>
      <c r="M69" s="363">
        <f t="shared" ref="M69:M70" si="54">(K69*N69)-L69</f>
        <v>-14127.125</v>
      </c>
      <c r="N69" s="361">
        <v>125</v>
      </c>
      <c r="O69" s="360" t="s">
        <v>553</v>
      </c>
      <c r="P69" s="364">
        <v>44844</v>
      </c>
      <c r="Q69" s="211"/>
      <c r="R69" s="214" t="s">
        <v>808</v>
      </c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54"/>
      <c r="AG69" s="251"/>
      <c r="AH69" s="211"/>
      <c r="AI69" s="211"/>
      <c r="AJ69" s="254"/>
      <c r="AK69" s="254"/>
      <c r="AL69" s="254"/>
    </row>
    <row r="70" spans="1:38" s="209" customFormat="1" ht="12.75" customHeight="1">
      <c r="A70" s="356">
        <v>11</v>
      </c>
      <c r="B70" s="357">
        <v>44840</v>
      </c>
      <c r="C70" s="358"/>
      <c r="D70" s="358" t="s">
        <v>897</v>
      </c>
      <c r="E70" s="356" t="s">
        <v>543</v>
      </c>
      <c r="F70" s="356">
        <v>2290</v>
      </c>
      <c r="G70" s="356">
        <v>2340</v>
      </c>
      <c r="H70" s="359">
        <v>2340</v>
      </c>
      <c r="I70" s="359" t="s">
        <v>898</v>
      </c>
      <c r="J70" s="360" t="s">
        <v>940</v>
      </c>
      <c r="K70" s="361">
        <f t="shared" si="52"/>
        <v>50</v>
      </c>
      <c r="L70" s="362">
        <f t="shared" si="53"/>
        <v>409.50000000000006</v>
      </c>
      <c r="M70" s="363">
        <f t="shared" si="54"/>
        <v>12090.5</v>
      </c>
      <c r="N70" s="361">
        <v>250</v>
      </c>
      <c r="O70" s="360" t="s">
        <v>553</v>
      </c>
      <c r="P70" s="364">
        <v>44845</v>
      </c>
      <c r="Q70" s="211"/>
      <c r="R70" s="214" t="s">
        <v>808</v>
      </c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54"/>
      <c r="AG70" s="251"/>
      <c r="AH70" s="211"/>
      <c r="AI70" s="211"/>
      <c r="AJ70" s="254"/>
      <c r="AK70" s="254"/>
      <c r="AL70" s="254"/>
    </row>
    <row r="71" spans="1:38" s="209" customFormat="1" ht="12.75" customHeight="1">
      <c r="A71" s="356">
        <v>12</v>
      </c>
      <c r="B71" s="357">
        <v>44840</v>
      </c>
      <c r="C71" s="358"/>
      <c r="D71" s="358" t="s">
        <v>899</v>
      </c>
      <c r="E71" s="356" t="s">
        <v>543</v>
      </c>
      <c r="F71" s="356">
        <v>534</v>
      </c>
      <c r="G71" s="356">
        <v>523</v>
      </c>
      <c r="H71" s="359">
        <v>523</v>
      </c>
      <c r="I71" s="359" t="s">
        <v>900</v>
      </c>
      <c r="J71" s="360" t="s">
        <v>932</v>
      </c>
      <c r="K71" s="361">
        <f t="shared" ref="K71" si="55">H71-F71</f>
        <v>-11</v>
      </c>
      <c r="L71" s="362">
        <f t="shared" ref="L71" si="56">(H71*N71)*0.07%</f>
        <v>402.71000000000004</v>
      </c>
      <c r="M71" s="363">
        <f t="shared" ref="M71" si="57">(K71*N71)-L71</f>
        <v>-12502.71</v>
      </c>
      <c r="N71" s="361">
        <v>1100</v>
      </c>
      <c r="O71" s="360" t="s">
        <v>553</v>
      </c>
      <c r="P71" s="364">
        <v>44844</v>
      </c>
      <c r="Q71" s="211"/>
      <c r="R71" s="214" t="s">
        <v>542</v>
      </c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54"/>
      <c r="AG71" s="251"/>
      <c r="AH71" s="211"/>
      <c r="AI71" s="211"/>
      <c r="AJ71" s="254"/>
      <c r="AK71" s="254"/>
      <c r="AL71" s="254"/>
    </row>
    <row r="72" spans="1:38" s="209" customFormat="1" ht="12.75" customHeight="1">
      <c r="A72" s="315">
        <v>13</v>
      </c>
      <c r="B72" s="329">
        <v>44841</v>
      </c>
      <c r="C72" s="335"/>
      <c r="D72" s="335" t="s">
        <v>910</v>
      </c>
      <c r="E72" s="315" t="s">
        <v>543</v>
      </c>
      <c r="F72" s="315">
        <v>17250</v>
      </c>
      <c r="G72" s="315">
        <v>17140</v>
      </c>
      <c r="H72" s="316">
        <v>17350</v>
      </c>
      <c r="I72" s="316" t="s">
        <v>911</v>
      </c>
      <c r="J72" s="284" t="s">
        <v>799</v>
      </c>
      <c r="K72" s="283">
        <f t="shared" ref="K72:K73" si="58">H72-F72</f>
        <v>100</v>
      </c>
      <c r="L72" s="285">
        <f t="shared" ref="L72:L73" si="59">(H72*N72)*0.07%</f>
        <v>607.25000000000011</v>
      </c>
      <c r="M72" s="286">
        <f t="shared" ref="M72:M73" si="60">(K72*N72)-L72</f>
        <v>4392.75</v>
      </c>
      <c r="N72" s="283">
        <v>50</v>
      </c>
      <c r="O72" s="284" t="s">
        <v>541</v>
      </c>
      <c r="P72" s="282">
        <v>44841</v>
      </c>
      <c r="Q72" s="211"/>
      <c r="R72" s="214" t="s">
        <v>542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54"/>
      <c r="AG72" s="251"/>
      <c r="AH72" s="211"/>
      <c r="AI72" s="211"/>
      <c r="AJ72" s="254"/>
      <c r="AK72" s="254"/>
      <c r="AL72" s="254"/>
    </row>
    <row r="73" spans="1:38" s="209" customFormat="1" ht="12.75" customHeight="1">
      <c r="A73" s="356">
        <v>14</v>
      </c>
      <c r="B73" s="357">
        <v>44841</v>
      </c>
      <c r="C73" s="358"/>
      <c r="D73" s="358" t="s">
        <v>912</v>
      </c>
      <c r="E73" s="356" t="s">
        <v>543</v>
      </c>
      <c r="F73" s="356">
        <v>695</v>
      </c>
      <c r="G73" s="356">
        <v>684</v>
      </c>
      <c r="H73" s="359">
        <v>684</v>
      </c>
      <c r="I73" s="359" t="s">
        <v>913</v>
      </c>
      <c r="J73" s="360" t="s">
        <v>932</v>
      </c>
      <c r="K73" s="361">
        <f t="shared" si="58"/>
        <v>-11</v>
      </c>
      <c r="L73" s="362">
        <f t="shared" si="59"/>
        <v>574.56000000000006</v>
      </c>
      <c r="M73" s="363">
        <f t="shared" si="60"/>
        <v>-13774.56</v>
      </c>
      <c r="N73" s="361">
        <v>1200</v>
      </c>
      <c r="O73" s="360" t="s">
        <v>553</v>
      </c>
      <c r="P73" s="364">
        <v>44844</v>
      </c>
      <c r="Q73" s="211"/>
      <c r="R73" s="214" t="s">
        <v>542</v>
      </c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54"/>
      <c r="AG73" s="251"/>
      <c r="AH73" s="211"/>
      <c r="AI73" s="211"/>
      <c r="AJ73" s="254"/>
      <c r="AK73" s="254"/>
      <c r="AL73" s="254"/>
    </row>
    <row r="74" spans="1:38" s="209" customFormat="1" ht="12.75" customHeight="1">
      <c r="A74" s="356">
        <v>15</v>
      </c>
      <c r="B74" s="357">
        <v>44841</v>
      </c>
      <c r="C74" s="358"/>
      <c r="D74" s="358" t="s">
        <v>918</v>
      </c>
      <c r="E74" s="356" t="s">
        <v>543</v>
      </c>
      <c r="F74" s="356">
        <v>724</v>
      </c>
      <c r="G74" s="356">
        <v>710</v>
      </c>
      <c r="H74" s="359">
        <v>710</v>
      </c>
      <c r="I74" s="359" t="s">
        <v>919</v>
      </c>
      <c r="J74" s="360" t="s">
        <v>934</v>
      </c>
      <c r="K74" s="361">
        <f t="shared" ref="K74:K77" si="61">H74-F74</f>
        <v>-14</v>
      </c>
      <c r="L74" s="362">
        <f t="shared" ref="L74:L77" si="62">(H74*N74)*0.07%</f>
        <v>422.45000000000005</v>
      </c>
      <c r="M74" s="363">
        <f t="shared" ref="M74:M77" si="63">(K74*N74)-L74</f>
        <v>-12322.45</v>
      </c>
      <c r="N74" s="361">
        <v>850</v>
      </c>
      <c r="O74" s="360" t="s">
        <v>553</v>
      </c>
      <c r="P74" s="364">
        <v>44844</v>
      </c>
      <c r="Q74" s="211"/>
      <c r="R74" s="214" t="s">
        <v>808</v>
      </c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54"/>
      <c r="AG74" s="251"/>
      <c r="AH74" s="211"/>
      <c r="AI74" s="211"/>
      <c r="AJ74" s="254"/>
      <c r="AK74" s="254"/>
      <c r="AL74" s="254"/>
    </row>
    <row r="75" spans="1:38" s="209" customFormat="1" ht="12.75" customHeight="1">
      <c r="A75" s="356">
        <v>16</v>
      </c>
      <c r="B75" s="357">
        <v>44844</v>
      </c>
      <c r="C75" s="358"/>
      <c r="D75" s="358" t="s">
        <v>922</v>
      </c>
      <c r="E75" s="356" t="s">
        <v>543</v>
      </c>
      <c r="F75" s="356">
        <v>2792.5</v>
      </c>
      <c r="G75" s="356">
        <v>2745</v>
      </c>
      <c r="H75" s="359">
        <v>2750</v>
      </c>
      <c r="I75" s="359" t="s">
        <v>921</v>
      </c>
      <c r="J75" s="360" t="s">
        <v>941</v>
      </c>
      <c r="K75" s="361">
        <f t="shared" si="61"/>
        <v>-42.5</v>
      </c>
      <c r="L75" s="362">
        <f t="shared" si="62"/>
        <v>529.37500000000011</v>
      </c>
      <c r="M75" s="363">
        <f t="shared" si="63"/>
        <v>-12216.875</v>
      </c>
      <c r="N75" s="361">
        <v>275</v>
      </c>
      <c r="O75" s="360" t="s">
        <v>553</v>
      </c>
      <c r="P75" s="364">
        <v>44845</v>
      </c>
      <c r="Q75" s="211"/>
      <c r="R75" s="214" t="s">
        <v>808</v>
      </c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54"/>
      <c r="AG75" s="251"/>
      <c r="AH75" s="211"/>
      <c r="AI75" s="211"/>
      <c r="AJ75" s="254"/>
      <c r="AK75" s="254"/>
      <c r="AL75" s="254"/>
    </row>
    <row r="76" spans="1:38" s="209" customFormat="1" ht="12.75" customHeight="1">
      <c r="A76" s="315">
        <v>17</v>
      </c>
      <c r="B76" s="329">
        <v>44844</v>
      </c>
      <c r="C76" s="335"/>
      <c r="D76" s="335" t="s">
        <v>859</v>
      </c>
      <c r="E76" s="315" t="s">
        <v>543</v>
      </c>
      <c r="F76" s="315">
        <v>2392.5</v>
      </c>
      <c r="G76" s="315">
        <v>2340</v>
      </c>
      <c r="H76" s="316">
        <v>2426.5</v>
      </c>
      <c r="I76" s="316" t="s">
        <v>870</v>
      </c>
      <c r="J76" s="284" t="s">
        <v>703</v>
      </c>
      <c r="K76" s="283">
        <f t="shared" si="61"/>
        <v>34</v>
      </c>
      <c r="L76" s="285">
        <f t="shared" si="62"/>
        <v>424.63750000000005</v>
      </c>
      <c r="M76" s="286">
        <f t="shared" si="63"/>
        <v>8075.3625000000002</v>
      </c>
      <c r="N76" s="283">
        <v>250</v>
      </c>
      <c r="O76" s="284" t="s">
        <v>541</v>
      </c>
      <c r="P76" s="282">
        <v>44852</v>
      </c>
      <c r="Q76" s="211"/>
      <c r="R76" s="214" t="s">
        <v>542</v>
      </c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54"/>
      <c r="AG76" s="251"/>
      <c r="AH76" s="211"/>
      <c r="AI76" s="211"/>
      <c r="AJ76" s="254"/>
      <c r="AK76" s="254"/>
      <c r="AL76" s="254"/>
    </row>
    <row r="77" spans="1:38" s="209" customFormat="1" ht="12.75" customHeight="1">
      <c r="A77" s="315">
        <v>18</v>
      </c>
      <c r="B77" s="329">
        <v>44844</v>
      </c>
      <c r="C77" s="335"/>
      <c r="D77" s="335" t="s">
        <v>923</v>
      </c>
      <c r="E77" s="315" t="s">
        <v>543</v>
      </c>
      <c r="F77" s="315">
        <v>1577.5</v>
      </c>
      <c r="G77" s="315">
        <v>1540</v>
      </c>
      <c r="H77" s="316">
        <v>1584</v>
      </c>
      <c r="I77" s="316" t="s">
        <v>924</v>
      </c>
      <c r="J77" s="284" t="s">
        <v>1007</v>
      </c>
      <c r="K77" s="283">
        <f t="shared" si="61"/>
        <v>6.5</v>
      </c>
      <c r="L77" s="285">
        <f t="shared" si="62"/>
        <v>388.08000000000004</v>
      </c>
      <c r="M77" s="286">
        <f t="shared" si="63"/>
        <v>1886.92</v>
      </c>
      <c r="N77" s="283">
        <v>350</v>
      </c>
      <c r="O77" s="284" t="s">
        <v>541</v>
      </c>
      <c r="P77" s="282">
        <v>44854</v>
      </c>
      <c r="Q77" s="211"/>
      <c r="R77" s="214" t="s">
        <v>542</v>
      </c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54"/>
      <c r="AG77" s="251"/>
      <c r="AH77" s="211"/>
      <c r="AI77" s="211"/>
      <c r="AJ77" s="254"/>
      <c r="AK77" s="254"/>
      <c r="AL77" s="254"/>
    </row>
    <row r="78" spans="1:38" s="209" customFormat="1" ht="12.75" customHeight="1">
      <c r="A78" s="315">
        <v>19</v>
      </c>
      <c r="B78" s="329">
        <v>44852</v>
      </c>
      <c r="C78" s="335"/>
      <c r="D78" s="335" t="s">
        <v>990</v>
      </c>
      <c r="E78" s="315" t="s">
        <v>543</v>
      </c>
      <c r="F78" s="315">
        <v>381</v>
      </c>
      <c r="G78" s="315">
        <v>372</v>
      </c>
      <c r="H78" s="316">
        <v>387</v>
      </c>
      <c r="I78" s="316" t="s">
        <v>991</v>
      </c>
      <c r="J78" s="284" t="s">
        <v>992</v>
      </c>
      <c r="K78" s="283">
        <f t="shared" ref="K78:K80" si="64">H78-F78</f>
        <v>6</v>
      </c>
      <c r="L78" s="285">
        <f t="shared" ref="L78:L80" si="65">(H78*N78)*0.07%</f>
        <v>406.35000000000008</v>
      </c>
      <c r="M78" s="286">
        <f t="shared" ref="M78:M80" si="66">(K78*N78)-L78</f>
        <v>8593.65</v>
      </c>
      <c r="N78" s="283">
        <v>1500</v>
      </c>
      <c r="O78" s="284" t="s">
        <v>541</v>
      </c>
      <c r="P78" s="282">
        <v>44852</v>
      </c>
      <c r="Q78" s="211"/>
      <c r="R78" s="214" t="s">
        <v>808</v>
      </c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54"/>
      <c r="AG78" s="251"/>
      <c r="AH78" s="211"/>
      <c r="AI78" s="211"/>
      <c r="AJ78" s="254"/>
      <c r="AK78" s="254"/>
      <c r="AL78" s="254"/>
    </row>
    <row r="79" spans="1:38" s="209" customFormat="1" ht="12.75" customHeight="1">
      <c r="A79" s="315">
        <v>20</v>
      </c>
      <c r="B79" s="329">
        <v>44852</v>
      </c>
      <c r="C79" s="392"/>
      <c r="D79" s="392" t="s">
        <v>871</v>
      </c>
      <c r="E79" s="315" t="s">
        <v>543</v>
      </c>
      <c r="F79" s="315">
        <v>1021</v>
      </c>
      <c r="G79" s="315">
        <v>998</v>
      </c>
      <c r="H79" s="316">
        <v>1036</v>
      </c>
      <c r="I79" s="316" t="s">
        <v>993</v>
      </c>
      <c r="J79" s="284" t="s">
        <v>1008</v>
      </c>
      <c r="K79" s="283">
        <f t="shared" si="64"/>
        <v>15</v>
      </c>
      <c r="L79" s="285">
        <f t="shared" si="65"/>
        <v>435.12000000000006</v>
      </c>
      <c r="M79" s="286">
        <f t="shared" si="66"/>
        <v>8564.8799999999992</v>
      </c>
      <c r="N79" s="283">
        <v>600</v>
      </c>
      <c r="O79" s="284" t="s">
        <v>541</v>
      </c>
      <c r="P79" s="282">
        <v>44854</v>
      </c>
      <c r="Q79" s="211"/>
      <c r="R79" s="214" t="s">
        <v>808</v>
      </c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54"/>
      <c r="AG79" s="251"/>
      <c r="AH79" s="211"/>
      <c r="AI79" s="211"/>
      <c r="AJ79" s="254"/>
      <c r="AK79" s="254"/>
      <c r="AL79" s="254"/>
    </row>
    <row r="80" spans="1:38" s="209" customFormat="1" ht="12.75" customHeight="1">
      <c r="A80" s="356">
        <v>21</v>
      </c>
      <c r="B80" s="384">
        <v>44853</v>
      </c>
      <c r="C80" s="358"/>
      <c r="D80" s="358" t="s">
        <v>1000</v>
      </c>
      <c r="E80" s="356" t="s">
        <v>543</v>
      </c>
      <c r="F80" s="356">
        <v>381.5</v>
      </c>
      <c r="G80" s="356">
        <v>372</v>
      </c>
      <c r="H80" s="359">
        <v>372</v>
      </c>
      <c r="I80" s="359" t="s">
        <v>1001</v>
      </c>
      <c r="J80" s="360" t="s">
        <v>1027</v>
      </c>
      <c r="K80" s="361">
        <f t="shared" si="64"/>
        <v>-9.5</v>
      </c>
      <c r="L80" s="362">
        <f t="shared" si="65"/>
        <v>390.60000000000008</v>
      </c>
      <c r="M80" s="363">
        <f t="shared" si="66"/>
        <v>-14640.6</v>
      </c>
      <c r="N80" s="361">
        <v>1500</v>
      </c>
      <c r="O80" s="360" t="s">
        <v>553</v>
      </c>
      <c r="P80" s="364">
        <v>44859</v>
      </c>
      <c r="Q80" s="211"/>
      <c r="R80" s="214" t="s">
        <v>808</v>
      </c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54"/>
      <c r="AG80" s="251"/>
      <c r="AH80" s="211"/>
      <c r="AI80" s="211"/>
      <c r="AJ80" s="254"/>
      <c r="AK80" s="254"/>
      <c r="AL80" s="254"/>
    </row>
    <row r="81" spans="1:38" s="209" customFormat="1" ht="12.75" customHeight="1">
      <c r="A81" s="315">
        <v>22</v>
      </c>
      <c r="B81" s="399">
        <v>44853</v>
      </c>
      <c r="C81" s="392"/>
      <c r="D81" s="392" t="s">
        <v>1004</v>
      </c>
      <c r="E81" s="315" t="s">
        <v>543</v>
      </c>
      <c r="F81" s="315">
        <v>1141</v>
      </c>
      <c r="G81" s="315">
        <v>1114</v>
      </c>
      <c r="H81" s="316">
        <v>1157</v>
      </c>
      <c r="I81" s="316" t="s">
        <v>1005</v>
      </c>
      <c r="J81" s="284" t="s">
        <v>1028</v>
      </c>
      <c r="K81" s="283">
        <f t="shared" ref="K81" si="67">H81-F81</f>
        <v>16</v>
      </c>
      <c r="L81" s="285">
        <f t="shared" ref="L81" si="68">(H81*N81)*0.07%</f>
        <v>344.20750000000004</v>
      </c>
      <c r="M81" s="286">
        <f t="shared" ref="M81" si="69">(K81*N81)-L81</f>
        <v>6455.7924999999996</v>
      </c>
      <c r="N81" s="283">
        <v>425</v>
      </c>
      <c r="O81" s="284" t="s">
        <v>541</v>
      </c>
      <c r="P81" s="282">
        <v>44859</v>
      </c>
      <c r="Q81" s="211"/>
      <c r="R81" s="214" t="s">
        <v>542</v>
      </c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54"/>
      <c r="AG81" s="251"/>
      <c r="AH81" s="211"/>
      <c r="AI81" s="211"/>
      <c r="AJ81" s="254"/>
      <c r="AK81" s="254"/>
      <c r="AL81" s="254"/>
    </row>
    <row r="82" spans="1:38" s="209" customFormat="1" ht="12.75" customHeight="1">
      <c r="A82" s="315">
        <v>23</v>
      </c>
      <c r="B82" s="398">
        <v>44855</v>
      </c>
      <c r="C82" s="335"/>
      <c r="D82" s="335" t="s">
        <v>1022</v>
      </c>
      <c r="E82" s="315" t="s">
        <v>543</v>
      </c>
      <c r="F82" s="315">
        <v>1436</v>
      </c>
      <c r="G82" s="315">
        <v>1412</v>
      </c>
      <c r="H82" s="316">
        <v>1464.5</v>
      </c>
      <c r="I82" s="316" t="s">
        <v>1023</v>
      </c>
      <c r="J82" s="284" t="s">
        <v>1025</v>
      </c>
      <c r="K82" s="283">
        <f t="shared" ref="K82" si="70">H82-F82</f>
        <v>28.5</v>
      </c>
      <c r="L82" s="285">
        <f t="shared" ref="L82" si="71">(H82*N82)*0.07%</f>
        <v>563.8325000000001</v>
      </c>
      <c r="M82" s="286">
        <f t="shared" ref="M82" si="72">(K82*N82)-L82</f>
        <v>15111.1675</v>
      </c>
      <c r="N82" s="283">
        <v>550</v>
      </c>
      <c r="O82" s="284" t="s">
        <v>541</v>
      </c>
      <c r="P82" s="282">
        <v>44858</v>
      </c>
      <c r="Q82" s="211"/>
      <c r="R82" s="214" t="s">
        <v>542</v>
      </c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54"/>
      <c r="AG82" s="251"/>
      <c r="AH82" s="211"/>
      <c r="AI82" s="211"/>
      <c r="AJ82" s="254"/>
      <c r="AK82" s="254"/>
      <c r="AL82" s="254"/>
    </row>
    <row r="83" spans="1:38" s="209" customFormat="1" ht="12.75" customHeight="1">
      <c r="A83" s="315">
        <v>24</v>
      </c>
      <c r="B83" s="404">
        <v>44861</v>
      </c>
      <c r="C83" s="335"/>
      <c r="D83" s="335" t="s">
        <v>1042</v>
      </c>
      <c r="E83" s="315" t="s">
        <v>543</v>
      </c>
      <c r="F83" s="315">
        <v>813.5</v>
      </c>
      <c r="G83" s="315">
        <v>799</v>
      </c>
      <c r="H83" s="316">
        <v>822</v>
      </c>
      <c r="I83" s="316" t="s">
        <v>1041</v>
      </c>
      <c r="J83" s="284" t="s">
        <v>1069</v>
      </c>
      <c r="K83" s="283">
        <f t="shared" ref="K83" si="73">H83-F83</f>
        <v>8.5</v>
      </c>
      <c r="L83" s="285">
        <f t="shared" ref="L83" si="74">(H83*N83)*0.07%</f>
        <v>546.63000000000011</v>
      </c>
      <c r="M83" s="286">
        <f t="shared" ref="M83" si="75">(K83*N83)-L83</f>
        <v>7528.37</v>
      </c>
      <c r="N83" s="283">
        <v>950</v>
      </c>
      <c r="O83" s="284" t="s">
        <v>541</v>
      </c>
      <c r="P83" s="282">
        <v>44865</v>
      </c>
      <c r="Q83" s="211"/>
      <c r="R83" s="214" t="s">
        <v>542</v>
      </c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54"/>
      <c r="AG83" s="251"/>
      <c r="AH83" s="211"/>
      <c r="AI83" s="211"/>
      <c r="AJ83" s="254"/>
      <c r="AK83" s="254"/>
      <c r="AL83" s="254"/>
    </row>
    <row r="84" spans="1:38" s="209" customFormat="1" ht="12.75" customHeight="1">
      <c r="A84" s="277">
        <v>25</v>
      </c>
      <c r="B84" s="312">
        <v>44862</v>
      </c>
      <c r="C84" s="401"/>
      <c r="D84" s="401" t="s">
        <v>1052</v>
      </c>
      <c r="E84" s="277" t="s">
        <v>543</v>
      </c>
      <c r="F84" s="277" t="s">
        <v>1053</v>
      </c>
      <c r="G84" s="277">
        <v>568</v>
      </c>
      <c r="H84" s="402"/>
      <c r="I84" s="402" t="s">
        <v>1054</v>
      </c>
      <c r="J84" s="243" t="s">
        <v>544</v>
      </c>
      <c r="K84" s="213"/>
      <c r="L84" s="232"/>
      <c r="M84" s="233"/>
      <c r="N84" s="213"/>
      <c r="O84" s="243"/>
      <c r="P84" s="210"/>
      <c r="Q84" s="211"/>
      <c r="R84" s="214" t="s">
        <v>542</v>
      </c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54"/>
      <c r="AG84" s="251"/>
      <c r="AH84" s="211"/>
      <c r="AI84" s="211"/>
      <c r="AJ84" s="254"/>
      <c r="AK84" s="254"/>
      <c r="AL84" s="254"/>
    </row>
    <row r="85" spans="1:38" s="209" customFormat="1" ht="12.75" customHeight="1">
      <c r="A85" s="277">
        <v>26</v>
      </c>
      <c r="B85" s="312">
        <v>44865</v>
      </c>
      <c r="C85" s="401"/>
      <c r="D85" s="401" t="s">
        <v>1070</v>
      </c>
      <c r="E85" s="277" t="s">
        <v>848</v>
      </c>
      <c r="F85" s="277" t="s">
        <v>1071</v>
      </c>
      <c r="G85" s="277">
        <v>18155</v>
      </c>
      <c r="H85" s="402"/>
      <c r="I85" s="402" t="s">
        <v>1072</v>
      </c>
      <c r="J85" s="243" t="s">
        <v>544</v>
      </c>
      <c r="K85" s="213"/>
      <c r="L85" s="232"/>
      <c r="M85" s="233"/>
      <c r="N85" s="213"/>
      <c r="O85" s="243"/>
      <c r="P85" s="210"/>
      <c r="Q85" s="211"/>
      <c r="R85" s="214" t="s">
        <v>542</v>
      </c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54"/>
      <c r="AG85" s="251"/>
      <c r="AH85" s="211"/>
      <c r="AI85" s="211"/>
      <c r="AJ85" s="254"/>
      <c r="AK85" s="254"/>
      <c r="AL85" s="254"/>
    </row>
    <row r="86" spans="1:38" s="209" customFormat="1" ht="12.75" customHeight="1">
      <c r="A86" s="277"/>
      <c r="B86" s="312"/>
      <c r="C86" s="401"/>
      <c r="D86" s="401"/>
      <c r="E86" s="277"/>
      <c r="F86" s="277"/>
      <c r="G86" s="277"/>
      <c r="H86" s="402"/>
      <c r="I86" s="402"/>
      <c r="J86" s="243"/>
      <c r="K86" s="213"/>
      <c r="L86" s="232"/>
      <c r="M86" s="233"/>
      <c r="N86" s="213"/>
      <c r="O86" s="243"/>
      <c r="P86" s="210"/>
      <c r="Q86" s="211"/>
      <c r="R86" s="214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54"/>
      <c r="AG86" s="251"/>
      <c r="AH86" s="211"/>
      <c r="AI86" s="211"/>
      <c r="AJ86" s="254"/>
      <c r="AK86" s="254"/>
      <c r="AL86" s="254"/>
    </row>
    <row r="87" spans="1:38" s="209" customFormat="1" ht="12.75" customHeight="1">
      <c r="A87" s="212"/>
      <c r="B87" s="210"/>
      <c r="C87" s="267"/>
      <c r="D87" s="267"/>
      <c r="E87" s="212"/>
      <c r="F87" s="212"/>
      <c r="G87" s="212"/>
      <c r="H87" s="213"/>
      <c r="I87" s="213"/>
      <c r="J87" s="243"/>
      <c r="K87" s="267"/>
      <c r="L87" s="212"/>
      <c r="M87" s="212"/>
      <c r="N87" s="212"/>
      <c r="O87" s="213"/>
      <c r="P87" s="213"/>
      <c r="Q87" s="211"/>
      <c r="R87" s="214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54"/>
      <c r="AG87" s="251"/>
      <c r="AH87" s="211"/>
      <c r="AI87" s="211"/>
      <c r="AJ87" s="254"/>
      <c r="AK87" s="254"/>
      <c r="AL87" s="254"/>
    </row>
    <row r="88" spans="1:38" ht="13.5" customHeight="1">
      <c r="A88" s="254"/>
      <c r="B88" s="251"/>
      <c r="C88" s="211"/>
      <c r="D88" s="211"/>
      <c r="E88" s="254"/>
      <c r="F88" s="254"/>
      <c r="G88" s="254"/>
      <c r="H88" s="255"/>
      <c r="I88" s="255"/>
      <c r="J88" s="279"/>
      <c r="K88" s="255"/>
      <c r="L88" s="256"/>
      <c r="M88" s="280"/>
      <c r="N88" s="255"/>
      <c r="O88" s="281"/>
      <c r="P88" s="258"/>
      <c r="Q88" s="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>
      <c r="A89" s="97"/>
      <c r="B89" s="98"/>
      <c r="C89" s="131"/>
      <c r="D89" s="139"/>
      <c r="E89" s="140"/>
      <c r="F89" s="97"/>
      <c r="G89" s="97"/>
      <c r="H89" s="97"/>
      <c r="I89" s="132"/>
      <c r="J89" s="132"/>
      <c r="K89" s="132"/>
      <c r="L89" s="132"/>
      <c r="M89" s="132"/>
      <c r="N89" s="132"/>
      <c r="O89" s="132"/>
      <c r="P89" s="132"/>
      <c r="Q89" s="4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1"/>
      <c r="AG89" s="41"/>
      <c r="AH89" s="41"/>
      <c r="AI89" s="41"/>
      <c r="AJ89" s="41"/>
      <c r="AK89" s="41"/>
      <c r="AL89" s="41"/>
    </row>
    <row r="90" spans="1:38" ht="12.75" customHeight="1">
      <c r="A90" s="141"/>
      <c r="B90" s="98"/>
      <c r="C90" s="99"/>
      <c r="D90" s="142"/>
      <c r="E90" s="102"/>
      <c r="F90" s="102"/>
      <c r="G90" s="102"/>
      <c r="H90" s="102"/>
      <c r="I90" s="102"/>
      <c r="J90" s="6"/>
      <c r="K90" s="102"/>
      <c r="L90" s="102"/>
      <c r="M90" s="6"/>
      <c r="N90" s="1"/>
      <c r="O90" s="99"/>
      <c r="P90" s="41"/>
      <c r="Q90" s="4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1"/>
      <c r="AG90" s="41"/>
      <c r="AH90" s="41"/>
      <c r="AI90" s="41"/>
      <c r="AJ90" s="41"/>
      <c r="AK90" s="41"/>
      <c r="AL90" s="41"/>
    </row>
    <row r="91" spans="1:38" ht="38.25" customHeight="1">
      <c r="A91" s="143" t="s">
        <v>563</v>
      </c>
      <c r="B91" s="143"/>
      <c r="C91" s="143"/>
      <c r="D91" s="143"/>
      <c r="E91" s="144"/>
      <c r="F91" s="102"/>
      <c r="G91" s="102"/>
      <c r="H91" s="102"/>
      <c r="I91" s="102"/>
      <c r="J91" s="1"/>
      <c r="K91" s="6"/>
      <c r="L91" s="6"/>
      <c r="M91" s="6"/>
      <c r="N91" s="1"/>
      <c r="O91" s="1"/>
      <c r="P91" s="41"/>
      <c r="Q91" s="4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1"/>
      <c r="AG91" s="41"/>
      <c r="AH91" s="41"/>
      <c r="AI91" s="41"/>
      <c r="AJ91" s="41"/>
      <c r="AK91" s="41"/>
      <c r="AL91" s="41"/>
    </row>
    <row r="92" spans="1:38" ht="38.25">
      <c r="A92" s="94" t="s">
        <v>16</v>
      </c>
      <c r="B92" s="94" t="s">
        <v>518</v>
      </c>
      <c r="C92" s="94"/>
      <c r="D92" s="95" t="s">
        <v>529</v>
      </c>
      <c r="E92" s="94" t="s">
        <v>530</v>
      </c>
      <c r="F92" s="94" t="s">
        <v>531</v>
      </c>
      <c r="G92" s="94" t="s">
        <v>551</v>
      </c>
      <c r="H92" s="94" t="s">
        <v>533</v>
      </c>
      <c r="I92" s="94" t="s">
        <v>534</v>
      </c>
      <c r="J92" s="93" t="s">
        <v>535</v>
      </c>
      <c r="K92" s="93" t="s">
        <v>564</v>
      </c>
      <c r="L92" s="96" t="s">
        <v>537</v>
      </c>
      <c r="M92" s="138" t="s">
        <v>560</v>
      </c>
      <c r="N92" s="94" t="s">
        <v>561</v>
      </c>
      <c r="O92" s="94" t="s">
        <v>539</v>
      </c>
      <c r="P92" s="95" t="s">
        <v>540</v>
      </c>
      <c r="Q92" s="41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1"/>
      <c r="AG92" s="41"/>
      <c r="AH92" s="41"/>
      <c r="AI92" s="41"/>
      <c r="AJ92" s="41"/>
      <c r="AK92" s="41"/>
      <c r="AL92" s="41"/>
    </row>
    <row r="93" spans="1:38" s="314" customFormat="1" ht="13.9" customHeight="1">
      <c r="A93" s="315">
        <v>1</v>
      </c>
      <c r="B93" s="329">
        <v>44844</v>
      </c>
      <c r="C93" s="387"/>
      <c r="D93" s="335" t="s">
        <v>925</v>
      </c>
      <c r="E93" s="315" t="s">
        <v>543</v>
      </c>
      <c r="F93" s="315">
        <v>30.5</v>
      </c>
      <c r="G93" s="315">
        <v>13</v>
      </c>
      <c r="H93" s="316">
        <v>36</v>
      </c>
      <c r="I93" s="388" t="s">
        <v>931</v>
      </c>
      <c r="J93" s="284" t="s">
        <v>879</v>
      </c>
      <c r="K93" s="283">
        <f t="shared" ref="K93" si="76">H93-F93</f>
        <v>5.5</v>
      </c>
      <c r="L93" s="285">
        <v>100</v>
      </c>
      <c r="M93" s="286">
        <f t="shared" ref="M93" si="77">(K93*N93)-L93</f>
        <v>1550</v>
      </c>
      <c r="N93" s="283">
        <v>300</v>
      </c>
      <c r="O93" s="284" t="s">
        <v>541</v>
      </c>
      <c r="P93" s="282">
        <v>44844</v>
      </c>
      <c r="Q93" s="1"/>
      <c r="R93" s="6" t="s">
        <v>542</v>
      </c>
      <c r="S93" s="1"/>
      <c r="T93" s="1"/>
      <c r="U93" s="1"/>
      <c r="V93" s="1"/>
      <c r="W93" s="1"/>
      <c r="X93" s="6"/>
      <c r="Y93" s="1"/>
      <c r="Z93" s="1"/>
      <c r="AA93" s="1"/>
      <c r="AB93" s="1"/>
      <c r="AC93" s="1"/>
      <c r="AD93" s="6"/>
      <c r="AE93" s="1"/>
      <c r="AF93" s="1"/>
      <c r="AG93" s="1"/>
      <c r="AH93" s="1"/>
      <c r="AI93" s="1"/>
      <c r="AJ93" s="6"/>
      <c r="AK93" s="1"/>
      <c r="AL93" s="313"/>
    </row>
    <row r="94" spans="1:38" s="314" customFormat="1" ht="12" customHeight="1">
      <c r="A94" s="356">
        <v>2</v>
      </c>
      <c r="B94" s="357">
        <v>44844</v>
      </c>
      <c r="C94" s="389"/>
      <c r="D94" s="358" t="s">
        <v>926</v>
      </c>
      <c r="E94" s="356" t="s">
        <v>543</v>
      </c>
      <c r="F94" s="356">
        <v>14.5</v>
      </c>
      <c r="G94" s="356">
        <v>9</v>
      </c>
      <c r="H94" s="359">
        <v>9</v>
      </c>
      <c r="I94" s="390" t="s">
        <v>927</v>
      </c>
      <c r="J94" s="360" t="s">
        <v>953</v>
      </c>
      <c r="K94" s="361">
        <f t="shared" ref="K94" si="78">H94-F94</f>
        <v>-5.5</v>
      </c>
      <c r="L94" s="362">
        <v>100</v>
      </c>
      <c r="M94" s="363">
        <f t="shared" ref="M94" si="79">(K94*N94)-L94</f>
        <v>-5050</v>
      </c>
      <c r="N94" s="361">
        <v>900</v>
      </c>
      <c r="O94" s="360" t="s">
        <v>553</v>
      </c>
      <c r="P94" s="364">
        <v>44845</v>
      </c>
      <c r="Q94" s="1"/>
      <c r="R94" s="6" t="s">
        <v>542</v>
      </c>
      <c r="S94" s="1"/>
      <c r="T94" s="1"/>
      <c r="U94" s="1"/>
      <c r="V94" s="1"/>
      <c r="W94" s="1"/>
      <c r="X94" s="6"/>
      <c r="Y94" s="1"/>
      <c r="Z94" s="1"/>
      <c r="AA94" s="1"/>
      <c r="AB94" s="1"/>
      <c r="AC94" s="1"/>
      <c r="AD94" s="6"/>
      <c r="AE94" s="1"/>
      <c r="AF94" s="1"/>
      <c r="AG94" s="1"/>
      <c r="AH94" s="1"/>
      <c r="AI94" s="1"/>
      <c r="AJ94" s="6"/>
      <c r="AK94" s="1"/>
      <c r="AL94" s="313"/>
    </row>
    <row r="95" spans="1:38" s="314" customFormat="1" ht="13.9" customHeight="1">
      <c r="A95" s="356">
        <v>3</v>
      </c>
      <c r="B95" s="357">
        <v>44844</v>
      </c>
      <c r="C95" s="358"/>
      <c r="D95" s="358" t="s">
        <v>928</v>
      </c>
      <c r="E95" s="356" t="s">
        <v>543</v>
      </c>
      <c r="F95" s="356">
        <v>12.5</v>
      </c>
      <c r="G95" s="356">
        <v>7.5</v>
      </c>
      <c r="H95" s="359">
        <v>7.75</v>
      </c>
      <c r="I95" s="359" t="s">
        <v>930</v>
      </c>
      <c r="J95" s="360" t="s">
        <v>952</v>
      </c>
      <c r="K95" s="361">
        <f t="shared" ref="K95:K96" si="80">H95-F95</f>
        <v>-4.75</v>
      </c>
      <c r="L95" s="362">
        <v>100</v>
      </c>
      <c r="M95" s="363">
        <f t="shared" ref="M95:M96" si="81">(K95*N95)-L95</f>
        <v>-4850</v>
      </c>
      <c r="N95" s="361">
        <v>1000</v>
      </c>
      <c r="O95" s="360" t="s">
        <v>553</v>
      </c>
      <c r="P95" s="364">
        <v>44846</v>
      </c>
      <c r="Q95" s="1"/>
      <c r="R95" s="6" t="s">
        <v>808</v>
      </c>
      <c r="S95" s="1"/>
      <c r="T95" s="1"/>
      <c r="U95" s="1"/>
      <c r="V95" s="1"/>
      <c r="W95" s="1"/>
      <c r="X95" s="6"/>
      <c r="Y95" s="1"/>
      <c r="Z95" s="1"/>
      <c r="AA95" s="1"/>
      <c r="AB95" s="1"/>
      <c r="AC95" s="1"/>
      <c r="AD95" s="6"/>
      <c r="AE95" s="1"/>
      <c r="AF95" s="1"/>
      <c r="AG95" s="1"/>
      <c r="AH95" s="1"/>
      <c r="AI95" s="1"/>
      <c r="AJ95" s="6"/>
      <c r="AK95" s="1"/>
      <c r="AL95" s="313"/>
    </row>
    <row r="96" spans="1:38" s="314" customFormat="1" ht="15" customHeight="1">
      <c r="A96" s="315">
        <v>4</v>
      </c>
      <c r="B96" s="329">
        <v>44845</v>
      </c>
      <c r="C96" s="392"/>
      <c r="D96" s="392" t="s">
        <v>942</v>
      </c>
      <c r="E96" s="315" t="s">
        <v>543</v>
      </c>
      <c r="F96" s="315">
        <v>28</v>
      </c>
      <c r="G96" s="315">
        <v>15</v>
      </c>
      <c r="H96" s="316">
        <v>31</v>
      </c>
      <c r="I96" s="316" t="s">
        <v>943</v>
      </c>
      <c r="J96" s="284" t="s">
        <v>1006</v>
      </c>
      <c r="K96" s="283">
        <f t="shared" si="80"/>
        <v>3</v>
      </c>
      <c r="L96" s="285">
        <v>100</v>
      </c>
      <c r="M96" s="286">
        <f t="shared" si="81"/>
        <v>1175</v>
      </c>
      <c r="N96" s="283">
        <v>425</v>
      </c>
      <c r="O96" s="284" t="s">
        <v>541</v>
      </c>
      <c r="P96" s="282">
        <v>44853</v>
      </c>
      <c r="Q96" s="1"/>
      <c r="R96" s="6" t="s">
        <v>542</v>
      </c>
      <c r="S96" s="1"/>
      <c r="T96" s="1"/>
      <c r="U96" s="1"/>
      <c r="V96" s="1"/>
      <c r="W96" s="1"/>
      <c r="X96" s="6"/>
      <c r="Y96" s="1"/>
      <c r="Z96" s="1"/>
      <c r="AA96" s="1"/>
      <c r="AB96" s="1"/>
      <c r="AC96" s="1"/>
      <c r="AD96" s="6"/>
      <c r="AE96" s="1"/>
      <c r="AF96" s="1"/>
      <c r="AG96" s="1"/>
      <c r="AH96" s="1"/>
      <c r="AI96" s="1"/>
      <c r="AJ96" s="6"/>
      <c r="AK96" s="1"/>
      <c r="AL96" s="313"/>
    </row>
    <row r="97" spans="1:38" s="314" customFormat="1" ht="13.9" customHeight="1">
      <c r="A97" s="315">
        <v>5</v>
      </c>
      <c r="B97" s="329">
        <v>44845</v>
      </c>
      <c r="C97" s="335"/>
      <c r="D97" s="335" t="s">
        <v>944</v>
      </c>
      <c r="E97" s="315" t="s">
        <v>543</v>
      </c>
      <c r="F97" s="315">
        <v>30.5</v>
      </c>
      <c r="G97" s="315">
        <v>13</v>
      </c>
      <c r="H97" s="316">
        <v>42.5</v>
      </c>
      <c r="I97" s="316" t="s">
        <v>945</v>
      </c>
      <c r="J97" s="284" t="s">
        <v>983</v>
      </c>
      <c r="K97" s="283">
        <f t="shared" ref="K97" si="82">H97-F97</f>
        <v>12</v>
      </c>
      <c r="L97" s="285">
        <v>100</v>
      </c>
      <c r="M97" s="286">
        <f t="shared" ref="M97" si="83">(K97*N97)-L97</f>
        <v>3500</v>
      </c>
      <c r="N97" s="283">
        <v>300</v>
      </c>
      <c r="O97" s="284" t="s">
        <v>541</v>
      </c>
      <c r="P97" s="282">
        <v>44848</v>
      </c>
      <c r="Q97" s="1"/>
      <c r="R97" s="6" t="s">
        <v>542</v>
      </c>
      <c r="S97" s="1"/>
      <c r="T97" s="1"/>
      <c r="U97" s="1"/>
      <c r="V97" s="1"/>
      <c r="W97" s="1"/>
      <c r="X97" s="6"/>
      <c r="Y97" s="1"/>
      <c r="Z97" s="1"/>
      <c r="AA97" s="1"/>
      <c r="AB97" s="1"/>
      <c r="AC97" s="1"/>
      <c r="AD97" s="6"/>
      <c r="AE97" s="1"/>
      <c r="AF97" s="1"/>
      <c r="AG97" s="1"/>
      <c r="AH97" s="1"/>
      <c r="AI97" s="1"/>
      <c r="AJ97" s="6"/>
      <c r="AK97" s="1"/>
      <c r="AL97" s="313"/>
    </row>
    <row r="98" spans="1:38" s="314" customFormat="1" ht="14.25" customHeight="1">
      <c r="A98" s="356">
        <v>6</v>
      </c>
      <c r="B98" s="357">
        <v>44845</v>
      </c>
      <c r="C98" s="391"/>
      <c r="D98" s="391" t="s">
        <v>946</v>
      </c>
      <c r="E98" s="356" t="s">
        <v>543</v>
      </c>
      <c r="F98" s="356">
        <v>72</v>
      </c>
      <c r="G98" s="356">
        <v>30</v>
      </c>
      <c r="H98" s="359">
        <v>30</v>
      </c>
      <c r="I98" s="359" t="s">
        <v>947</v>
      </c>
      <c r="J98" s="360" t="s">
        <v>951</v>
      </c>
      <c r="K98" s="361">
        <f t="shared" ref="K98" si="84">H98-F98</f>
        <v>-42</v>
      </c>
      <c r="L98" s="362">
        <v>100</v>
      </c>
      <c r="M98" s="363">
        <f t="shared" ref="M98" si="85">(K98*N98)-L98</f>
        <v>-2200</v>
      </c>
      <c r="N98" s="361">
        <v>50</v>
      </c>
      <c r="O98" s="360" t="s">
        <v>553</v>
      </c>
      <c r="P98" s="364">
        <v>44846</v>
      </c>
      <c r="Q98" s="1"/>
      <c r="R98" s="6" t="s">
        <v>808</v>
      </c>
      <c r="S98" s="1"/>
      <c r="T98" s="1"/>
      <c r="U98" s="1"/>
      <c r="V98" s="1"/>
      <c r="W98" s="1"/>
      <c r="X98" s="6"/>
      <c r="Y98" s="1"/>
      <c r="Z98" s="1"/>
      <c r="AA98" s="1"/>
      <c r="AB98" s="1"/>
      <c r="AC98" s="1"/>
      <c r="AD98" s="6"/>
      <c r="AE98" s="1"/>
      <c r="AF98" s="1"/>
      <c r="AG98" s="1"/>
      <c r="AH98" s="1"/>
      <c r="AI98" s="1"/>
      <c r="AJ98" s="6"/>
      <c r="AK98" s="1"/>
      <c r="AL98" s="313"/>
    </row>
    <row r="99" spans="1:38" s="314" customFormat="1" ht="14.45" customHeight="1">
      <c r="A99" s="356">
        <v>7</v>
      </c>
      <c r="B99" s="357">
        <v>44845</v>
      </c>
      <c r="C99" s="358"/>
      <c r="D99" s="358" t="s">
        <v>948</v>
      </c>
      <c r="E99" s="356" t="s">
        <v>543</v>
      </c>
      <c r="F99" s="356">
        <v>16</v>
      </c>
      <c r="G99" s="356">
        <v>10.5</v>
      </c>
      <c r="H99" s="359">
        <v>10.5</v>
      </c>
      <c r="I99" s="359" t="s">
        <v>949</v>
      </c>
      <c r="J99" s="360" t="s">
        <v>953</v>
      </c>
      <c r="K99" s="361">
        <f t="shared" ref="K99:K100" si="86">H99-F99</f>
        <v>-5.5</v>
      </c>
      <c r="L99" s="362">
        <v>100</v>
      </c>
      <c r="M99" s="363">
        <f t="shared" ref="M99:M100" si="87">(K99*N99)-L99</f>
        <v>-4775</v>
      </c>
      <c r="N99" s="361">
        <v>850</v>
      </c>
      <c r="O99" s="360" t="s">
        <v>553</v>
      </c>
      <c r="P99" s="364">
        <v>44846</v>
      </c>
      <c r="Q99" s="1"/>
      <c r="R99" s="6" t="s">
        <v>808</v>
      </c>
      <c r="S99" s="1"/>
      <c r="T99" s="1"/>
      <c r="U99" s="1"/>
      <c r="V99" s="1"/>
      <c r="W99" s="1"/>
      <c r="X99" s="6"/>
      <c r="Y99" s="1"/>
      <c r="Z99" s="1"/>
      <c r="AA99" s="1"/>
      <c r="AB99" s="1"/>
      <c r="AC99" s="1"/>
      <c r="AD99" s="6"/>
      <c r="AE99" s="1"/>
      <c r="AF99" s="1"/>
      <c r="AG99" s="1"/>
      <c r="AH99" s="1"/>
      <c r="AI99" s="1"/>
      <c r="AJ99" s="6"/>
      <c r="AK99" s="1"/>
      <c r="AL99" s="313"/>
    </row>
    <row r="100" spans="1:38" s="314" customFormat="1" ht="15.6" customHeight="1">
      <c r="A100" s="315">
        <v>8</v>
      </c>
      <c r="B100" s="282">
        <v>44847</v>
      </c>
      <c r="C100" s="392"/>
      <c r="D100" s="392" t="s">
        <v>979</v>
      </c>
      <c r="E100" s="393" t="s">
        <v>543</v>
      </c>
      <c r="F100" s="393">
        <v>125</v>
      </c>
      <c r="G100" s="393">
        <v>60</v>
      </c>
      <c r="H100" s="283">
        <v>145</v>
      </c>
      <c r="I100" s="283" t="s">
        <v>980</v>
      </c>
      <c r="J100" s="284" t="s">
        <v>981</v>
      </c>
      <c r="K100" s="283">
        <f t="shared" si="86"/>
        <v>20</v>
      </c>
      <c r="L100" s="285">
        <v>100</v>
      </c>
      <c r="M100" s="286">
        <f t="shared" si="87"/>
        <v>900</v>
      </c>
      <c r="N100" s="283">
        <v>50</v>
      </c>
      <c r="O100" s="284" t="s">
        <v>541</v>
      </c>
      <c r="P100" s="282">
        <v>44847</v>
      </c>
      <c r="Q100" s="1"/>
      <c r="R100" s="6" t="s">
        <v>542</v>
      </c>
      <c r="S100" s="1"/>
      <c r="T100" s="1"/>
      <c r="U100" s="1"/>
      <c r="V100" s="1"/>
      <c r="W100" s="1"/>
      <c r="X100" s="6"/>
      <c r="Y100" s="1"/>
      <c r="Z100" s="1"/>
      <c r="AA100" s="1"/>
      <c r="AB100" s="1"/>
      <c r="AC100" s="1"/>
      <c r="AD100" s="6"/>
      <c r="AE100" s="1"/>
      <c r="AF100" s="1"/>
      <c r="AG100" s="1"/>
      <c r="AH100" s="1"/>
      <c r="AI100" s="1"/>
      <c r="AJ100" s="6"/>
      <c r="AK100" s="1"/>
      <c r="AL100" s="313"/>
    </row>
    <row r="101" spans="1:38" s="314" customFormat="1" ht="15.6" customHeight="1">
      <c r="A101" s="315">
        <v>9</v>
      </c>
      <c r="B101" s="282">
        <v>44848</v>
      </c>
      <c r="C101" s="392"/>
      <c r="D101" s="392" t="s">
        <v>984</v>
      </c>
      <c r="E101" s="393" t="s">
        <v>543</v>
      </c>
      <c r="F101" s="393">
        <v>127</v>
      </c>
      <c r="G101" s="393">
        <v>60</v>
      </c>
      <c r="H101" s="283">
        <v>156</v>
      </c>
      <c r="I101" s="283" t="s">
        <v>980</v>
      </c>
      <c r="J101" s="284" t="s">
        <v>985</v>
      </c>
      <c r="K101" s="283">
        <f t="shared" ref="K101" si="88">H101-F101</f>
        <v>29</v>
      </c>
      <c r="L101" s="285">
        <v>100</v>
      </c>
      <c r="M101" s="286">
        <f t="shared" ref="M101" si="89">(K101*N101)-L101</f>
        <v>1350</v>
      </c>
      <c r="N101" s="283">
        <v>50</v>
      </c>
      <c r="O101" s="284" t="s">
        <v>541</v>
      </c>
      <c r="P101" s="282">
        <v>44848</v>
      </c>
      <c r="Q101" s="1"/>
      <c r="R101" s="6" t="s">
        <v>542</v>
      </c>
      <c r="S101" s="1"/>
      <c r="T101" s="1"/>
      <c r="U101" s="1"/>
      <c r="V101" s="1"/>
      <c r="W101" s="1"/>
      <c r="X101" s="6"/>
      <c r="Y101" s="1"/>
      <c r="Z101" s="1"/>
      <c r="AA101" s="1"/>
      <c r="AB101" s="1"/>
      <c r="AC101" s="1"/>
      <c r="AD101" s="6"/>
      <c r="AE101" s="1"/>
      <c r="AF101" s="1"/>
      <c r="AG101" s="1"/>
      <c r="AH101" s="1"/>
      <c r="AI101" s="1"/>
      <c r="AJ101" s="6"/>
      <c r="AK101" s="1"/>
      <c r="AL101" s="313"/>
    </row>
    <row r="102" spans="1:38" s="314" customFormat="1" ht="15.6" customHeight="1">
      <c r="A102" s="315">
        <v>10</v>
      </c>
      <c r="B102" s="398">
        <v>44853</v>
      </c>
      <c r="C102" s="392"/>
      <c r="D102" s="392" t="s">
        <v>1015</v>
      </c>
      <c r="E102" s="393" t="s">
        <v>543</v>
      </c>
      <c r="F102" s="393">
        <v>10</v>
      </c>
      <c r="G102" s="393">
        <v>6</v>
      </c>
      <c r="H102" s="283">
        <v>14.75</v>
      </c>
      <c r="I102" s="283" t="s">
        <v>1016</v>
      </c>
      <c r="J102" s="284" t="s">
        <v>1019</v>
      </c>
      <c r="K102" s="283">
        <f t="shared" ref="K102" si="90">H102-F102</f>
        <v>4.75</v>
      </c>
      <c r="L102" s="285">
        <v>100</v>
      </c>
      <c r="M102" s="286">
        <f t="shared" ref="M102" si="91">(K102*N102)-L102</f>
        <v>6431.25</v>
      </c>
      <c r="N102" s="283">
        <v>1375</v>
      </c>
      <c r="O102" s="284" t="s">
        <v>541</v>
      </c>
      <c r="P102" s="282">
        <v>44855</v>
      </c>
      <c r="Q102" s="1"/>
      <c r="R102" s="6" t="s">
        <v>542</v>
      </c>
      <c r="S102" s="1"/>
      <c r="T102" s="1"/>
      <c r="U102" s="1"/>
      <c r="V102" s="1"/>
      <c r="W102" s="1"/>
      <c r="X102" s="6"/>
      <c r="Y102" s="1"/>
      <c r="Z102" s="1"/>
      <c r="AA102" s="1"/>
      <c r="AB102" s="1"/>
      <c r="AC102" s="1"/>
      <c r="AD102" s="6"/>
      <c r="AE102" s="1"/>
      <c r="AF102" s="1"/>
      <c r="AG102" s="1"/>
      <c r="AH102" s="1"/>
      <c r="AI102" s="1"/>
      <c r="AJ102" s="6"/>
      <c r="AK102" s="1"/>
      <c r="AL102" s="313"/>
    </row>
    <row r="103" spans="1:38" s="209" customFormat="1" ht="15.6" customHeight="1">
      <c r="A103" s="315">
        <v>11</v>
      </c>
      <c r="B103" s="353">
        <v>44853</v>
      </c>
      <c r="C103" s="392"/>
      <c r="D103" s="392" t="s">
        <v>994</v>
      </c>
      <c r="E103" s="393" t="s">
        <v>543</v>
      </c>
      <c r="F103" s="393">
        <v>11</v>
      </c>
      <c r="G103" s="393">
        <v>4</v>
      </c>
      <c r="H103" s="283">
        <v>14</v>
      </c>
      <c r="I103" s="283" t="s">
        <v>995</v>
      </c>
      <c r="J103" s="284" t="s">
        <v>1006</v>
      </c>
      <c r="K103" s="283">
        <f t="shared" ref="K103" si="92">H103-F103</f>
        <v>3</v>
      </c>
      <c r="L103" s="285">
        <v>100</v>
      </c>
      <c r="M103" s="286">
        <f t="shared" ref="M103" si="93">(K103*N103)-L103</f>
        <v>1700</v>
      </c>
      <c r="N103" s="283">
        <v>600</v>
      </c>
      <c r="O103" s="284" t="s">
        <v>541</v>
      </c>
      <c r="P103" s="282">
        <v>44854</v>
      </c>
      <c r="Q103" s="208"/>
      <c r="R103" s="214" t="s">
        <v>542</v>
      </c>
      <c r="S103" s="208"/>
      <c r="T103" s="208"/>
      <c r="U103" s="208"/>
      <c r="V103" s="208"/>
      <c r="W103" s="208"/>
      <c r="X103" s="214"/>
      <c r="Y103" s="208"/>
      <c r="Z103" s="208"/>
      <c r="AA103" s="208"/>
      <c r="AB103" s="208"/>
      <c r="AC103" s="208"/>
      <c r="AD103" s="214"/>
      <c r="AE103" s="208"/>
      <c r="AF103" s="208"/>
      <c r="AG103" s="208"/>
      <c r="AH103" s="208"/>
      <c r="AI103" s="208"/>
      <c r="AJ103" s="214"/>
      <c r="AK103" s="208"/>
      <c r="AL103" s="208"/>
    </row>
    <row r="104" spans="1:38" s="209" customFormat="1" ht="15.6" customHeight="1">
      <c r="A104" s="315">
        <v>12</v>
      </c>
      <c r="B104" s="353">
        <v>44853</v>
      </c>
      <c r="C104" s="392"/>
      <c r="D104" s="392" t="s">
        <v>1002</v>
      </c>
      <c r="E104" s="393" t="s">
        <v>543</v>
      </c>
      <c r="F104" s="393">
        <v>37</v>
      </c>
      <c r="G104" s="393">
        <v>19</v>
      </c>
      <c r="H104" s="283">
        <v>45</v>
      </c>
      <c r="I104" s="283" t="s">
        <v>1003</v>
      </c>
      <c r="J104" s="284" t="s">
        <v>1014</v>
      </c>
      <c r="K104" s="283">
        <f t="shared" ref="K104" si="94">H104-F104</f>
        <v>8</v>
      </c>
      <c r="L104" s="285">
        <v>100</v>
      </c>
      <c r="M104" s="286">
        <f t="shared" ref="M104" si="95">(K104*N104)-L104</f>
        <v>1900</v>
      </c>
      <c r="N104" s="283">
        <v>250</v>
      </c>
      <c r="O104" s="284" t="s">
        <v>541</v>
      </c>
      <c r="P104" s="282">
        <v>44854</v>
      </c>
      <c r="Q104" s="208"/>
      <c r="R104" s="214" t="s">
        <v>808</v>
      </c>
      <c r="S104" s="208"/>
      <c r="T104" s="208"/>
      <c r="U104" s="208"/>
      <c r="V104" s="208"/>
      <c r="W104" s="208"/>
      <c r="X104" s="214"/>
      <c r="Y104" s="208"/>
      <c r="Z104" s="208"/>
      <c r="AA104" s="208"/>
      <c r="AB104" s="208"/>
      <c r="AC104" s="208"/>
      <c r="AD104" s="214"/>
      <c r="AE104" s="208"/>
      <c r="AF104" s="208"/>
      <c r="AG104" s="208"/>
      <c r="AH104" s="208"/>
      <c r="AI104" s="208"/>
      <c r="AJ104" s="214"/>
      <c r="AK104" s="208"/>
      <c r="AL104" s="208"/>
    </row>
    <row r="105" spans="1:38" s="209" customFormat="1" ht="15.6" customHeight="1">
      <c r="A105" s="315">
        <v>13</v>
      </c>
      <c r="B105" s="353">
        <v>44854</v>
      </c>
      <c r="C105" s="392"/>
      <c r="D105" s="392" t="s">
        <v>1009</v>
      </c>
      <c r="E105" s="393" t="s">
        <v>543</v>
      </c>
      <c r="F105" s="393">
        <v>14.5</v>
      </c>
      <c r="G105" s="393"/>
      <c r="H105" s="283">
        <v>26.5</v>
      </c>
      <c r="I105" s="283" t="s">
        <v>1010</v>
      </c>
      <c r="J105" s="284" t="s">
        <v>983</v>
      </c>
      <c r="K105" s="283">
        <f t="shared" ref="K105:K106" si="96">H105-F105</f>
        <v>12</v>
      </c>
      <c r="L105" s="285">
        <v>100</v>
      </c>
      <c r="M105" s="286">
        <f t="shared" ref="M105" si="97">(K105*N105)-L105</f>
        <v>500</v>
      </c>
      <c r="N105" s="283">
        <v>50</v>
      </c>
      <c r="O105" s="284" t="s">
        <v>541</v>
      </c>
      <c r="P105" s="282">
        <v>44854</v>
      </c>
      <c r="Q105" s="208"/>
      <c r="R105" s="214" t="s">
        <v>808</v>
      </c>
      <c r="S105" s="208"/>
      <c r="T105" s="208"/>
      <c r="U105" s="208"/>
      <c r="V105" s="208"/>
      <c r="W105" s="208"/>
      <c r="X105" s="214"/>
      <c r="Y105" s="208"/>
      <c r="Z105" s="208"/>
      <c r="AA105" s="208"/>
      <c r="AB105" s="208"/>
      <c r="AC105" s="208"/>
      <c r="AD105" s="214"/>
      <c r="AE105" s="208"/>
      <c r="AF105" s="208"/>
      <c r="AG105" s="208"/>
      <c r="AH105" s="208"/>
      <c r="AI105" s="208"/>
      <c r="AJ105" s="214"/>
      <c r="AK105" s="208"/>
      <c r="AL105" s="208"/>
    </row>
    <row r="106" spans="1:38" s="209" customFormat="1" ht="15.6" customHeight="1">
      <c r="A106" s="424">
        <v>14</v>
      </c>
      <c r="B106" s="422">
        <v>44854</v>
      </c>
      <c r="C106" s="392"/>
      <c r="D106" s="392" t="s">
        <v>1011</v>
      </c>
      <c r="E106" s="393" t="s">
        <v>543</v>
      </c>
      <c r="F106" s="393">
        <v>450</v>
      </c>
      <c r="G106" s="393">
        <v>220</v>
      </c>
      <c r="H106" s="283">
        <v>450</v>
      </c>
      <c r="I106" s="283" t="s">
        <v>1013</v>
      </c>
      <c r="J106" s="418" t="s">
        <v>1017</v>
      </c>
      <c r="K106" s="283">
        <f t="shared" si="96"/>
        <v>0</v>
      </c>
      <c r="L106" s="285">
        <v>100</v>
      </c>
      <c r="M106" s="286">
        <v>0</v>
      </c>
      <c r="N106" s="420">
        <v>25</v>
      </c>
      <c r="O106" s="418" t="s">
        <v>541</v>
      </c>
      <c r="P106" s="422">
        <v>44854</v>
      </c>
      <c r="Q106" s="208"/>
      <c r="R106" s="214" t="s">
        <v>542</v>
      </c>
      <c r="S106" s="208"/>
      <c r="T106" s="208"/>
      <c r="U106" s="208"/>
      <c r="V106" s="208"/>
      <c r="W106" s="208"/>
      <c r="X106" s="214"/>
      <c r="Y106" s="208"/>
      <c r="Z106" s="208"/>
      <c r="AA106" s="208"/>
      <c r="AB106" s="208"/>
      <c r="AC106" s="208"/>
      <c r="AD106" s="214"/>
      <c r="AE106" s="208"/>
      <c r="AF106" s="208"/>
      <c r="AG106" s="208"/>
      <c r="AH106" s="208"/>
      <c r="AI106" s="208"/>
      <c r="AJ106" s="214"/>
      <c r="AK106" s="208"/>
      <c r="AL106" s="208"/>
    </row>
    <row r="107" spans="1:38" s="209" customFormat="1" ht="15.6" customHeight="1">
      <c r="A107" s="425"/>
      <c r="B107" s="423"/>
      <c r="C107" s="392"/>
      <c r="D107" s="392" t="s">
        <v>1012</v>
      </c>
      <c r="E107" s="393" t="s">
        <v>848</v>
      </c>
      <c r="F107" s="393">
        <v>80</v>
      </c>
      <c r="G107" s="393"/>
      <c r="H107" s="283">
        <v>1</v>
      </c>
      <c r="I107" s="283"/>
      <c r="J107" s="419"/>
      <c r="K107" s="283">
        <f>F107-H107</f>
        <v>79</v>
      </c>
      <c r="L107" s="285">
        <v>100</v>
      </c>
      <c r="M107" s="286">
        <f>K107*N106</f>
        <v>1975</v>
      </c>
      <c r="N107" s="421"/>
      <c r="O107" s="419"/>
      <c r="P107" s="423"/>
      <c r="Q107" s="208"/>
      <c r="R107" s="214"/>
      <c r="S107" s="208"/>
      <c r="T107" s="208"/>
      <c r="U107" s="208"/>
      <c r="V107" s="208"/>
      <c r="W107" s="208"/>
      <c r="X107" s="214"/>
      <c r="Y107" s="208"/>
      <c r="Z107" s="208"/>
      <c r="AA107" s="208"/>
      <c r="AB107" s="208"/>
      <c r="AC107" s="208"/>
      <c r="AD107" s="214"/>
      <c r="AE107" s="208"/>
      <c r="AF107" s="208"/>
      <c r="AG107" s="208"/>
      <c r="AH107" s="208"/>
      <c r="AI107" s="208"/>
      <c r="AJ107" s="214"/>
      <c r="AK107" s="208"/>
      <c r="AL107" s="208"/>
    </row>
    <row r="108" spans="1:38" s="209" customFormat="1" ht="15.6" customHeight="1">
      <c r="A108" s="315">
        <v>15</v>
      </c>
      <c r="B108" s="398">
        <v>44854</v>
      </c>
      <c r="C108" s="392"/>
      <c r="D108" s="392" t="s">
        <v>1018</v>
      </c>
      <c r="E108" s="393" t="s">
        <v>543</v>
      </c>
      <c r="F108" s="393">
        <v>31</v>
      </c>
      <c r="G108" s="393">
        <v>15</v>
      </c>
      <c r="H108" s="283">
        <v>42</v>
      </c>
      <c r="I108" s="283" t="s">
        <v>931</v>
      </c>
      <c r="J108" s="284" t="s">
        <v>909</v>
      </c>
      <c r="K108" s="283">
        <f t="shared" ref="K108:K109" si="98">H108-F108</f>
        <v>11</v>
      </c>
      <c r="L108" s="285">
        <v>100</v>
      </c>
      <c r="M108" s="286">
        <f t="shared" ref="M108:M109" si="99">(K108*N108)-L108</f>
        <v>3200</v>
      </c>
      <c r="N108" s="283">
        <v>300</v>
      </c>
      <c r="O108" s="284" t="s">
        <v>541</v>
      </c>
      <c r="P108" s="282">
        <v>44855</v>
      </c>
      <c r="Q108" s="208"/>
      <c r="R108" s="214" t="s">
        <v>808</v>
      </c>
      <c r="S108" s="208"/>
      <c r="T108" s="208"/>
      <c r="U108" s="208"/>
      <c r="V108" s="208"/>
      <c r="W108" s="208"/>
      <c r="X108" s="214"/>
      <c r="Y108" s="208"/>
      <c r="Z108" s="208"/>
      <c r="AA108" s="208"/>
      <c r="AB108" s="208"/>
      <c r="AC108" s="208"/>
      <c r="AD108" s="214"/>
      <c r="AE108" s="208"/>
      <c r="AF108" s="208"/>
      <c r="AG108" s="208"/>
      <c r="AH108" s="208"/>
      <c r="AI108" s="208"/>
      <c r="AJ108" s="214"/>
      <c r="AK108" s="208"/>
      <c r="AL108" s="208"/>
    </row>
    <row r="109" spans="1:38" s="209" customFormat="1" ht="15.6" customHeight="1">
      <c r="A109" s="315">
        <v>16</v>
      </c>
      <c r="B109" s="400">
        <v>44859</v>
      </c>
      <c r="C109" s="392"/>
      <c r="D109" s="392" t="s">
        <v>1029</v>
      </c>
      <c r="E109" s="393" t="s">
        <v>543</v>
      </c>
      <c r="F109" s="393">
        <v>43</v>
      </c>
      <c r="G109" s="393">
        <v>10</v>
      </c>
      <c r="H109" s="283">
        <v>70</v>
      </c>
      <c r="I109" s="283" t="s">
        <v>1030</v>
      </c>
      <c r="J109" s="284" t="s">
        <v>1035</v>
      </c>
      <c r="K109" s="283">
        <f t="shared" si="98"/>
        <v>27</v>
      </c>
      <c r="L109" s="285">
        <v>100</v>
      </c>
      <c r="M109" s="286">
        <f t="shared" si="99"/>
        <v>1250</v>
      </c>
      <c r="N109" s="283">
        <v>50</v>
      </c>
      <c r="O109" s="284" t="s">
        <v>541</v>
      </c>
      <c r="P109" s="282">
        <v>44861</v>
      </c>
      <c r="Q109" s="208"/>
      <c r="R109" s="214" t="s">
        <v>542</v>
      </c>
      <c r="S109" s="208"/>
      <c r="T109" s="208"/>
      <c r="U109" s="208"/>
      <c r="V109" s="208"/>
      <c r="W109" s="208"/>
      <c r="X109" s="214"/>
      <c r="Y109" s="208"/>
      <c r="Z109" s="208"/>
      <c r="AA109" s="208"/>
      <c r="AB109" s="208"/>
      <c r="AC109" s="208"/>
      <c r="AD109" s="214"/>
      <c r="AE109" s="208"/>
      <c r="AF109" s="208"/>
      <c r="AG109" s="208"/>
      <c r="AH109" s="208"/>
      <c r="AI109" s="208"/>
      <c r="AJ109" s="214"/>
      <c r="AK109" s="208"/>
      <c r="AL109" s="208"/>
    </row>
    <row r="110" spans="1:38" s="209" customFormat="1" ht="15.6" customHeight="1">
      <c r="A110" s="315">
        <v>17</v>
      </c>
      <c r="B110" s="400">
        <v>44859</v>
      </c>
      <c r="C110" s="392"/>
      <c r="D110" s="392" t="s">
        <v>1031</v>
      </c>
      <c r="E110" s="393" t="s">
        <v>848</v>
      </c>
      <c r="F110" s="393">
        <v>100</v>
      </c>
      <c r="G110" s="393">
        <v>201</v>
      </c>
      <c r="H110" s="283">
        <v>37.5</v>
      </c>
      <c r="I110" s="283">
        <v>0.1</v>
      </c>
      <c r="J110" s="284" t="s">
        <v>1032</v>
      </c>
      <c r="K110" s="283">
        <f>F110-H110</f>
        <v>62.5</v>
      </c>
      <c r="L110" s="285">
        <v>100</v>
      </c>
      <c r="M110" s="286">
        <f t="shared" ref="M110:M112" si="100">(K110*N110)-L110</f>
        <v>1462.5</v>
      </c>
      <c r="N110" s="283">
        <v>25</v>
      </c>
      <c r="O110" s="284" t="s">
        <v>541</v>
      </c>
      <c r="P110" s="282">
        <v>44859</v>
      </c>
      <c r="Q110" s="208"/>
      <c r="R110" s="214" t="s">
        <v>542</v>
      </c>
      <c r="S110" s="208"/>
      <c r="T110" s="208"/>
      <c r="U110" s="208"/>
      <c r="V110" s="208"/>
      <c r="W110" s="208"/>
      <c r="X110" s="214"/>
      <c r="Y110" s="208"/>
      <c r="Z110" s="208"/>
      <c r="AA110" s="208"/>
      <c r="AB110" s="208"/>
      <c r="AC110" s="208"/>
      <c r="AD110" s="214"/>
      <c r="AE110" s="208"/>
      <c r="AF110" s="208"/>
      <c r="AG110" s="208"/>
      <c r="AH110" s="208"/>
      <c r="AI110" s="208"/>
      <c r="AJ110" s="214"/>
      <c r="AK110" s="208"/>
      <c r="AL110" s="208"/>
    </row>
    <row r="111" spans="1:38" s="209" customFormat="1" ht="15.6" customHeight="1">
      <c r="A111" s="315">
        <v>18</v>
      </c>
      <c r="B111" s="400">
        <v>44861</v>
      </c>
      <c r="C111" s="392"/>
      <c r="D111" s="392" t="s">
        <v>1046</v>
      </c>
      <c r="E111" s="393" t="s">
        <v>543</v>
      </c>
      <c r="F111" s="393">
        <v>95</v>
      </c>
      <c r="G111" s="393"/>
      <c r="H111" s="283">
        <v>145</v>
      </c>
      <c r="I111" s="283" t="s">
        <v>980</v>
      </c>
      <c r="J111" s="284" t="s">
        <v>1036</v>
      </c>
      <c r="K111" s="283">
        <f t="shared" ref="K111:K112" si="101">H111-F111</f>
        <v>50</v>
      </c>
      <c r="L111" s="285">
        <v>100</v>
      </c>
      <c r="M111" s="286">
        <f t="shared" si="100"/>
        <v>1150</v>
      </c>
      <c r="N111" s="283">
        <v>25</v>
      </c>
      <c r="O111" s="284" t="s">
        <v>541</v>
      </c>
      <c r="P111" s="282">
        <v>44861</v>
      </c>
      <c r="Q111" s="208"/>
      <c r="R111" s="214" t="s">
        <v>542</v>
      </c>
      <c r="S111" s="208"/>
      <c r="T111" s="208"/>
      <c r="U111" s="208"/>
      <c r="V111" s="208"/>
      <c r="W111" s="208"/>
      <c r="X111" s="214"/>
      <c r="Y111" s="208"/>
      <c r="Z111" s="208"/>
      <c r="AA111" s="208"/>
      <c r="AB111" s="208"/>
      <c r="AC111" s="208"/>
      <c r="AD111" s="214"/>
      <c r="AE111" s="208"/>
      <c r="AF111" s="208"/>
      <c r="AG111" s="208"/>
      <c r="AH111" s="208"/>
      <c r="AI111" s="208"/>
      <c r="AJ111" s="214"/>
      <c r="AK111" s="208"/>
      <c r="AL111" s="208"/>
    </row>
    <row r="112" spans="1:38" s="209" customFormat="1" ht="15.6" customHeight="1">
      <c r="A112" s="356">
        <v>19</v>
      </c>
      <c r="B112" s="357">
        <v>44861</v>
      </c>
      <c r="C112" s="358"/>
      <c r="D112" s="358" t="s">
        <v>1037</v>
      </c>
      <c r="E112" s="356" t="s">
        <v>543</v>
      </c>
      <c r="F112" s="356">
        <v>375</v>
      </c>
      <c r="G112" s="356">
        <v>240</v>
      </c>
      <c r="H112" s="359">
        <v>240</v>
      </c>
      <c r="I112" s="359" t="s">
        <v>1038</v>
      </c>
      <c r="J112" s="360" t="s">
        <v>1051</v>
      </c>
      <c r="K112" s="361">
        <f t="shared" si="101"/>
        <v>-135</v>
      </c>
      <c r="L112" s="362">
        <v>100</v>
      </c>
      <c r="M112" s="363">
        <f t="shared" si="100"/>
        <v>-3475</v>
      </c>
      <c r="N112" s="361">
        <v>25</v>
      </c>
      <c r="O112" s="360" t="s">
        <v>553</v>
      </c>
      <c r="P112" s="364">
        <v>44862</v>
      </c>
      <c r="Q112" s="208"/>
      <c r="R112" s="214" t="s">
        <v>808</v>
      </c>
      <c r="S112" s="208"/>
      <c r="T112" s="208"/>
      <c r="U112" s="208"/>
      <c r="V112" s="208"/>
      <c r="W112" s="208"/>
      <c r="X112" s="214"/>
      <c r="Y112" s="208"/>
      <c r="Z112" s="208"/>
      <c r="AA112" s="208"/>
      <c r="AB112" s="208"/>
      <c r="AC112" s="208"/>
      <c r="AD112" s="214"/>
      <c r="AE112" s="208"/>
      <c r="AF112" s="208"/>
      <c r="AG112" s="208"/>
      <c r="AH112" s="208"/>
      <c r="AI112" s="208"/>
      <c r="AJ112" s="214"/>
      <c r="AK112" s="208"/>
      <c r="AL112" s="208"/>
    </row>
    <row r="113" spans="1:38" s="209" customFormat="1" ht="15.6" customHeight="1">
      <c r="A113" s="315">
        <v>20</v>
      </c>
      <c r="B113" s="400">
        <v>44861</v>
      </c>
      <c r="C113" s="392"/>
      <c r="D113" s="392" t="s">
        <v>1039</v>
      </c>
      <c r="E113" s="393" t="s">
        <v>543</v>
      </c>
      <c r="F113" s="393">
        <v>17</v>
      </c>
      <c r="G113" s="393"/>
      <c r="H113" s="283">
        <v>24</v>
      </c>
      <c r="I113" s="283" t="s">
        <v>1040</v>
      </c>
      <c r="J113" s="284" t="s">
        <v>877</v>
      </c>
      <c r="K113" s="283">
        <f t="shared" ref="K113" si="102">H113-F113</f>
        <v>7</v>
      </c>
      <c r="L113" s="285">
        <v>100</v>
      </c>
      <c r="M113" s="286">
        <f t="shared" ref="M113:M115" si="103">(K113*N113)-L113</f>
        <v>250</v>
      </c>
      <c r="N113" s="283">
        <v>50</v>
      </c>
      <c r="O113" s="284" t="s">
        <v>541</v>
      </c>
      <c r="P113" s="282">
        <v>44861</v>
      </c>
      <c r="Q113" s="208"/>
      <c r="R113" s="214" t="s">
        <v>808</v>
      </c>
      <c r="S113" s="208"/>
      <c r="T113" s="208"/>
      <c r="U113" s="208"/>
      <c r="V113" s="208"/>
      <c r="W113" s="208"/>
      <c r="X113" s="214"/>
      <c r="Y113" s="208"/>
      <c r="Z113" s="208"/>
      <c r="AA113" s="208"/>
      <c r="AB113" s="208"/>
      <c r="AC113" s="208"/>
      <c r="AD113" s="214"/>
      <c r="AE113" s="208"/>
      <c r="AF113" s="208"/>
      <c r="AG113" s="208"/>
      <c r="AH113" s="208"/>
      <c r="AI113" s="208"/>
      <c r="AJ113" s="214"/>
      <c r="AK113" s="208"/>
      <c r="AL113" s="208"/>
    </row>
    <row r="114" spans="1:38" s="209" customFormat="1" ht="15.6" customHeight="1">
      <c r="A114" s="315">
        <v>21</v>
      </c>
      <c r="B114" s="403">
        <v>44862</v>
      </c>
      <c r="C114" s="392"/>
      <c r="D114" s="392" t="s">
        <v>1049</v>
      </c>
      <c r="E114" s="393" t="s">
        <v>848</v>
      </c>
      <c r="F114" s="393">
        <v>53</v>
      </c>
      <c r="G114" s="393">
        <v>95</v>
      </c>
      <c r="H114" s="283">
        <v>35.5</v>
      </c>
      <c r="I114" s="283">
        <v>0.1</v>
      </c>
      <c r="J114" s="284" t="s">
        <v>1050</v>
      </c>
      <c r="K114" s="283">
        <f>F114-H114</f>
        <v>17.5</v>
      </c>
      <c r="L114" s="285">
        <v>100</v>
      </c>
      <c r="M114" s="286">
        <f t="shared" si="103"/>
        <v>775</v>
      </c>
      <c r="N114" s="283">
        <v>50</v>
      </c>
      <c r="O114" s="284" t="s">
        <v>541</v>
      </c>
      <c r="P114" s="282">
        <v>44862</v>
      </c>
      <c r="Q114" s="208"/>
      <c r="R114" s="214" t="s">
        <v>542</v>
      </c>
      <c r="S114" s="208"/>
      <c r="T114" s="208"/>
      <c r="U114" s="208"/>
      <c r="V114" s="208"/>
      <c r="W114" s="208"/>
      <c r="X114" s="214"/>
      <c r="Y114" s="208"/>
      <c r="Z114" s="208"/>
      <c r="AA114" s="208"/>
      <c r="AB114" s="208"/>
      <c r="AC114" s="208"/>
      <c r="AD114" s="214"/>
      <c r="AE114" s="208"/>
      <c r="AF114" s="208"/>
      <c r="AG114" s="208"/>
      <c r="AH114" s="208"/>
      <c r="AI114" s="208"/>
      <c r="AJ114" s="214"/>
      <c r="AK114" s="208"/>
      <c r="AL114" s="208"/>
    </row>
    <row r="115" spans="1:38" s="209" customFormat="1" ht="15.6" customHeight="1">
      <c r="A115" s="315">
        <v>22</v>
      </c>
      <c r="B115" s="404">
        <v>44865</v>
      </c>
      <c r="C115" s="392"/>
      <c r="D115" s="392" t="s">
        <v>1073</v>
      </c>
      <c r="E115" s="393" t="s">
        <v>543</v>
      </c>
      <c r="F115" s="393">
        <v>215</v>
      </c>
      <c r="G115" s="393">
        <v>90</v>
      </c>
      <c r="H115" s="283">
        <v>270</v>
      </c>
      <c r="I115" s="283" t="s">
        <v>1074</v>
      </c>
      <c r="J115" s="284" t="s">
        <v>679</v>
      </c>
      <c r="K115" s="283">
        <f t="shared" ref="K115" si="104">H115-F115</f>
        <v>55</v>
      </c>
      <c r="L115" s="285">
        <v>100</v>
      </c>
      <c r="M115" s="286">
        <f t="shared" si="103"/>
        <v>1275</v>
      </c>
      <c r="N115" s="283">
        <v>25</v>
      </c>
      <c r="O115" s="284" t="s">
        <v>541</v>
      </c>
      <c r="P115" s="282">
        <v>44865</v>
      </c>
      <c r="Q115" s="208"/>
      <c r="R115" s="214" t="s">
        <v>542</v>
      </c>
      <c r="S115" s="208"/>
      <c r="T115" s="208"/>
      <c r="U115" s="208"/>
      <c r="V115" s="208"/>
      <c r="W115" s="208"/>
      <c r="X115" s="214"/>
      <c r="Y115" s="208"/>
      <c r="Z115" s="208"/>
      <c r="AA115" s="208"/>
      <c r="AB115" s="208"/>
      <c r="AC115" s="208"/>
      <c r="AD115" s="214"/>
      <c r="AE115" s="208"/>
      <c r="AF115" s="208"/>
      <c r="AG115" s="208"/>
      <c r="AH115" s="208"/>
      <c r="AI115" s="208"/>
      <c r="AJ115" s="214"/>
      <c r="AK115" s="208"/>
      <c r="AL115" s="208"/>
    </row>
    <row r="116" spans="1:38" s="209" customFormat="1" ht="15.6" customHeight="1">
      <c r="A116" s="277">
        <v>23</v>
      </c>
      <c r="B116" s="312">
        <v>44865</v>
      </c>
      <c r="C116" s="267"/>
      <c r="D116" s="267" t="s">
        <v>1073</v>
      </c>
      <c r="E116" s="212" t="s">
        <v>543</v>
      </c>
      <c r="F116" s="212" t="s">
        <v>1075</v>
      </c>
      <c r="G116" s="212">
        <v>90</v>
      </c>
      <c r="H116" s="213"/>
      <c r="I116" s="213" t="s">
        <v>1074</v>
      </c>
      <c r="J116" s="243" t="s">
        <v>544</v>
      </c>
      <c r="K116" s="213"/>
      <c r="L116" s="232"/>
      <c r="M116" s="233"/>
      <c r="N116" s="213"/>
      <c r="O116" s="243"/>
      <c r="P116" s="210"/>
      <c r="Q116" s="208"/>
      <c r="R116" s="214" t="s">
        <v>542</v>
      </c>
      <c r="S116" s="208"/>
      <c r="T116" s="208"/>
      <c r="U116" s="208"/>
      <c r="V116" s="208"/>
      <c r="W116" s="208"/>
      <c r="X116" s="214"/>
      <c r="Y116" s="208"/>
      <c r="Z116" s="208"/>
      <c r="AA116" s="208"/>
      <c r="AB116" s="208"/>
      <c r="AC116" s="208"/>
      <c r="AD116" s="214"/>
      <c r="AE116" s="208"/>
      <c r="AF116" s="208"/>
      <c r="AG116" s="208"/>
      <c r="AH116" s="208"/>
      <c r="AI116" s="208"/>
      <c r="AJ116" s="214"/>
      <c r="AK116" s="208"/>
      <c r="AL116" s="208"/>
    </row>
    <row r="117" spans="1:38" ht="15" customHeight="1">
      <c r="A117" s="278"/>
      <c r="B117" s="278"/>
      <c r="C117" s="278"/>
      <c r="D117" s="278"/>
      <c r="E117" s="278"/>
      <c r="F117" s="278"/>
      <c r="G117" s="278"/>
      <c r="H117" s="278"/>
      <c r="I117" s="278"/>
      <c r="J117" s="278"/>
      <c r="K117" s="278"/>
      <c r="L117" s="278"/>
      <c r="M117" s="278"/>
      <c r="N117" s="278"/>
      <c r="O117" s="278"/>
      <c r="P117" s="278"/>
      <c r="Q117" s="1"/>
      <c r="R117" s="6"/>
      <c r="S117" s="1"/>
      <c r="T117" s="1"/>
      <c r="U117" s="1"/>
      <c r="V117" s="1"/>
      <c r="W117" s="1"/>
      <c r="X117" s="6"/>
      <c r="Y117" s="1"/>
      <c r="Z117" s="1"/>
      <c r="AA117" s="1"/>
      <c r="AB117" s="1"/>
      <c r="AC117" s="1"/>
      <c r="AD117" s="6"/>
      <c r="AE117" s="1"/>
      <c r="AF117" s="1"/>
      <c r="AG117" s="1"/>
      <c r="AH117" s="1"/>
      <c r="AI117" s="1"/>
      <c r="AJ117" s="6"/>
      <c r="AK117" s="1"/>
      <c r="AL117" s="1"/>
    </row>
    <row r="118" spans="1:38" ht="12.75" customHeight="1">
      <c r="A118" s="140"/>
      <c r="B118" s="145"/>
      <c r="C118" s="145"/>
      <c r="D118" s="146"/>
      <c r="E118" s="140"/>
      <c r="F118" s="147"/>
      <c r="G118" s="140"/>
      <c r="H118" s="140"/>
      <c r="I118" s="140"/>
      <c r="J118" s="145"/>
      <c r="K118" s="148"/>
      <c r="L118" s="140"/>
      <c r="M118" s="140"/>
      <c r="N118" s="140"/>
      <c r="O118" s="149"/>
      <c r="P118" s="1"/>
      <c r="Q118" s="1"/>
      <c r="R118" s="6"/>
      <c r="S118" s="1"/>
      <c r="T118" s="1"/>
      <c r="U118" s="1"/>
      <c r="V118" s="1"/>
      <c r="W118" s="1"/>
      <c r="X118" s="6"/>
      <c r="Y118" s="1"/>
      <c r="Z118" s="1"/>
      <c r="AA118" s="1"/>
      <c r="AB118" s="1"/>
      <c r="AC118" s="1"/>
      <c r="AD118" s="6"/>
      <c r="AE118" s="1"/>
      <c r="AF118" s="1"/>
      <c r="AG118" s="1"/>
      <c r="AH118" s="1"/>
      <c r="AI118" s="1"/>
      <c r="AJ118" s="6"/>
      <c r="AK118" s="1"/>
    </row>
    <row r="119" spans="1:38" ht="38.25" customHeight="1">
      <c r="A119" s="92" t="s">
        <v>565</v>
      </c>
      <c r="B119" s="150"/>
      <c r="C119" s="150"/>
      <c r="D119" s="151"/>
      <c r="E119" s="125"/>
      <c r="F119" s="6"/>
      <c r="G119" s="6"/>
      <c r="H119" s="126"/>
      <c r="I119" s="152"/>
      <c r="J119" s="1"/>
      <c r="K119" s="6"/>
      <c r="L119" s="6"/>
      <c r="M119" s="6"/>
      <c r="N119" s="1"/>
      <c r="O119" s="1"/>
      <c r="Q119" s="1"/>
      <c r="R119" s="6"/>
      <c r="S119" s="1"/>
      <c r="T119" s="1"/>
      <c r="U119" s="1"/>
      <c r="V119" s="1"/>
      <c r="W119" s="1"/>
      <c r="X119" s="6"/>
      <c r="Y119" s="1"/>
      <c r="Z119" s="1"/>
      <c r="AA119" s="1"/>
      <c r="AB119" s="1"/>
      <c r="AC119" s="1"/>
      <c r="AD119" s="6"/>
      <c r="AE119" s="1"/>
      <c r="AF119" s="1"/>
      <c r="AG119" s="1"/>
      <c r="AH119" s="1"/>
      <c r="AI119" s="1"/>
      <c r="AJ119" s="6"/>
      <c r="AK119" s="1"/>
    </row>
    <row r="120" spans="1:38" s="209" customFormat="1" ht="38.25">
      <c r="A120" s="93" t="s">
        <v>16</v>
      </c>
      <c r="B120" s="94" t="s">
        <v>518</v>
      </c>
      <c r="C120" s="94"/>
      <c r="D120" s="95" t="s">
        <v>529</v>
      </c>
      <c r="E120" s="94" t="s">
        <v>530</v>
      </c>
      <c r="F120" s="94" t="s">
        <v>531</v>
      </c>
      <c r="G120" s="94" t="s">
        <v>532</v>
      </c>
      <c r="H120" s="94" t="s">
        <v>533</v>
      </c>
      <c r="I120" s="94" t="s">
        <v>534</v>
      </c>
      <c r="J120" s="93" t="s">
        <v>535</v>
      </c>
      <c r="K120" s="129" t="s">
        <v>552</v>
      </c>
      <c r="L120" s="130" t="s">
        <v>537</v>
      </c>
      <c r="M120" s="96" t="s">
        <v>538</v>
      </c>
      <c r="N120" s="94" t="s">
        <v>539</v>
      </c>
      <c r="O120" s="95" t="s">
        <v>540</v>
      </c>
      <c r="P120" s="94" t="s">
        <v>769</v>
      </c>
      <c r="Q120" s="208"/>
      <c r="R120" s="6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I120" s="208"/>
      <c r="AJ120" s="208"/>
      <c r="AK120" s="208"/>
      <c r="AL120" s="208"/>
    </row>
    <row r="121" spans="1:38" s="209" customFormat="1" ht="12.75" customHeight="1">
      <c r="A121" s="327">
        <v>1</v>
      </c>
      <c r="B121" s="328">
        <v>44840</v>
      </c>
      <c r="C121" s="307"/>
      <c r="D121" s="309" t="s">
        <v>116</v>
      </c>
      <c r="E121" s="310" t="s">
        <v>543</v>
      </c>
      <c r="F121" s="310" t="s">
        <v>903</v>
      </c>
      <c r="G121" s="310">
        <v>1240</v>
      </c>
      <c r="H121" s="310"/>
      <c r="I121" s="310" t="s">
        <v>904</v>
      </c>
      <c r="J121" s="243" t="s">
        <v>544</v>
      </c>
      <c r="K121" s="213"/>
      <c r="L121" s="232"/>
      <c r="M121" s="233"/>
      <c r="N121" s="213"/>
      <c r="O121" s="243"/>
      <c r="P121" s="210"/>
      <c r="Q121" s="208"/>
      <c r="R121" s="1" t="s">
        <v>542</v>
      </c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8"/>
      <c r="AI121" s="208"/>
      <c r="AJ121" s="208"/>
      <c r="AK121" s="208"/>
      <c r="AL121" s="208"/>
    </row>
    <row r="122" spans="1:38" ht="14.25" customHeight="1">
      <c r="A122" s="327">
        <v>2</v>
      </c>
      <c r="B122" s="328">
        <v>44840</v>
      </c>
      <c r="C122" s="309"/>
      <c r="D122" s="309" t="s">
        <v>902</v>
      </c>
      <c r="E122" s="310" t="s">
        <v>543</v>
      </c>
      <c r="F122" s="310" t="s">
        <v>905</v>
      </c>
      <c r="G122" s="310">
        <v>1220</v>
      </c>
      <c r="H122" s="310"/>
      <c r="I122" s="310" t="s">
        <v>906</v>
      </c>
      <c r="J122" s="243" t="s">
        <v>544</v>
      </c>
      <c r="K122" s="213"/>
      <c r="L122" s="232"/>
      <c r="M122" s="233"/>
      <c r="N122" s="213"/>
      <c r="O122" s="243"/>
      <c r="P122" s="210"/>
      <c r="Q122" s="208"/>
      <c r="R122" s="208" t="s">
        <v>542</v>
      </c>
      <c r="S122" s="41"/>
      <c r="T122" s="1"/>
      <c r="U122" s="1"/>
      <c r="V122" s="1"/>
      <c r="W122" s="1"/>
      <c r="X122" s="1"/>
      <c r="Y122" s="1"/>
      <c r="Z122" s="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</row>
    <row r="123" spans="1:38" ht="12.75" customHeight="1">
      <c r="A123" s="310"/>
      <c r="B123" s="308"/>
      <c r="C123" s="309"/>
      <c r="D123" s="309"/>
      <c r="E123" s="310"/>
      <c r="F123" s="310"/>
      <c r="G123" s="310"/>
      <c r="H123" s="310"/>
      <c r="I123" s="310"/>
      <c r="J123" s="243"/>
      <c r="K123" s="213"/>
      <c r="L123" s="232"/>
      <c r="M123" s="233"/>
      <c r="N123" s="213"/>
      <c r="O123" s="243"/>
      <c r="P123" s="210"/>
      <c r="R123" s="6"/>
      <c r="S123" s="1"/>
      <c r="T123" s="1"/>
      <c r="U123" s="1"/>
      <c r="V123" s="1"/>
      <c r="W123" s="1"/>
      <c r="X123" s="1"/>
      <c r="Y123" s="1"/>
    </row>
    <row r="124" spans="1:38" ht="12.75" customHeight="1">
      <c r="A124" s="109" t="s">
        <v>545</v>
      </c>
      <c r="B124" s="109"/>
      <c r="C124" s="109"/>
      <c r="D124" s="109"/>
      <c r="E124" s="41"/>
      <c r="F124" s="117" t="s">
        <v>547</v>
      </c>
      <c r="G124" s="54"/>
      <c r="H124" s="54"/>
      <c r="I124" s="54"/>
      <c r="J124" s="6"/>
      <c r="K124" s="134"/>
      <c r="L124" s="135"/>
      <c r="M124" s="6"/>
      <c r="N124" s="99"/>
      <c r="O124" s="153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16" t="s">
        <v>546</v>
      </c>
      <c r="B125" s="109"/>
      <c r="C125" s="109"/>
      <c r="D125" s="109"/>
      <c r="E125" s="6"/>
      <c r="F125" s="117" t="s">
        <v>549</v>
      </c>
      <c r="G125" s="6"/>
      <c r="H125" s="6" t="s">
        <v>765</v>
      </c>
      <c r="I125" s="6"/>
      <c r="J125" s="1"/>
      <c r="K125" s="6"/>
      <c r="L125" s="6"/>
      <c r="M125" s="6"/>
      <c r="N125" s="1"/>
      <c r="O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16"/>
      <c r="B126" s="109"/>
      <c r="C126" s="109"/>
      <c r="D126" s="109"/>
      <c r="E126" s="6"/>
      <c r="F126" s="117"/>
      <c r="G126" s="6"/>
      <c r="H126" s="6"/>
      <c r="I126" s="6"/>
      <c r="J126" s="1"/>
      <c r="K126" s="6"/>
      <c r="L126" s="6"/>
      <c r="M126" s="6"/>
      <c r="N126" s="1"/>
      <c r="O126" s="1"/>
      <c r="Q126" s="1"/>
      <c r="R126" s="54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16"/>
      <c r="B127" s="109"/>
      <c r="C127" s="109"/>
      <c r="D127" s="109"/>
      <c r="E127" s="6"/>
      <c r="F127" s="117"/>
      <c r="G127" s="54"/>
      <c r="H127" s="41"/>
      <c r="I127" s="54"/>
      <c r="J127" s="6"/>
      <c r="K127" s="134"/>
      <c r="L127" s="135"/>
      <c r="M127" s="6"/>
      <c r="N127" s="99"/>
      <c r="O127" s="136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54"/>
      <c r="B128" s="98"/>
      <c r="C128" s="98"/>
      <c r="D128" s="41"/>
      <c r="E128" s="54"/>
      <c r="F128" s="54"/>
      <c r="G128" s="54"/>
      <c r="H128" s="41"/>
      <c r="I128" s="54"/>
      <c r="J128" s="6"/>
      <c r="K128" s="134"/>
      <c r="L128" s="135"/>
      <c r="M128" s="6"/>
      <c r="N128" s="99"/>
      <c r="O128" s="136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38.25" customHeight="1">
      <c r="A129" s="41"/>
      <c r="B129" s="154" t="s">
        <v>566</v>
      </c>
      <c r="C129" s="154"/>
      <c r="D129" s="154"/>
      <c r="E129" s="154"/>
      <c r="F129" s="6"/>
      <c r="G129" s="6"/>
      <c r="H129" s="127"/>
      <c r="I129" s="6"/>
      <c r="J129" s="127"/>
      <c r="K129" s="128"/>
      <c r="L129" s="6"/>
      <c r="M129" s="6"/>
      <c r="N129" s="1"/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93" t="s">
        <v>16</v>
      </c>
      <c r="B130" s="94" t="s">
        <v>518</v>
      </c>
      <c r="C130" s="94"/>
      <c r="D130" s="95" t="s">
        <v>529</v>
      </c>
      <c r="E130" s="94" t="s">
        <v>530</v>
      </c>
      <c r="F130" s="94" t="s">
        <v>531</v>
      </c>
      <c r="G130" s="94" t="s">
        <v>567</v>
      </c>
      <c r="H130" s="94" t="s">
        <v>568</v>
      </c>
      <c r="I130" s="94" t="s">
        <v>534</v>
      </c>
      <c r="J130" s="155" t="s">
        <v>535</v>
      </c>
      <c r="K130" s="94" t="s">
        <v>536</v>
      </c>
      <c r="L130" s="94" t="s">
        <v>569</v>
      </c>
      <c r="M130" s="94" t="s">
        <v>539</v>
      </c>
      <c r="N130" s="95" t="s">
        <v>540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1</v>
      </c>
      <c r="B131" s="157">
        <v>41579</v>
      </c>
      <c r="C131" s="157"/>
      <c r="D131" s="158" t="s">
        <v>570</v>
      </c>
      <c r="E131" s="159" t="s">
        <v>571</v>
      </c>
      <c r="F131" s="160">
        <v>82</v>
      </c>
      <c r="G131" s="159" t="s">
        <v>572</v>
      </c>
      <c r="H131" s="159">
        <v>100</v>
      </c>
      <c r="I131" s="161">
        <v>100</v>
      </c>
      <c r="J131" s="162" t="s">
        <v>573</v>
      </c>
      <c r="K131" s="163">
        <f t="shared" ref="K131:K183" si="105">H131-F131</f>
        <v>18</v>
      </c>
      <c r="L131" s="164">
        <f t="shared" ref="L131:L183" si="106">K131/F131</f>
        <v>0.21951219512195122</v>
      </c>
      <c r="M131" s="159" t="s">
        <v>541</v>
      </c>
      <c r="N131" s="165">
        <v>42657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2</v>
      </c>
      <c r="B132" s="157">
        <v>41794</v>
      </c>
      <c r="C132" s="157"/>
      <c r="D132" s="158" t="s">
        <v>574</v>
      </c>
      <c r="E132" s="159" t="s">
        <v>543</v>
      </c>
      <c r="F132" s="160">
        <v>257</v>
      </c>
      <c r="G132" s="159" t="s">
        <v>572</v>
      </c>
      <c r="H132" s="159">
        <v>300</v>
      </c>
      <c r="I132" s="161">
        <v>300</v>
      </c>
      <c r="J132" s="162" t="s">
        <v>573</v>
      </c>
      <c r="K132" s="163">
        <f t="shared" si="105"/>
        <v>43</v>
      </c>
      <c r="L132" s="164">
        <f t="shared" si="106"/>
        <v>0.16731517509727625</v>
      </c>
      <c r="M132" s="159" t="s">
        <v>541</v>
      </c>
      <c r="N132" s="165">
        <v>41822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3</v>
      </c>
      <c r="B133" s="157">
        <v>41828</v>
      </c>
      <c r="C133" s="157"/>
      <c r="D133" s="158" t="s">
        <v>575</v>
      </c>
      <c r="E133" s="159" t="s">
        <v>543</v>
      </c>
      <c r="F133" s="160">
        <v>393</v>
      </c>
      <c r="G133" s="159" t="s">
        <v>572</v>
      </c>
      <c r="H133" s="159">
        <v>468</v>
      </c>
      <c r="I133" s="161">
        <v>468</v>
      </c>
      <c r="J133" s="162" t="s">
        <v>573</v>
      </c>
      <c r="K133" s="163">
        <f t="shared" si="105"/>
        <v>75</v>
      </c>
      <c r="L133" s="164">
        <f t="shared" si="106"/>
        <v>0.19083969465648856</v>
      </c>
      <c r="M133" s="159" t="s">
        <v>541</v>
      </c>
      <c r="N133" s="165">
        <v>41863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4</v>
      </c>
      <c r="B134" s="157">
        <v>41857</v>
      </c>
      <c r="C134" s="157"/>
      <c r="D134" s="158" t="s">
        <v>576</v>
      </c>
      <c r="E134" s="159" t="s">
        <v>543</v>
      </c>
      <c r="F134" s="160">
        <v>205</v>
      </c>
      <c r="G134" s="159" t="s">
        <v>572</v>
      </c>
      <c r="H134" s="159">
        <v>275</v>
      </c>
      <c r="I134" s="161">
        <v>250</v>
      </c>
      <c r="J134" s="162" t="s">
        <v>573</v>
      </c>
      <c r="K134" s="163">
        <f t="shared" si="105"/>
        <v>70</v>
      </c>
      <c r="L134" s="164">
        <f t="shared" si="106"/>
        <v>0.34146341463414637</v>
      </c>
      <c r="M134" s="159" t="s">
        <v>541</v>
      </c>
      <c r="N134" s="165">
        <v>41962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5</v>
      </c>
      <c r="B135" s="157">
        <v>41886</v>
      </c>
      <c r="C135" s="157"/>
      <c r="D135" s="158" t="s">
        <v>577</v>
      </c>
      <c r="E135" s="159" t="s">
        <v>543</v>
      </c>
      <c r="F135" s="160">
        <v>162</v>
      </c>
      <c r="G135" s="159" t="s">
        <v>572</v>
      </c>
      <c r="H135" s="159">
        <v>190</v>
      </c>
      <c r="I135" s="161">
        <v>190</v>
      </c>
      <c r="J135" s="162" t="s">
        <v>573</v>
      </c>
      <c r="K135" s="163">
        <f t="shared" si="105"/>
        <v>28</v>
      </c>
      <c r="L135" s="164">
        <f t="shared" si="106"/>
        <v>0.1728395061728395</v>
      </c>
      <c r="M135" s="159" t="s">
        <v>541</v>
      </c>
      <c r="N135" s="165">
        <v>42006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6</v>
      </c>
      <c r="B136" s="157">
        <v>41886</v>
      </c>
      <c r="C136" s="157"/>
      <c r="D136" s="158" t="s">
        <v>578</v>
      </c>
      <c r="E136" s="159" t="s">
        <v>543</v>
      </c>
      <c r="F136" s="160">
        <v>75</v>
      </c>
      <c r="G136" s="159" t="s">
        <v>572</v>
      </c>
      <c r="H136" s="159">
        <v>91.5</v>
      </c>
      <c r="I136" s="161" t="s">
        <v>579</v>
      </c>
      <c r="J136" s="162" t="s">
        <v>580</v>
      </c>
      <c r="K136" s="163">
        <f t="shared" si="105"/>
        <v>16.5</v>
      </c>
      <c r="L136" s="164">
        <f t="shared" si="106"/>
        <v>0.22</v>
      </c>
      <c r="M136" s="159" t="s">
        <v>541</v>
      </c>
      <c r="N136" s="165">
        <v>41954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7</v>
      </c>
      <c r="B137" s="157">
        <v>41913</v>
      </c>
      <c r="C137" s="157"/>
      <c r="D137" s="158" t="s">
        <v>581</v>
      </c>
      <c r="E137" s="159" t="s">
        <v>543</v>
      </c>
      <c r="F137" s="160">
        <v>850</v>
      </c>
      <c r="G137" s="159" t="s">
        <v>572</v>
      </c>
      <c r="H137" s="159">
        <v>982.5</v>
      </c>
      <c r="I137" s="161">
        <v>1050</v>
      </c>
      <c r="J137" s="162" t="s">
        <v>582</v>
      </c>
      <c r="K137" s="163">
        <f t="shared" si="105"/>
        <v>132.5</v>
      </c>
      <c r="L137" s="164">
        <f t="shared" si="106"/>
        <v>0.15588235294117647</v>
      </c>
      <c r="M137" s="159" t="s">
        <v>541</v>
      </c>
      <c r="N137" s="165">
        <v>42039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8</v>
      </c>
      <c r="B138" s="157">
        <v>41913</v>
      </c>
      <c r="C138" s="157"/>
      <c r="D138" s="158" t="s">
        <v>583</v>
      </c>
      <c r="E138" s="159" t="s">
        <v>543</v>
      </c>
      <c r="F138" s="160">
        <v>475</v>
      </c>
      <c r="G138" s="159" t="s">
        <v>572</v>
      </c>
      <c r="H138" s="159">
        <v>515</v>
      </c>
      <c r="I138" s="161">
        <v>600</v>
      </c>
      <c r="J138" s="162" t="s">
        <v>584</v>
      </c>
      <c r="K138" s="163">
        <f t="shared" si="105"/>
        <v>40</v>
      </c>
      <c r="L138" s="164">
        <f t="shared" si="106"/>
        <v>8.4210526315789472E-2</v>
      </c>
      <c r="M138" s="159" t="s">
        <v>541</v>
      </c>
      <c r="N138" s="165">
        <v>41939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9</v>
      </c>
      <c r="B139" s="157">
        <v>41913</v>
      </c>
      <c r="C139" s="157"/>
      <c r="D139" s="158" t="s">
        <v>585</v>
      </c>
      <c r="E139" s="159" t="s">
        <v>543</v>
      </c>
      <c r="F139" s="160">
        <v>86</v>
      </c>
      <c r="G139" s="159" t="s">
        <v>572</v>
      </c>
      <c r="H139" s="159">
        <v>99</v>
      </c>
      <c r="I139" s="161">
        <v>140</v>
      </c>
      <c r="J139" s="162" t="s">
        <v>586</v>
      </c>
      <c r="K139" s="163">
        <f t="shared" si="105"/>
        <v>13</v>
      </c>
      <c r="L139" s="164">
        <f t="shared" si="106"/>
        <v>0.15116279069767441</v>
      </c>
      <c r="M139" s="159" t="s">
        <v>541</v>
      </c>
      <c r="N139" s="165">
        <v>41939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10</v>
      </c>
      <c r="B140" s="157">
        <v>41926</v>
      </c>
      <c r="C140" s="157"/>
      <c r="D140" s="158" t="s">
        <v>587</v>
      </c>
      <c r="E140" s="159" t="s">
        <v>543</v>
      </c>
      <c r="F140" s="160">
        <v>496.6</v>
      </c>
      <c r="G140" s="159" t="s">
        <v>572</v>
      </c>
      <c r="H140" s="159">
        <v>621</v>
      </c>
      <c r="I140" s="161">
        <v>580</v>
      </c>
      <c r="J140" s="162" t="s">
        <v>573</v>
      </c>
      <c r="K140" s="163">
        <f t="shared" si="105"/>
        <v>124.39999999999998</v>
      </c>
      <c r="L140" s="164">
        <f t="shared" si="106"/>
        <v>0.25050342327829234</v>
      </c>
      <c r="M140" s="159" t="s">
        <v>541</v>
      </c>
      <c r="N140" s="165">
        <v>42605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11</v>
      </c>
      <c r="B141" s="157">
        <v>41926</v>
      </c>
      <c r="C141" s="157"/>
      <c r="D141" s="158" t="s">
        <v>588</v>
      </c>
      <c r="E141" s="159" t="s">
        <v>543</v>
      </c>
      <c r="F141" s="160">
        <v>2481.9</v>
      </c>
      <c r="G141" s="159" t="s">
        <v>572</v>
      </c>
      <c r="H141" s="159">
        <v>2840</v>
      </c>
      <c r="I141" s="161">
        <v>2870</v>
      </c>
      <c r="J141" s="162" t="s">
        <v>589</v>
      </c>
      <c r="K141" s="163">
        <f t="shared" si="105"/>
        <v>358.09999999999991</v>
      </c>
      <c r="L141" s="164">
        <f t="shared" si="106"/>
        <v>0.14428462065353154</v>
      </c>
      <c r="M141" s="159" t="s">
        <v>541</v>
      </c>
      <c r="N141" s="165">
        <v>42017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12</v>
      </c>
      <c r="B142" s="157">
        <v>41928</v>
      </c>
      <c r="C142" s="157"/>
      <c r="D142" s="158" t="s">
        <v>590</v>
      </c>
      <c r="E142" s="159" t="s">
        <v>543</v>
      </c>
      <c r="F142" s="160">
        <v>84.5</v>
      </c>
      <c r="G142" s="159" t="s">
        <v>572</v>
      </c>
      <c r="H142" s="159">
        <v>93</v>
      </c>
      <c r="I142" s="161">
        <v>110</v>
      </c>
      <c r="J142" s="162" t="s">
        <v>591</v>
      </c>
      <c r="K142" s="163">
        <f t="shared" si="105"/>
        <v>8.5</v>
      </c>
      <c r="L142" s="164">
        <f t="shared" si="106"/>
        <v>0.10059171597633136</v>
      </c>
      <c r="M142" s="159" t="s">
        <v>541</v>
      </c>
      <c r="N142" s="165">
        <v>41939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13</v>
      </c>
      <c r="B143" s="157">
        <v>41928</v>
      </c>
      <c r="C143" s="157"/>
      <c r="D143" s="158" t="s">
        <v>592</v>
      </c>
      <c r="E143" s="159" t="s">
        <v>543</v>
      </c>
      <c r="F143" s="160">
        <v>401</v>
      </c>
      <c r="G143" s="159" t="s">
        <v>572</v>
      </c>
      <c r="H143" s="159">
        <v>428</v>
      </c>
      <c r="I143" s="161">
        <v>450</v>
      </c>
      <c r="J143" s="162" t="s">
        <v>593</v>
      </c>
      <c r="K143" s="163">
        <f t="shared" si="105"/>
        <v>27</v>
      </c>
      <c r="L143" s="164">
        <f t="shared" si="106"/>
        <v>6.7331670822942641E-2</v>
      </c>
      <c r="M143" s="159" t="s">
        <v>541</v>
      </c>
      <c r="N143" s="165">
        <v>42020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14</v>
      </c>
      <c r="B144" s="157">
        <v>41928</v>
      </c>
      <c r="C144" s="157"/>
      <c r="D144" s="158" t="s">
        <v>594</v>
      </c>
      <c r="E144" s="159" t="s">
        <v>543</v>
      </c>
      <c r="F144" s="160">
        <v>101</v>
      </c>
      <c r="G144" s="159" t="s">
        <v>572</v>
      </c>
      <c r="H144" s="159">
        <v>112</v>
      </c>
      <c r="I144" s="161">
        <v>120</v>
      </c>
      <c r="J144" s="162" t="s">
        <v>595</v>
      </c>
      <c r="K144" s="163">
        <f t="shared" si="105"/>
        <v>11</v>
      </c>
      <c r="L144" s="164">
        <f t="shared" si="106"/>
        <v>0.10891089108910891</v>
      </c>
      <c r="M144" s="159" t="s">
        <v>541</v>
      </c>
      <c r="N144" s="165">
        <v>41939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15</v>
      </c>
      <c r="B145" s="157">
        <v>41954</v>
      </c>
      <c r="C145" s="157"/>
      <c r="D145" s="158" t="s">
        <v>596</v>
      </c>
      <c r="E145" s="159" t="s">
        <v>543</v>
      </c>
      <c r="F145" s="160">
        <v>59</v>
      </c>
      <c r="G145" s="159" t="s">
        <v>572</v>
      </c>
      <c r="H145" s="159">
        <v>76</v>
      </c>
      <c r="I145" s="161">
        <v>76</v>
      </c>
      <c r="J145" s="162" t="s">
        <v>573</v>
      </c>
      <c r="K145" s="163">
        <f t="shared" si="105"/>
        <v>17</v>
      </c>
      <c r="L145" s="164">
        <f t="shared" si="106"/>
        <v>0.28813559322033899</v>
      </c>
      <c r="M145" s="159" t="s">
        <v>541</v>
      </c>
      <c r="N145" s="165">
        <v>43032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16</v>
      </c>
      <c r="B146" s="157">
        <v>41954</v>
      </c>
      <c r="C146" s="157"/>
      <c r="D146" s="158" t="s">
        <v>585</v>
      </c>
      <c r="E146" s="159" t="s">
        <v>543</v>
      </c>
      <c r="F146" s="160">
        <v>99</v>
      </c>
      <c r="G146" s="159" t="s">
        <v>572</v>
      </c>
      <c r="H146" s="159">
        <v>120</v>
      </c>
      <c r="I146" s="161">
        <v>120</v>
      </c>
      <c r="J146" s="162" t="s">
        <v>554</v>
      </c>
      <c r="K146" s="163">
        <f t="shared" si="105"/>
        <v>21</v>
      </c>
      <c r="L146" s="164">
        <f t="shared" si="106"/>
        <v>0.21212121212121213</v>
      </c>
      <c r="M146" s="159" t="s">
        <v>541</v>
      </c>
      <c r="N146" s="165">
        <v>41960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17</v>
      </c>
      <c r="B147" s="157">
        <v>41956</v>
      </c>
      <c r="C147" s="157"/>
      <c r="D147" s="158" t="s">
        <v>597</v>
      </c>
      <c r="E147" s="159" t="s">
        <v>543</v>
      </c>
      <c r="F147" s="160">
        <v>22</v>
      </c>
      <c r="G147" s="159" t="s">
        <v>572</v>
      </c>
      <c r="H147" s="159">
        <v>33.549999999999997</v>
      </c>
      <c r="I147" s="161">
        <v>32</v>
      </c>
      <c r="J147" s="162" t="s">
        <v>598</v>
      </c>
      <c r="K147" s="163">
        <f t="shared" si="105"/>
        <v>11.549999999999997</v>
      </c>
      <c r="L147" s="164">
        <f t="shared" si="106"/>
        <v>0.52499999999999991</v>
      </c>
      <c r="M147" s="159" t="s">
        <v>541</v>
      </c>
      <c r="N147" s="165">
        <v>42188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18</v>
      </c>
      <c r="B148" s="157">
        <v>41976</v>
      </c>
      <c r="C148" s="157"/>
      <c r="D148" s="158" t="s">
        <v>599</v>
      </c>
      <c r="E148" s="159" t="s">
        <v>543</v>
      </c>
      <c r="F148" s="160">
        <v>440</v>
      </c>
      <c r="G148" s="159" t="s">
        <v>572</v>
      </c>
      <c r="H148" s="159">
        <v>520</v>
      </c>
      <c r="I148" s="161">
        <v>520</v>
      </c>
      <c r="J148" s="162" t="s">
        <v>600</v>
      </c>
      <c r="K148" s="163">
        <f t="shared" si="105"/>
        <v>80</v>
      </c>
      <c r="L148" s="164">
        <f t="shared" si="106"/>
        <v>0.18181818181818182</v>
      </c>
      <c r="M148" s="159" t="s">
        <v>541</v>
      </c>
      <c r="N148" s="165">
        <v>42208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19</v>
      </c>
      <c r="B149" s="157">
        <v>41976</v>
      </c>
      <c r="C149" s="157"/>
      <c r="D149" s="158" t="s">
        <v>601</v>
      </c>
      <c r="E149" s="159" t="s">
        <v>543</v>
      </c>
      <c r="F149" s="160">
        <v>360</v>
      </c>
      <c r="G149" s="159" t="s">
        <v>572</v>
      </c>
      <c r="H149" s="159">
        <v>427</v>
      </c>
      <c r="I149" s="161">
        <v>425</v>
      </c>
      <c r="J149" s="162" t="s">
        <v>602</v>
      </c>
      <c r="K149" s="163">
        <f t="shared" si="105"/>
        <v>67</v>
      </c>
      <c r="L149" s="164">
        <f t="shared" si="106"/>
        <v>0.18611111111111112</v>
      </c>
      <c r="M149" s="159" t="s">
        <v>541</v>
      </c>
      <c r="N149" s="165">
        <v>42058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20</v>
      </c>
      <c r="B150" s="157">
        <v>42012</v>
      </c>
      <c r="C150" s="157"/>
      <c r="D150" s="158" t="s">
        <v>603</v>
      </c>
      <c r="E150" s="159" t="s">
        <v>543</v>
      </c>
      <c r="F150" s="160">
        <v>360</v>
      </c>
      <c r="G150" s="159" t="s">
        <v>572</v>
      </c>
      <c r="H150" s="159">
        <v>455</v>
      </c>
      <c r="I150" s="161">
        <v>420</v>
      </c>
      <c r="J150" s="162" t="s">
        <v>604</v>
      </c>
      <c r="K150" s="163">
        <f t="shared" si="105"/>
        <v>95</v>
      </c>
      <c r="L150" s="164">
        <f t="shared" si="106"/>
        <v>0.2638888888888889</v>
      </c>
      <c r="M150" s="159" t="s">
        <v>541</v>
      </c>
      <c r="N150" s="165">
        <v>42024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21</v>
      </c>
      <c r="B151" s="157">
        <v>42012</v>
      </c>
      <c r="C151" s="157"/>
      <c r="D151" s="158" t="s">
        <v>605</v>
      </c>
      <c r="E151" s="159" t="s">
        <v>543</v>
      </c>
      <c r="F151" s="160">
        <v>130</v>
      </c>
      <c r="G151" s="159"/>
      <c r="H151" s="159">
        <v>175.5</v>
      </c>
      <c r="I151" s="161">
        <v>165</v>
      </c>
      <c r="J151" s="162" t="s">
        <v>606</v>
      </c>
      <c r="K151" s="163">
        <f t="shared" si="105"/>
        <v>45.5</v>
      </c>
      <c r="L151" s="164">
        <f t="shared" si="106"/>
        <v>0.35</v>
      </c>
      <c r="M151" s="159" t="s">
        <v>541</v>
      </c>
      <c r="N151" s="165">
        <v>43088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22</v>
      </c>
      <c r="B152" s="157">
        <v>42040</v>
      </c>
      <c r="C152" s="157"/>
      <c r="D152" s="158" t="s">
        <v>368</v>
      </c>
      <c r="E152" s="159" t="s">
        <v>571</v>
      </c>
      <c r="F152" s="160">
        <v>98</v>
      </c>
      <c r="G152" s="159"/>
      <c r="H152" s="159">
        <v>120</v>
      </c>
      <c r="I152" s="161">
        <v>120</v>
      </c>
      <c r="J152" s="162" t="s">
        <v>573</v>
      </c>
      <c r="K152" s="163">
        <f t="shared" si="105"/>
        <v>22</v>
      </c>
      <c r="L152" s="164">
        <f t="shared" si="106"/>
        <v>0.22448979591836735</v>
      </c>
      <c r="M152" s="159" t="s">
        <v>541</v>
      </c>
      <c r="N152" s="165">
        <v>42753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23</v>
      </c>
      <c r="B153" s="157">
        <v>42040</v>
      </c>
      <c r="C153" s="157"/>
      <c r="D153" s="158" t="s">
        <v>607</v>
      </c>
      <c r="E153" s="159" t="s">
        <v>571</v>
      </c>
      <c r="F153" s="160">
        <v>196</v>
      </c>
      <c r="G153" s="159"/>
      <c r="H153" s="159">
        <v>262</v>
      </c>
      <c r="I153" s="161">
        <v>255</v>
      </c>
      <c r="J153" s="162" t="s">
        <v>573</v>
      </c>
      <c r="K153" s="163">
        <f t="shared" si="105"/>
        <v>66</v>
      </c>
      <c r="L153" s="164">
        <f t="shared" si="106"/>
        <v>0.33673469387755101</v>
      </c>
      <c r="M153" s="159" t="s">
        <v>541</v>
      </c>
      <c r="N153" s="165">
        <v>42599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6">
        <v>24</v>
      </c>
      <c r="B154" s="167">
        <v>42067</v>
      </c>
      <c r="C154" s="167"/>
      <c r="D154" s="168" t="s">
        <v>367</v>
      </c>
      <c r="E154" s="169" t="s">
        <v>571</v>
      </c>
      <c r="F154" s="170">
        <v>235</v>
      </c>
      <c r="G154" s="170"/>
      <c r="H154" s="171">
        <v>77</v>
      </c>
      <c r="I154" s="171" t="s">
        <v>608</v>
      </c>
      <c r="J154" s="172" t="s">
        <v>609</v>
      </c>
      <c r="K154" s="173">
        <f t="shared" si="105"/>
        <v>-158</v>
      </c>
      <c r="L154" s="174">
        <f t="shared" si="106"/>
        <v>-0.67234042553191486</v>
      </c>
      <c r="M154" s="170" t="s">
        <v>553</v>
      </c>
      <c r="N154" s="167">
        <v>43522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25</v>
      </c>
      <c r="B155" s="157">
        <v>42067</v>
      </c>
      <c r="C155" s="157"/>
      <c r="D155" s="158" t="s">
        <v>610</v>
      </c>
      <c r="E155" s="159" t="s">
        <v>571</v>
      </c>
      <c r="F155" s="160">
        <v>185</v>
      </c>
      <c r="G155" s="159"/>
      <c r="H155" s="159">
        <v>224</v>
      </c>
      <c r="I155" s="161" t="s">
        <v>611</v>
      </c>
      <c r="J155" s="162" t="s">
        <v>573</v>
      </c>
      <c r="K155" s="163">
        <f t="shared" si="105"/>
        <v>39</v>
      </c>
      <c r="L155" s="164">
        <f t="shared" si="106"/>
        <v>0.21081081081081082</v>
      </c>
      <c r="M155" s="159" t="s">
        <v>541</v>
      </c>
      <c r="N155" s="165">
        <v>42647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6">
        <v>26</v>
      </c>
      <c r="B156" s="167">
        <v>42090</v>
      </c>
      <c r="C156" s="167"/>
      <c r="D156" s="175" t="s">
        <v>612</v>
      </c>
      <c r="E156" s="170" t="s">
        <v>571</v>
      </c>
      <c r="F156" s="170">
        <v>49.5</v>
      </c>
      <c r="G156" s="171"/>
      <c r="H156" s="171">
        <v>15.85</v>
      </c>
      <c r="I156" s="171">
        <v>67</v>
      </c>
      <c r="J156" s="172" t="s">
        <v>613</v>
      </c>
      <c r="K156" s="171">
        <f t="shared" si="105"/>
        <v>-33.65</v>
      </c>
      <c r="L156" s="176">
        <f t="shared" si="106"/>
        <v>-0.67979797979797973</v>
      </c>
      <c r="M156" s="170" t="s">
        <v>553</v>
      </c>
      <c r="N156" s="177">
        <v>43627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27</v>
      </c>
      <c r="B157" s="157">
        <v>42093</v>
      </c>
      <c r="C157" s="157"/>
      <c r="D157" s="158" t="s">
        <v>614</v>
      </c>
      <c r="E157" s="159" t="s">
        <v>571</v>
      </c>
      <c r="F157" s="160">
        <v>183.5</v>
      </c>
      <c r="G157" s="159"/>
      <c r="H157" s="159">
        <v>219</v>
      </c>
      <c r="I157" s="161">
        <v>218</v>
      </c>
      <c r="J157" s="162" t="s">
        <v>615</v>
      </c>
      <c r="K157" s="163">
        <f t="shared" si="105"/>
        <v>35.5</v>
      </c>
      <c r="L157" s="164">
        <f t="shared" si="106"/>
        <v>0.19346049046321526</v>
      </c>
      <c r="M157" s="159" t="s">
        <v>541</v>
      </c>
      <c r="N157" s="165">
        <v>42103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28</v>
      </c>
      <c r="B158" s="157">
        <v>42114</v>
      </c>
      <c r="C158" s="157"/>
      <c r="D158" s="158" t="s">
        <v>616</v>
      </c>
      <c r="E158" s="159" t="s">
        <v>571</v>
      </c>
      <c r="F158" s="160">
        <f>(227+237)/2</f>
        <v>232</v>
      </c>
      <c r="G158" s="159"/>
      <c r="H158" s="159">
        <v>298</v>
      </c>
      <c r="I158" s="161">
        <v>298</v>
      </c>
      <c r="J158" s="162" t="s">
        <v>573</v>
      </c>
      <c r="K158" s="163">
        <f t="shared" si="105"/>
        <v>66</v>
      </c>
      <c r="L158" s="164">
        <f t="shared" si="106"/>
        <v>0.28448275862068967</v>
      </c>
      <c r="M158" s="159" t="s">
        <v>541</v>
      </c>
      <c r="N158" s="165">
        <v>42823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29</v>
      </c>
      <c r="B159" s="157">
        <v>42128</v>
      </c>
      <c r="C159" s="157"/>
      <c r="D159" s="158" t="s">
        <v>617</v>
      </c>
      <c r="E159" s="159" t="s">
        <v>543</v>
      </c>
      <c r="F159" s="160">
        <v>385</v>
      </c>
      <c r="G159" s="159"/>
      <c r="H159" s="159">
        <f>212.5+331</f>
        <v>543.5</v>
      </c>
      <c r="I159" s="161">
        <v>510</v>
      </c>
      <c r="J159" s="162" t="s">
        <v>618</v>
      </c>
      <c r="K159" s="163">
        <f t="shared" si="105"/>
        <v>158.5</v>
      </c>
      <c r="L159" s="164">
        <f t="shared" si="106"/>
        <v>0.41168831168831171</v>
      </c>
      <c r="M159" s="159" t="s">
        <v>541</v>
      </c>
      <c r="N159" s="165">
        <v>42235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30</v>
      </c>
      <c r="B160" s="157">
        <v>42128</v>
      </c>
      <c r="C160" s="157"/>
      <c r="D160" s="158" t="s">
        <v>619</v>
      </c>
      <c r="E160" s="159" t="s">
        <v>543</v>
      </c>
      <c r="F160" s="160">
        <v>115.5</v>
      </c>
      <c r="G160" s="159"/>
      <c r="H160" s="159">
        <v>146</v>
      </c>
      <c r="I160" s="161">
        <v>142</v>
      </c>
      <c r="J160" s="162" t="s">
        <v>620</v>
      </c>
      <c r="K160" s="163">
        <f t="shared" si="105"/>
        <v>30.5</v>
      </c>
      <c r="L160" s="164">
        <f t="shared" si="106"/>
        <v>0.26406926406926406</v>
      </c>
      <c r="M160" s="159" t="s">
        <v>541</v>
      </c>
      <c r="N160" s="165">
        <v>42202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31</v>
      </c>
      <c r="B161" s="157">
        <v>42151</v>
      </c>
      <c r="C161" s="157"/>
      <c r="D161" s="158" t="s">
        <v>621</v>
      </c>
      <c r="E161" s="159" t="s">
        <v>543</v>
      </c>
      <c r="F161" s="160">
        <v>237.5</v>
      </c>
      <c r="G161" s="159"/>
      <c r="H161" s="159">
        <v>279.5</v>
      </c>
      <c r="I161" s="161">
        <v>278</v>
      </c>
      <c r="J161" s="162" t="s">
        <v>573</v>
      </c>
      <c r="K161" s="163">
        <f t="shared" si="105"/>
        <v>42</v>
      </c>
      <c r="L161" s="164">
        <f t="shared" si="106"/>
        <v>0.17684210526315788</v>
      </c>
      <c r="M161" s="159" t="s">
        <v>541</v>
      </c>
      <c r="N161" s="165">
        <v>42222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32</v>
      </c>
      <c r="B162" s="157">
        <v>42174</v>
      </c>
      <c r="C162" s="157"/>
      <c r="D162" s="158" t="s">
        <v>592</v>
      </c>
      <c r="E162" s="159" t="s">
        <v>571</v>
      </c>
      <c r="F162" s="160">
        <v>340</v>
      </c>
      <c r="G162" s="159"/>
      <c r="H162" s="159">
        <v>448</v>
      </c>
      <c r="I162" s="161">
        <v>448</v>
      </c>
      <c r="J162" s="162" t="s">
        <v>573</v>
      </c>
      <c r="K162" s="163">
        <f t="shared" si="105"/>
        <v>108</v>
      </c>
      <c r="L162" s="164">
        <f t="shared" si="106"/>
        <v>0.31764705882352939</v>
      </c>
      <c r="M162" s="159" t="s">
        <v>541</v>
      </c>
      <c r="N162" s="165">
        <v>43018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33</v>
      </c>
      <c r="B163" s="157">
        <v>42191</v>
      </c>
      <c r="C163" s="157"/>
      <c r="D163" s="158" t="s">
        <v>622</v>
      </c>
      <c r="E163" s="159" t="s">
        <v>571</v>
      </c>
      <c r="F163" s="160">
        <v>390</v>
      </c>
      <c r="G163" s="159"/>
      <c r="H163" s="159">
        <v>460</v>
      </c>
      <c r="I163" s="161">
        <v>460</v>
      </c>
      <c r="J163" s="162" t="s">
        <v>573</v>
      </c>
      <c r="K163" s="163">
        <f t="shared" si="105"/>
        <v>70</v>
      </c>
      <c r="L163" s="164">
        <f t="shared" si="106"/>
        <v>0.17948717948717949</v>
      </c>
      <c r="M163" s="159" t="s">
        <v>541</v>
      </c>
      <c r="N163" s="165">
        <v>42478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6">
        <v>34</v>
      </c>
      <c r="B164" s="167">
        <v>42195</v>
      </c>
      <c r="C164" s="167"/>
      <c r="D164" s="168" t="s">
        <v>623</v>
      </c>
      <c r="E164" s="169" t="s">
        <v>571</v>
      </c>
      <c r="F164" s="170">
        <v>122.5</v>
      </c>
      <c r="G164" s="170"/>
      <c r="H164" s="171">
        <v>61</v>
      </c>
      <c r="I164" s="171">
        <v>172</v>
      </c>
      <c r="J164" s="172" t="s">
        <v>624</v>
      </c>
      <c r="K164" s="173">
        <f t="shared" si="105"/>
        <v>-61.5</v>
      </c>
      <c r="L164" s="174">
        <f t="shared" si="106"/>
        <v>-0.50204081632653064</v>
      </c>
      <c r="M164" s="170" t="s">
        <v>553</v>
      </c>
      <c r="N164" s="167">
        <v>43333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35</v>
      </c>
      <c r="B165" s="157">
        <v>42219</v>
      </c>
      <c r="C165" s="157"/>
      <c r="D165" s="158" t="s">
        <v>625</v>
      </c>
      <c r="E165" s="159" t="s">
        <v>571</v>
      </c>
      <c r="F165" s="160">
        <v>297.5</v>
      </c>
      <c r="G165" s="159"/>
      <c r="H165" s="159">
        <v>350</v>
      </c>
      <c r="I165" s="161">
        <v>360</v>
      </c>
      <c r="J165" s="162" t="s">
        <v>626</v>
      </c>
      <c r="K165" s="163">
        <f t="shared" si="105"/>
        <v>52.5</v>
      </c>
      <c r="L165" s="164">
        <f t="shared" si="106"/>
        <v>0.17647058823529413</v>
      </c>
      <c r="M165" s="159" t="s">
        <v>541</v>
      </c>
      <c r="N165" s="165">
        <v>42232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36</v>
      </c>
      <c r="B166" s="157">
        <v>42219</v>
      </c>
      <c r="C166" s="157"/>
      <c r="D166" s="158" t="s">
        <v>627</v>
      </c>
      <c r="E166" s="159" t="s">
        <v>571</v>
      </c>
      <c r="F166" s="160">
        <v>115.5</v>
      </c>
      <c r="G166" s="159"/>
      <c r="H166" s="159">
        <v>149</v>
      </c>
      <c r="I166" s="161">
        <v>140</v>
      </c>
      <c r="J166" s="162" t="s">
        <v>628</v>
      </c>
      <c r="K166" s="163">
        <f t="shared" si="105"/>
        <v>33.5</v>
      </c>
      <c r="L166" s="164">
        <f t="shared" si="106"/>
        <v>0.29004329004329005</v>
      </c>
      <c r="M166" s="159" t="s">
        <v>541</v>
      </c>
      <c r="N166" s="165">
        <v>42740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37</v>
      </c>
      <c r="B167" s="157">
        <v>42251</v>
      </c>
      <c r="C167" s="157"/>
      <c r="D167" s="158" t="s">
        <v>621</v>
      </c>
      <c r="E167" s="159" t="s">
        <v>571</v>
      </c>
      <c r="F167" s="160">
        <v>226</v>
      </c>
      <c r="G167" s="159"/>
      <c r="H167" s="159">
        <v>292</v>
      </c>
      <c r="I167" s="161">
        <v>292</v>
      </c>
      <c r="J167" s="162" t="s">
        <v>629</v>
      </c>
      <c r="K167" s="163">
        <f t="shared" si="105"/>
        <v>66</v>
      </c>
      <c r="L167" s="164">
        <f t="shared" si="106"/>
        <v>0.29203539823008851</v>
      </c>
      <c r="M167" s="159" t="s">
        <v>541</v>
      </c>
      <c r="N167" s="165">
        <v>42286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38</v>
      </c>
      <c r="B168" s="157">
        <v>42254</v>
      </c>
      <c r="C168" s="157"/>
      <c r="D168" s="158" t="s">
        <v>616</v>
      </c>
      <c r="E168" s="159" t="s">
        <v>571</v>
      </c>
      <c r="F168" s="160">
        <v>232.5</v>
      </c>
      <c r="G168" s="159"/>
      <c r="H168" s="159">
        <v>312.5</v>
      </c>
      <c r="I168" s="161">
        <v>310</v>
      </c>
      <c r="J168" s="162" t="s">
        <v>573</v>
      </c>
      <c r="K168" s="163">
        <f t="shared" si="105"/>
        <v>80</v>
      </c>
      <c r="L168" s="164">
        <f t="shared" si="106"/>
        <v>0.34408602150537637</v>
      </c>
      <c r="M168" s="159" t="s">
        <v>541</v>
      </c>
      <c r="N168" s="165">
        <v>42823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39</v>
      </c>
      <c r="B169" s="157">
        <v>42268</v>
      </c>
      <c r="C169" s="157"/>
      <c r="D169" s="158" t="s">
        <v>630</v>
      </c>
      <c r="E169" s="159" t="s">
        <v>571</v>
      </c>
      <c r="F169" s="160">
        <v>196.5</v>
      </c>
      <c r="G169" s="159"/>
      <c r="H169" s="159">
        <v>238</v>
      </c>
      <c r="I169" s="161">
        <v>238</v>
      </c>
      <c r="J169" s="162" t="s">
        <v>629</v>
      </c>
      <c r="K169" s="163">
        <f t="shared" si="105"/>
        <v>41.5</v>
      </c>
      <c r="L169" s="164">
        <f t="shared" si="106"/>
        <v>0.21119592875318066</v>
      </c>
      <c r="M169" s="159" t="s">
        <v>541</v>
      </c>
      <c r="N169" s="165">
        <v>42291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40</v>
      </c>
      <c r="B170" s="157">
        <v>42271</v>
      </c>
      <c r="C170" s="157"/>
      <c r="D170" s="158" t="s">
        <v>570</v>
      </c>
      <c r="E170" s="159" t="s">
        <v>571</v>
      </c>
      <c r="F170" s="160">
        <v>65</v>
      </c>
      <c r="G170" s="159"/>
      <c r="H170" s="159">
        <v>82</v>
      </c>
      <c r="I170" s="161">
        <v>82</v>
      </c>
      <c r="J170" s="162" t="s">
        <v>629</v>
      </c>
      <c r="K170" s="163">
        <f t="shared" si="105"/>
        <v>17</v>
      </c>
      <c r="L170" s="164">
        <f t="shared" si="106"/>
        <v>0.26153846153846155</v>
      </c>
      <c r="M170" s="159" t="s">
        <v>541</v>
      </c>
      <c r="N170" s="165">
        <v>42578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41</v>
      </c>
      <c r="B171" s="157">
        <v>42291</v>
      </c>
      <c r="C171" s="157"/>
      <c r="D171" s="158" t="s">
        <v>631</v>
      </c>
      <c r="E171" s="159" t="s">
        <v>571</v>
      </c>
      <c r="F171" s="160">
        <v>144</v>
      </c>
      <c r="G171" s="159"/>
      <c r="H171" s="159">
        <v>182.5</v>
      </c>
      <c r="I171" s="161">
        <v>181</v>
      </c>
      <c r="J171" s="162" t="s">
        <v>629</v>
      </c>
      <c r="K171" s="163">
        <f t="shared" si="105"/>
        <v>38.5</v>
      </c>
      <c r="L171" s="164">
        <f t="shared" si="106"/>
        <v>0.2673611111111111</v>
      </c>
      <c r="M171" s="159" t="s">
        <v>541</v>
      </c>
      <c r="N171" s="165">
        <v>42817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42</v>
      </c>
      <c r="B172" s="157">
        <v>42291</v>
      </c>
      <c r="C172" s="157"/>
      <c r="D172" s="158" t="s">
        <v>632</v>
      </c>
      <c r="E172" s="159" t="s">
        <v>571</v>
      </c>
      <c r="F172" s="160">
        <v>264</v>
      </c>
      <c r="G172" s="159"/>
      <c r="H172" s="159">
        <v>311</v>
      </c>
      <c r="I172" s="161">
        <v>311</v>
      </c>
      <c r="J172" s="162" t="s">
        <v>629</v>
      </c>
      <c r="K172" s="163">
        <f t="shared" si="105"/>
        <v>47</v>
      </c>
      <c r="L172" s="164">
        <f t="shared" si="106"/>
        <v>0.17803030303030304</v>
      </c>
      <c r="M172" s="159" t="s">
        <v>541</v>
      </c>
      <c r="N172" s="165">
        <v>42604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43</v>
      </c>
      <c r="B173" s="157">
        <v>42318</v>
      </c>
      <c r="C173" s="157"/>
      <c r="D173" s="158" t="s">
        <v>633</v>
      </c>
      <c r="E173" s="159" t="s">
        <v>543</v>
      </c>
      <c r="F173" s="160">
        <v>549.5</v>
      </c>
      <c r="G173" s="159"/>
      <c r="H173" s="159">
        <v>630</v>
      </c>
      <c r="I173" s="161">
        <v>630</v>
      </c>
      <c r="J173" s="162" t="s">
        <v>629</v>
      </c>
      <c r="K173" s="163">
        <f t="shared" si="105"/>
        <v>80.5</v>
      </c>
      <c r="L173" s="164">
        <f t="shared" si="106"/>
        <v>0.1464968152866242</v>
      </c>
      <c r="M173" s="159" t="s">
        <v>541</v>
      </c>
      <c r="N173" s="165">
        <v>42419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44</v>
      </c>
      <c r="B174" s="157">
        <v>42342</v>
      </c>
      <c r="C174" s="157"/>
      <c r="D174" s="158" t="s">
        <v>634</v>
      </c>
      <c r="E174" s="159" t="s">
        <v>571</v>
      </c>
      <c r="F174" s="160">
        <v>1027.5</v>
      </c>
      <c r="G174" s="159"/>
      <c r="H174" s="159">
        <v>1315</v>
      </c>
      <c r="I174" s="161">
        <v>1250</v>
      </c>
      <c r="J174" s="162" t="s">
        <v>629</v>
      </c>
      <c r="K174" s="163">
        <f t="shared" si="105"/>
        <v>287.5</v>
      </c>
      <c r="L174" s="164">
        <f t="shared" si="106"/>
        <v>0.27980535279805352</v>
      </c>
      <c r="M174" s="159" t="s">
        <v>541</v>
      </c>
      <c r="N174" s="165">
        <v>43244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45</v>
      </c>
      <c r="B175" s="157">
        <v>42367</v>
      </c>
      <c r="C175" s="157"/>
      <c r="D175" s="158" t="s">
        <v>635</v>
      </c>
      <c r="E175" s="159" t="s">
        <v>571</v>
      </c>
      <c r="F175" s="160">
        <v>465</v>
      </c>
      <c r="G175" s="159"/>
      <c r="H175" s="159">
        <v>540</v>
      </c>
      <c r="I175" s="161">
        <v>540</v>
      </c>
      <c r="J175" s="162" t="s">
        <v>629</v>
      </c>
      <c r="K175" s="163">
        <f t="shared" si="105"/>
        <v>75</v>
      </c>
      <c r="L175" s="164">
        <f t="shared" si="106"/>
        <v>0.16129032258064516</v>
      </c>
      <c r="M175" s="159" t="s">
        <v>541</v>
      </c>
      <c r="N175" s="165">
        <v>42530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46</v>
      </c>
      <c r="B176" s="157">
        <v>42380</v>
      </c>
      <c r="C176" s="157"/>
      <c r="D176" s="158" t="s">
        <v>368</v>
      </c>
      <c r="E176" s="159" t="s">
        <v>543</v>
      </c>
      <c r="F176" s="160">
        <v>81</v>
      </c>
      <c r="G176" s="159"/>
      <c r="H176" s="159">
        <v>110</v>
      </c>
      <c r="I176" s="161">
        <v>110</v>
      </c>
      <c r="J176" s="162" t="s">
        <v>629</v>
      </c>
      <c r="K176" s="163">
        <f t="shared" si="105"/>
        <v>29</v>
      </c>
      <c r="L176" s="164">
        <f t="shared" si="106"/>
        <v>0.35802469135802467</v>
      </c>
      <c r="M176" s="159" t="s">
        <v>541</v>
      </c>
      <c r="N176" s="165">
        <v>42745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47</v>
      </c>
      <c r="B177" s="157">
        <v>42382</v>
      </c>
      <c r="C177" s="157"/>
      <c r="D177" s="158" t="s">
        <v>636</v>
      </c>
      <c r="E177" s="159" t="s">
        <v>543</v>
      </c>
      <c r="F177" s="160">
        <v>417.5</v>
      </c>
      <c r="G177" s="159"/>
      <c r="H177" s="159">
        <v>547</v>
      </c>
      <c r="I177" s="161">
        <v>535</v>
      </c>
      <c r="J177" s="162" t="s">
        <v>629</v>
      </c>
      <c r="K177" s="163">
        <f t="shared" si="105"/>
        <v>129.5</v>
      </c>
      <c r="L177" s="164">
        <f t="shared" si="106"/>
        <v>0.31017964071856285</v>
      </c>
      <c r="M177" s="159" t="s">
        <v>541</v>
      </c>
      <c r="N177" s="165">
        <v>42578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48</v>
      </c>
      <c r="B178" s="157">
        <v>42408</v>
      </c>
      <c r="C178" s="157"/>
      <c r="D178" s="158" t="s">
        <v>637</v>
      </c>
      <c r="E178" s="159" t="s">
        <v>571</v>
      </c>
      <c r="F178" s="160">
        <v>650</v>
      </c>
      <c r="G178" s="159"/>
      <c r="H178" s="159">
        <v>800</v>
      </c>
      <c r="I178" s="161">
        <v>800</v>
      </c>
      <c r="J178" s="162" t="s">
        <v>629</v>
      </c>
      <c r="K178" s="163">
        <f t="shared" si="105"/>
        <v>150</v>
      </c>
      <c r="L178" s="164">
        <f t="shared" si="106"/>
        <v>0.23076923076923078</v>
      </c>
      <c r="M178" s="159" t="s">
        <v>541</v>
      </c>
      <c r="N178" s="165">
        <v>43154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49</v>
      </c>
      <c r="B179" s="157">
        <v>42433</v>
      </c>
      <c r="C179" s="157"/>
      <c r="D179" s="158" t="s">
        <v>209</v>
      </c>
      <c r="E179" s="159" t="s">
        <v>571</v>
      </c>
      <c r="F179" s="160">
        <v>437.5</v>
      </c>
      <c r="G179" s="159"/>
      <c r="H179" s="159">
        <v>504.5</v>
      </c>
      <c r="I179" s="161">
        <v>522</v>
      </c>
      <c r="J179" s="162" t="s">
        <v>638</v>
      </c>
      <c r="K179" s="163">
        <f t="shared" si="105"/>
        <v>67</v>
      </c>
      <c r="L179" s="164">
        <f t="shared" si="106"/>
        <v>0.15314285714285714</v>
      </c>
      <c r="M179" s="159" t="s">
        <v>541</v>
      </c>
      <c r="N179" s="165">
        <v>42480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50</v>
      </c>
      <c r="B180" s="157">
        <v>42438</v>
      </c>
      <c r="C180" s="157"/>
      <c r="D180" s="158" t="s">
        <v>639</v>
      </c>
      <c r="E180" s="159" t="s">
        <v>571</v>
      </c>
      <c r="F180" s="160">
        <v>189.5</v>
      </c>
      <c r="G180" s="159"/>
      <c r="H180" s="159">
        <v>218</v>
      </c>
      <c r="I180" s="161">
        <v>218</v>
      </c>
      <c r="J180" s="162" t="s">
        <v>629</v>
      </c>
      <c r="K180" s="163">
        <f t="shared" si="105"/>
        <v>28.5</v>
      </c>
      <c r="L180" s="164">
        <f t="shared" si="106"/>
        <v>0.15039577836411611</v>
      </c>
      <c r="M180" s="159" t="s">
        <v>541</v>
      </c>
      <c r="N180" s="165">
        <v>43034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6">
        <v>51</v>
      </c>
      <c r="B181" s="167">
        <v>42471</v>
      </c>
      <c r="C181" s="167"/>
      <c r="D181" s="175" t="s">
        <v>640</v>
      </c>
      <c r="E181" s="170" t="s">
        <v>571</v>
      </c>
      <c r="F181" s="170">
        <v>36.5</v>
      </c>
      <c r="G181" s="171"/>
      <c r="H181" s="171">
        <v>15.85</v>
      </c>
      <c r="I181" s="171">
        <v>60</v>
      </c>
      <c r="J181" s="172" t="s">
        <v>641</v>
      </c>
      <c r="K181" s="173">
        <f t="shared" si="105"/>
        <v>-20.65</v>
      </c>
      <c r="L181" s="174">
        <f t="shared" si="106"/>
        <v>-0.5657534246575342</v>
      </c>
      <c r="M181" s="170" t="s">
        <v>553</v>
      </c>
      <c r="N181" s="178">
        <v>43627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52</v>
      </c>
      <c r="B182" s="157">
        <v>42472</v>
      </c>
      <c r="C182" s="157"/>
      <c r="D182" s="158" t="s">
        <v>642</v>
      </c>
      <c r="E182" s="159" t="s">
        <v>571</v>
      </c>
      <c r="F182" s="160">
        <v>93</v>
      </c>
      <c r="G182" s="159"/>
      <c r="H182" s="159">
        <v>149</v>
      </c>
      <c r="I182" s="161">
        <v>140</v>
      </c>
      <c r="J182" s="162" t="s">
        <v>643</v>
      </c>
      <c r="K182" s="163">
        <f t="shared" si="105"/>
        <v>56</v>
      </c>
      <c r="L182" s="164">
        <f t="shared" si="106"/>
        <v>0.60215053763440862</v>
      </c>
      <c r="M182" s="159" t="s">
        <v>541</v>
      </c>
      <c r="N182" s="165">
        <v>42740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53</v>
      </c>
      <c r="B183" s="157">
        <v>42472</v>
      </c>
      <c r="C183" s="157"/>
      <c r="D183" s="158" t="s">
        <v>644</v>
      </c>
      <c r="E183" s="159" t="s">
        <v>571</v>
      </c>
      <c r="F183" s="160">
        <v>130</v>
      </c>
      <c r="G183" s="159"/>
      <c r="H183" s="159">
        <v>150</v>
      </c>
      <c r="I183" s="161" t="s">
        <v>645</v>
      </c>
      <c r="J183" s="162" t="s">
        <v>629</v>
      </c>
      <c r="K183" s="163">
        <f t="shared" si="105"/>
        <v>20</v>
      </c>
      <c r="L183" s="164">
        <f t="shared" si="106"/>
        <v>0.15384615384615385</v>
      </c>
      <c r="M183" s="159" t="s">
        <v>541</v>
      </c>
      <c r="N183" s="165">
        <v>42564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54</v>
      </c>
      <c r="B184" s="157">
        <v>42473</v>
      </c>
      <c r="C184" s="157"/>
      <c r="D184" s="158" t="s">
        <v>646</v>
      </c>
      <c r="E184" s="159" t="s">
        <v>571</v>
      </c>
      <c r="F184" s="160">
        <v>196</v>
      </c>
      <c r="G184" s="159"/>
      <c r="H184" s="159">
        <v>299</v>
      </c>
      <c r="I184" s="161">
        <v>299</v>
      </c>
      <c r="J184" s="162" t="s">
        <v>629</v>
      </c>
      <c r="K184" s="163">
        <v>103</v>
      </c>
      <c r="L184" s="164">
        <v>0.52551020408163296</v>
      </c>
      <c r="M184" s="159" t="s">
        <v>541</v>
      </c>
      <c r="N184" s="165">
        <v>42620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55</v>
      </c>
      <c r="B185" s="157">
        <v>42473</v>
      </c>
      <c r="C185" s="157"/>
      <c r="D185" s="158" t="s">
        <v>647</v>
      </c>
      <c r="E185" s="159" t="s">
        <v>571</v>
      </c>
      <c r="F185" s="160">
        <v>88</v>
      </c>
      <c r="G185" s="159"/>
      <c r="H185" s="159">
        <v>103</v>
      </c>
      <c r="I185" s="161">
        <v>103</v>
      </c>
      <c r="J185" s="162" t="s">
        <v>629</v>
      </c>
      <c r="K185" s="163">
        <v>15</v>
      </c>
      <c r="L185" s="164">
        <v>0.170454545454545</v>
      </c>
      <c r="M185" s="159" t="s">
        <v>541</v>
      </c>
      <c r="N185" s="165">
        <v>42530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56</v>
      </c>
      <c r="B186" s="157">
        <v>42492</v>
      </c>
      <c r="C186" s="157"/>
      <c r="D186" s="158" t="s">
        <v>648</v>
      </c>
      <c r="E186" s="159" t="s">
        <v>571</v>
      </c>
      <c r="F186" s="160">
        <v>127.5</v>
      </c>
      <c r="G186" s="159"/>
      <c r="H186" s="159">
        <v>148</v>
      </c>
      <c r="I186" s="161" t="s">
        <v>649</v>
      </c>
      <c r="J186" s="162" t="s">
        <v>629</v>
      </c>
      <c r="K186" s="163">
        <f>H186-F186</f>
        <v>20.5</v>
      </c>
      <c r="L186" s="164">
        <f>K186/F186</f>
        <v>0.16078431372549021</v>
      </c>
      <c r="M186" s="159" t="s">
        <v>541</v>
      </c>
      <c r="N186" s="165">
        <v>42564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57</v>
      </c>
      <c r="B187" s="157">
        <v>42493</v>
      </c>
      <c r="C187" s="157"/>
      <c r="D187" s="158" t="s">
        <v>650</v>
      </c>
      <c r="E187" s="159" t="s">
        <v>571</v>
      </c>
      <c r="F187" s="160">
        <v>675</v>
      </c>
      <c r="G187" s="159"/>
      <c r="H187" s="159">
        <v>815</v>
      </c>
      <c r="I187" s="161" t="s">
        <v>651</v>
      </c>
      <c r="J187" s="162" t="s">
        <v>629</v>
      </c>
      <c r="K187" s="163">
        <f>H187-F187</f>
        <v>140</v>
      </c>
      <c r="L187" s="164">
        <f>K187/F187</f>
        <v>0.2074074074074074</v>
      </c>
      <c r="M187" s="159" t="s">
        <v>541</v>
      </c>
      <c r="N187" s="165">
        <v>43154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6">
        <v>58</v>
      </c>
      <c r="B188" s="167">
        <v>42522</v>
      </c>
      <c r="C188" s="167"/>
      <c r="D188" s="168" t="s">
        <v>652</v>
      </c>
      <c r="E188" s="169" t="s">
        <v>571</v>
      </c>
      <c r="F188" s="170">
        <v>500</v>
      </c>
      <c r="G188" s="170"/>
      <c r="H188" s="171">
        <v>232.5</v>
      </c>
      <c r="I188" s="171" t="s">
        <v>653</v>
      </c>
      <c r="J188" s="172" t="s">
        <v>654</v>
      </c>
      <c r="K188" s="173">
        <f>H188-F188</f>
        <v>-267.5</v>
      </c>
      <c r="L188" s="174">
        <f>K188/F188</f>
        <v>-0.53500000000000003</v>
      </c>
      <c r="M188" s="170" t="s">
        <v>553</v>
      </c>
      <c r="N188" s="167">
        <v>43735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59</v>
      </c>
      <c r="B189" s="157">
        <v>42527</v>
      </c>
      <c r="C189" s="157"/>
      <c r="D189" s="158" t="s">
        <v>499</v>
      </c>
      <c r="E189" s="159" t="s">
        <v>571</v>
      </c>
      <c r="F189" s="160">
        <v>110</v>
      </c>
      <c r="G189" s="159"/>
      <c r="H189" s="159">
        <v>126.5</v>
      </c>
      <c r="I189" s="161">
        <v>125</v>
      </c>
      <c r="J189" s="162" t="s">
        <v>580</v>
      </c>
      <c r="K189" s="163">
        <f>H189-F189</f>
        <v>16.5</v>
      </c>
      <c r="L189" s="164">
        <f>K189/F189</f>
        <v>0.15</v>
      </c>
      <c r="M189" s="159" t="s">
        <v>541</v>
      </c>
      <c r="N189" s="165">
        <v>42552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60</v>
      </c>
      <c r="B190" s="157">
        <v>42538</v>
      </c>
      <c r="C190" s="157"/>
      <c r="D190" s="158" t="s">
        <v>655</v>
      </c>
      <c r="E190" s="159" t="s">
        <v>571</v>
      </c>
      <c r="F190" s="160">
        <v>44</v>
      </c>
      <c r="G190" s="159"/>
      <c r="H190" s="159">
        <v>69.5</v>
      </c>
      <c r="I190" s="161">
        <v>69.5</v>
      </c>
      <c r="J190" s="162" t="s">
        <v>656</v>
      </c>
      <c r="K190" s="163">
        <f>H190-F190</f>
        <v>25.5</v>
      </c>
      <c r="L190" s="164">
        <f>K190/F190</f>
        <v>0.57954545454545459</v>
      </c>
      <c r="M190" s="159" t="s">
        <v>541</v>
      </c>
      <c r="N190" s="165">
        <v>42977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61</v>
      </c>
      <c r="B191" s="157">
        <v>42549</v>
      </c>
      <c r="C191" s="157"/>
      <c r="D191" s="158" t="s">
        <v>657</v>
      </c>
      <c r="E191" s="159" t="s">
        <v>571</v>
      </c>
      <c r="F191" s="160">
        <v>262.5</v>
      </c>
      <c r="G191" s="159"/>
      <c r="H191" s="159">
        <v>340</v>
      </c>
      <c r="I191" s="161">
        <v>333</v>
      </c>
      <c r="J191" s="162" t="s">
        <v>658</v>
      </c>
      <c r="K191" s="163">
        <v>77.5</v>
      </c>
      <c r="L191" s="164">
        <v>0.29523809523809502</v>
      </c>
      <c r="M191" s="159" t="s">
        <v>541</v>
      </c>
      <c r="N191" s="165">
        <v>43017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62</v>
      </c>
      <c r="B192" s="157">
        <v>42549</v>
      </c>
      <c r="C192" s="157"/>
      <c r="D192" s="158" t="s">
        <v>659</v>
      </c>
      <c r="E192" s="159" t="s">
        <v>571</v>
      </c>
      <c r="F192" s="160">
        <v>840</v>
      </c>
      <c r="G192" s="159"/>
      <c r="H192" s="159">
        <v>1230</v>
      </c>
      <c r="I192" s="161">
        <v>1230</v>
      </c>
      <c r="J192" s="162" t="s">
        <v>629</v>
      </c>
      <c r="K192" s="163">
        <v>390</v>
      </c>
      <c r="L192" s="164">
        <v>0.46428571428571402</v>
      </c>
      <c r="M192" s="159" t="s">
        <v>541</v>
      </c>
      <c r="N192" s="165">
        <v>42649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9">
        <v>63</v>
      </c>
      <c r="B193" s="180">
        <v>42556</v>
      </c>
      <c r="C193" s="180"/>
      <c r="D193" s="181" t="s">
        <v>660</v>
      </c>
      <c r="E193" s="182" t="s">
        <v>571</v>
      </c>
      <c r="F193" s="182">
        <v>395</v>
      </c>
      <c r="G193" s="183"/>
      <c r="H193" s="183">
        <f>(468.5+342.5)/2</f>
        <v>405.5</v>
      </c>
      <c r="I193" s="183">
        <v>510</v>
      </c>
      <c r="J193" s="184" t="s">
        <v>661</v>
      </c>
      <c r="K193" s="185">
        <f t="shared" ref="K193:K199" si="107">H193-F193</f>
        <v>10.5</v>
      </c>
      <c r="L193" s="186">
        <f t="shared" ref="L193:L199" si="108">K193/F193</f>
        <v>2.6582278481012658E-2</v>
      </c>
      <c r="M193" s="182" t="s">
        <v>662</v>
      </c>
      <c r="N193" s="180">
        <v>43606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6">
        <v>64</v>
      </c>
      <c r="B194" s="167">
        <v>42584</v>
      </c>
      <c r="C194" s="167"/>
      <c r="D194" s="168" t="s">
        <v>663</v>
      </c>
      <c r="E194" s="169" t="s">
        <v>543</v>
      </c>
      <c r="F194" s="170">
        <f>169.5-12.8</f>
        <v>156.69999999999999</v>
      </c>
      <c r="G194" s="170"/>
      <c r="H194" s="171">
        <v>77</v>
      </c>
      <c r="I194" s="171" t="s">
        <v>664</v>
      </c>
      <c r="J194" s="172" t="s">
        <v>665</v>
      </c>
      <c r="K194" s="173">
        <f t="shared" si="107"/>
        <v>-79.699999999999989</v>
      </c>
      <c r="L194" s="174">
        <f t="shared" si="108"/>
        <v>-0.50861518825781749</v>
      </c>
      <c r="M194" s="170" t="s">
        <v>553</v>
      </c>
      <c r="N194" s="167">
        <v>43522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6">
        <v>65</v>
      </c>
      <c r="B195" s="167">
        <v>42586</v>
      </c>
      <c r="C195" s="167"/>
      <c r="D195" s="168" t="s">
        <v>666</v>
      </c>
      <c r="E195" s="169" t="s">
        <v>571</v>
      </c>
      <c r="F195" s="170">
        <v>400</v>
      </c>
      <c r="G195" s="170"/>
      <c r="H195" s="171">
        <v>305</v>
      </c>
      <c r="I195" s="171">
        <v>475</v>
      </c>
      <c r="J195" s="172" t="s">
        <v>667</v>
      </c>
      <c r="K195" s="173">
        <f t="shared" si="107"/>
        <v>-95</v>
      </c>
      <c r="L195" s="174">
        <f t="shared" si="108"/>
        <v>-0.23749999999999999</v>
      </c>
      <c r="M195" s="170" t="s">
        <v>553</v>
      </c>
      <c r="N195" s="167">
        <v>43606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66</v>
      </c>
      <c r="B196" s="157">
        <v>42593</v>
      </c>
      <c r="C196" s="157"/>
      <c r="D196" s="158" t="s">
        <v>668</v>
      </c>
      <c r="E196" s="159" t="s">
        <v>571</v>
      </c>
      <c r="F196" s="160">
        <v>86.5</v>
      </c>
      <c r="G196" s="159"/>
      <c r="H196" s="159">
        <v>130</v>
      </c>
      <c r="I196" s="161">
        <v>130</v>
      </c>
      <c r="J196" s="162" t="s">
        <v>669</v>
      </c>
      <c r="K196" s="163">
        <f t="shared" si="107"/>
        <v>43.5</v>
      </c>
      <c r="L196" s="164">
        <f t="shared" si="108"/>
        <v>0.50289017341040465</v>
      </c>
      <c r="M196" s="159" t="s">
        <v>541</v>
      </c>
      <c r="N196" s="165">
        <v>43091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6">
        <v>67</v>
      </c>
      <c r="B197" s="167">
        <v>42600</v>
      </c>
      <c r="C197" s="167"/>
      <c r="D197" s="168" t="s">
        <v>109</v>
      </c>
      <c r="E197" s="169" t="s">
        <v>571</v>
      </c>
      <c r="F197" s="170">
        <v>133.5</v>
      </c>
      <c r="G197" s="170"/>
      <c r="H197" s="171">
        <v>126.5</v>
      </c>
      <c r="I197" s="171">
        <v>178</v>
      </c>
      <c r="J197" s="172" t="s">
        <v>670</v>
      </c>
      <c r="K197" s="173">
        <f t="shared" si="107"/>
        <v>-7</v>
      </c>
      <c r="L197" s="174">
        <f t="shared" si="108"/>
        <v>-5.2434456928838954E-2</v>
      </c>
      <c r="M197" s="170" t="s">
        <v>553</v>
      </c>
      <c r="N197" s="167">
        <v>42615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68</v>
      </c>
      <c r="B198" s="157">
        <v>42613</v>
      </c>
      <c r="C198" s="157"/>
      <c r="D198" s="158" t="s">
        <v>671</v>
      </c>
      <c r="E198" s="159" t="s">
        <v>571</v>
      </c>
      <c r="F198" s="160">
        <v>560</v>
      </c>
      <c r="G198" s="159"/>
      <c r="H198" s="159">
        <v>725</v>
      </c>
      <c r="I198" s="161">
        <v>725</v>
      </c>
      <c r="J198" s="162" t="s">
        <v>573</v>
      </c>
      <c r="K198" s="163">
        <f t="shared" si="107"/>
        <v>165</v>
      </c>
      <c r="L198" s="164">
        <f t="shared" si="108"/>
        <v>0.29464285714285715</v>
      </c>
      <c r="M198" s="159" t="s">
        <v>541</v>
      </c>
      <c r="N198" s="165">
        <v>42456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69</v>
      </c>
      <c r="B199" s="157">
        <v>42614</v>
      </c>
      <c r="C199" s="157"/>
      <c r="D199" s="158" t="s">
        <v>672</v>
      </c>
      <c r="E199" s="159" t="s">
        <v>571</v>
      </c>
      <c r="F199" s="160">
        <v>160.5</v>
      </c>
      <c r="G199" s="159"/>
      <c r="H199" s="159">
        <v>210</v>
      </c>
      <c r="I199" s="161">
        <v>210</v>
      </c>
      <c r="J199" s="162" t="s">
        <v>573</v>
      </c>
      <c r="K199" s="163">
        <f t="shared" si="107"/>
        <v>49.5</v>
      </c>
      <c r="L199" s="164">
        <f t="shared" si="108"/>
        <v>0.30841121495327101</v>
      </c>
      <c r="M199" s="159" t="s">
        <v>541</v>
      </c>
      <c r="N199" s="165">
        <v>42871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70</v>
      </c>
      <c r="B200" s="157">
        <v>42646</v>
      </c>
      <c r="C200" s="157"/>
      <c r="D200" s="158" t="s">
        <v>381</v>
      </c>
      <c r="E200" s="159" t="s">
        <v>571</v>
      </c>
      <c r="F200" s="160">
        <v>430</v>
      </c>
      <c r="G200" s="159"/>
      <c r="H200" s="159">
        <v>596</v>
      </c>
      <c r="I200" s="161">
        <v>575</v>
      </c>
      <c r="J200" s="162" t="s">
        <v>673</v>
      </c>
      <c r="K200" s="163">
        <v>166</v>
      </c>
      <c r="L200" s="164">
        <v>0.38604651162790699</v>
      </c>
      <c r="M200" s="159" t="s">
        <v>541</v>
      </c>
      <c r="N200" s="165">
        <v>42769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71</v>
      </c>
      <c r="B201" s="157">
        <v>42657</v>
      </c>
      <c r="C201" s="157"/>
      <c r="D201" s="158" t="s">
        <v>674</v>
      </c>
      <c r="E201" s="159" t="s">
        <v>571</v>
      </c>
      <c r="F201" s="160">
        <v>280</v>
      </c>
      <c r="G201" s="159"/>
      <c r="H201" s="159">
        <v>345</v>
      </c>
      <c r="I201" s="161">
        <v>345</v>
      </c>
      <c r="J201" s="162" t="s">
        <v>573</v>
      </c>
      <c r="K201" s="163">
        <f t="shared" ref="K201:K206" si="109">H201-F201</f>
        <v>65</v>
      </c>
      <c r="L201" s="164">
        <f>K201/F201</f>
        <v>0.23214285714285715</v>
      </c>
      <c r="M201" s="159" t="s">
        <v>541</v>
      </c>
      <c r="N201" s="165">
        <v>42814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72</v>
      </c>
      <c r="B202" s="157">
        <v>42657</v>
      </c>
      <c r="C202" s="157"/>
      <c r="D202" s="158" t="s">
        <v>675</v>
      </c>
      <c r="E202" s="159" t="s">
        <v>571</v>
      </c>
      <c r="F202" s="160">
        <v>245</v>
      </c>
      <c r="G202" s="159"/>
      <c r="H202" s="159">
        <v>325.5</v>
      </c>
      <c r="I202" s="161">
        <v>330</v>
      </c>
      <c r="J202" s="162" t="s">
        <v>676</v>
      </c>
      <c r="K202" s="163">
        <f t="shared" si="109"/>
        <v>80.5</v>
      </c>
      <c r="L202" s="164">
        <f>K202/F202</f>
        <v>0.32857142857142857</v>
      </c>
      <c r="M202" s="159" t="s">
        <v>541</v>
      </c>
      <c r="N202" s="165">
        <v>42769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73</v>
      </c>
      <c r="B203" s="157">
        <v>42660</v>
      </c>
      <c r="C203" s="157"/>
      <c r="D203" s="158" t="s">
        <v>337</v>
      </c>
      <c r="E203" s="159" t="s">
        <v>571</v>
      </c>
      <c r="F203" s="160">
        <v>125</v>
      </c>
      <c r="G203" s="159"/>
      <c r="H203" s="159">
        <v>160</v>
      </c>
      <c r="I203" s="161">
        <v>160</v>
      </c>
      <c r="J203" s="162" t="s">
        <v>629</v>
      </c>
      <c r="K203" s="163">
        <f t="shared" si="109"/>
        <v>35</v>
      </c>
      <c r="L203" s="164">
        <v>0.28000000000000003</v>
      </c>
      <c r="M203" s="159" t="s">
        <v>541</v>
      </c>
      <c r="N203" s="165">
        <v>42803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74</v>
      </c>
      <c r="B204" s="157">
        <v>42660</v>
      </c>
      <c r="C204" s="157"/>
      <c r="D204" s="158" t="s">
        <v>438</v>
      </c>
      <c r="E204" s="159" t="s">
        <v>571</v>
      </c>
      <c r="F204" s="160">
        <v>114</v>
      </c>
      <c r="G204" s="159"/>
      <c r="H204" s="159">
        <v>145</v>
      </c>
      <c r="I204" s="161">
        <v>145</v>
      </c>
      <c r="J204" s="162" t="s">
        <v>629</v>
      </c>
      <c r="K204" s="163">
        <f t="shared" si="109"/>
        <v>31</v>
      </c>
      <c r="L204" s="164">
        <f>K204/F204</f>
        <v>0.27192982456140352</v>
      </c>
      <c r="M204" s="159" t="s">
        <v>541</v>
      </c>
      <c r="N204" s="165">
        <v>42859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75</v>
      </c>
      <c r="B205" s="157">
        <v>42660</v>
      </c>
      <c r="C205" s="157"/>
      <c r="D205" s="158" t="s">
        <v>677</v>
      </c>
      <c r="E205" s="159" t="s">
        <v>571</v>
      </c>
      <c r="F205" s="160">
        <v>212</v>
      </c>
      <c r="G205" s="159"/>
      <c r="H205" s="159">
        <v>280</v>
      </c>
      <c r="I205" s="161">
        <v>276</v>
      </c>
      <c r="J205" s="162" t="s">
        <v>678</v>
      </c>
      <c r="K205" s="163">
        <f t="shared" si="109"/>
        <v>68</v>
      </c>
      <c r="L205" s="164">
        <f>K205/F205</f>
        <v>0.32075471698113206</v>
      </c>
      <c r="M205" s="159" t="s">
        <v>541</v>
      </c>
      <c r="N205" s="165">
        <v>42858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76</v>
      </c>
      <c r="B206" s="157">
        <v>42678</v>
      </c>
      <c r="C206" s="157"/>
      <c r="D206" s="158" t="s">
        <v>429</v>
      </c>
      <c r="E206" s="159" t="s">
        <v>571</v>
      </c>
      <c r="F206" s="160">
        <v>155</v>
      </c>
      <c r="G206" s="159"/>
      <c r="H206" s="159">
        <v>210</v>
      </c>
      <c r="I206" s="161">
        <v>210</v>
      </c>
      <c r="J206" s="162" t="s">
        <v>679</v>
      </c>
      <c r="K206" s="163">
        <f t="shared" si="109"/>
        <v>55</v>
      </c>
      <c r="L206" s="164">
        <f>K206/F206</f>
        <v>0.35483870967741937</v>
      </c>
      <c r="M206" s="159" t="s">
        <v>541</v>
      </c>
      <c r="N206" s="165">
        <v>42944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6">
        <v>77</v>
      </c>
      <c r="B207" s="167">
        <v>42710</v>
      </c>
      <c r="C207" s="167"/>
      <c r="D207" s="168" t="s">
        <v>680</v>
      </c>
      <c r="E207" s="169" t="s">
        <v>571</v>
      </c>
      <c r="F207" s="170">
        <v>150.5</v>
      </c>
      <c r="G207" s="170"/>
      <c r="H207" s="171">
        <v>72.5</v>
      </c>
      <c r="I207" s="171">
        <v>174</v>
      </c>
      <c r="J207" s="172" t="s">
        <v>681</v>
      </c>
      <c r="K207" s="173">
        <v>-78</v>
      </c>
      <c r="L207" s="174">
        <v>-0.51827242524916906</v>
      </c>
      <c r="M207" s="170" t="s">
        <v>553</v>
      </c>
      <c r="N207" s="167">
        <v>43333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78</v>
      </c>
      <c r="B208" s="157">
        <v>42712</v>
      </c>
      <c r="C208" s="157"/>
      <c r="D208" s="158" t="s">
        <v>682</v>
      </c>
      <c r="E208" s="159" t="s">
        <v>571</v>
      </c>
      <c r="F208" s="160">
        <v>380</v>
      </c>
      <c r="G208" s="159"/>
      <c r="H208" s="159">
        <v>478</v>
      </c>
      <c r="I208" s="161">
        <v>468</v>
      </c>
      <c r="J208" s="162" t="s">
        <v>629</v>
      </c>
      <c r="K208" s="163">
        <f>H208-F208</f>
        <v>98</v>
      </c>
      <c r="L208" s="164">
        <f>K208/F208</f>
        <v>0.25789473684210529</v>
      </c>
      <c r="M208" s="159" t="s">
        <v>541</v>
      </c>
      <c r="N208" s="165">
        <v>43025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79</v>
      </c>
      <c r="B209" s="157">
        <v>42734</v>
      </c>
      <c r="C209" s="157"/>
      <c r="D209" s="158" t="s">
        <v>108</v>
      </c>
      <c r="E209" s="159" t="s">
        <v>571</v>
      </c>
      <c r="F209" s="160">
        <v>305</v>
      </c>
      <c r="G209" s="159"/>
      <c r="H209" s="159">
        <v>375</v>
      </c>
      <c r="I209" s="161">
        <v>375</v>
      </c>
      <c r="J209" s="162" t="s">
        <v>629</v>
      </c>
      <c r="K209" s="163">
        <f>H209-F209</f>
        <v>70</v>
      </c>
      <c r="L209" s="164">
        <f>K209/F209</f>
        <v>0.22950819672131148</v>
      </c>
      <c r="M209" s="159" t="s">
        <v>541</v>
      </c>
      <c r="N209" s="165">
        <v>42768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80</v>
      </c>
      <c r="B210" s="157">
        <v>42739</v>
      </c>
      <c r="C210" s="157"/>
      <c r="D210" s="158" t="s">
        <v>94</v>
      </c>
      <c r="E210" s="159" t="s">
        <v>571</v>
      </c>
      <c r="F210" s="160">
        <v>99.5</v>
      </c>
      <c r="G210" s="159"/>
      <c r="H210" s="159">
        <v>158</v>
      </c>
      <c r="I210" s="161">
        <v>158</v>
      </c>
      <c r="J210" s="162" t="s">
        <v>629</v>
      </c>
      <c r="K210" s="163">
        <f>H210-F210</f>
        <v>58.5</v>
      </c>
      <c r="L210" s="164">
        <f>K210/F210</f>
        <v>0.5879396984924623</v>
      </c>
      <c r="M210" s="159" t="s">
        <v>541</v>
      </c>
      <c r="N210" s="165">
        <v>42898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81</v>
      </c>
      <c r="B211" s="157">
        <v>42739</v>
      </c>
      <c r="C211" s="157"/>
      <c r="D211" s="158" t="s">
        <v>94</v>
      </c>
      <c r="E211" s="159" t="s">
        <v>571</v>
      </c>
      <c r="F211" s="160">
        <v>99.5</v>
      </c>
      <c r="G211" s="159"/>
      <c r="H211" s="159">
        <v>158</v>
      </c>
      <c r="I211" s="161">
        <v>158</v>
      </c>
      <c r="J211" s="162" t="s">
        <v>629</v>
      </c>
      <c r="K211" s="163">
        <v>58.5</v>
      </c>
      <c r="L211" s="164">
        <v>0.58793969849246197</v>
      </c>
      <c r="M211" s="159" t="s">
        <v>541</v>
      </c>
      <c r="N211" s="165">
        <v>42898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82</v>
      </c>
      <c r="B212" s="157">
        <v>42786</v>
      </c>
      <c r="C212" s="157"/>
      <c r="D212" s="158" t="s">
        <v>184</v>
      </c>
      <c r="E212" s="159" t="s">
        <v>571</v>
      </c>
      <c r="F212" s="160">
        <v>140.5</v>
      </c>
      <c r="G212" s="159"/>
      <c r="H212" s="159">
        <v>220</v>
      </c>
      <c r="I212" s="161">
        <v>220</v>
      </c>
      <c r="J212" s="162" t="s">
        <v>629</v>
      </c>
      <c r="K212" s="163">
        <f>H212-F212</f>
        <v>79.5</v>
      </c>
      <c r="L212" s="164">
        <f>K212/F212</f>
        <v>0.5658362989323843</v>
      </c>
      <c r="M212" s="159" t="s">
        <v>541</v>
      </c>
      <c r="N212" s="165">
        <v>42864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83</v>
      </c>
      <c r="B213" s="157">
        <v>42786</v>
      </c>
      <c r="C213" s="157"/>
      <c r="D213" s="158" t="s">
        <v>683</v>
      </c>
      <c r="E213" s="159" t="s">
        <v>571</v>
      </c>
      <c r="F213" s="160">
        <v>202.5</v>
      </c>
      <c r="G213" s="159"/>
      <c r="H213" s="159">
        <v>234</v>
      </c>
      <c r="I213" s="161">
        <v>234</v>
      </c>
      <c r="J213" s="162" t="s">
        <v>629</v>
      </c>
      <c r="K213" s="163">
        <v>31.5</v>
      </c>
      <c r="L213" s="164">
        <v>0.155555555555556</v>
      </c>
      <c r="M213" s="159" t="s">
        <v>541</v>
      </c>
      <c r="N213" s="165">
        <v>42836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84</v>
      </c>
      <c r="B214" s="157">
        <v>42818</v>
      </c>
      <c r="C214" s="157"/>
      <c r="D214" s="158" t="s">
        <v>684</v>
      </c>
      <c r="E214" s="159" t="s">
        <v>571</v>
      </c>
      <c r="F214" s="160">
        <v>300.5</v>
      </c>
      <c r="G214" s="159"/>
      <c r="H214" s="159">
        <v>417.5</v>
      </c>
      <c r="I214" s="161">
        <v>420</v>
      </c>
      <c r="J214" s="162" t="s">
        <v>685</v>
      </c>
      <c r="K214" s="163">
        <f>H214-F214</f>
        <v>117</v>
      </c>
      <c r="L214" s="164">
        <f>K214/F214</f>
        <v>0.38935108153078202</v>
      </c>
      <c r="M214" s="159" t="s">
        <v>541</v>
      </c>
      <c r="N214" s="165">
        <v>43070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85</v>
      </c>
      <c r="B215" s="157">
        <v>42818</v>
      </c>
      <c r="C215" s="157"/>
      <c r="D215" s="158" t="s">
        <v>659</v>
      </c>
      <c r="E215" s="159" t="s">
        <v>571</v>
      </c>
      <c r="F215" s="160">
        <v>850</v>
      </c>
      <c r="G215" s="159"/>
      <c r="H215" s="159">
        <v>1042.5</v>
      </c>
      <c r="I215" s="161">
        <v>1023</v>
      </c>
      <c r="J215" s="162" t="s">
        <v>686</v>
      </c>
      <c r="K215" s="163">
        <v>192.5</v>
      </c>
      <c r="L215" s="164">
        <v>0.22647058823529401</v>
      </c>
      <c r="M215" s="159" t="s">
        <v>541</v>
      </c>
      <c r="N215" s="165">
        <v>42830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86</v>
      </c>
      <c r="B216" s="157">
        <v>42830</v>
      </c>
      <c r="C216" s="157"/>
      <c r="D216" s="158" t="s">
        <v>457</v>
      </c>
      <c r="E216" s="159" t="s">
        <v>571</v>
      </c>
      <c r="F216" s="160">
        <v>785</v>
      </c>
      <c r="G216" s="159"/>
      <c r="H216" s="159">
        <v>930</v>
      </c>
      <c r="I216" s="161">
        <v>920</v>
      </c>
      <c r="J216" s="162" t="s">
        <v>687</v>
      </c>
      <c r="K216" s="163">
        <f>H216-F216</f>
        <v>145</v>
      </c>
      <c r="L216" s="164">
        <f>K216/F216</f>
        <v>0.18471337579617833</v>
      </c>
      <c r="M216" s="159" t="s">
        <v>541</v>
      </c>
      <c r="N216" s="165">
        <v>42976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66">
        <v>87</v>
      </c>
      <c r="B217" s="167">
        <v>42831</v>
      </c>
      <c r="C217" s="167"/>
      <c r="D217" s="168" t="s">
        <v>688</v>
      </c>
      <c r="E217" s="169" t="s">
        <v>571</v>
      </c>
      <c r="F217" s="170">
        <v>40</v>
      </c>
      <c r="G217" s="170"/>
      <c r="H217" s="171">
        <v>13.1</v>
      </c>
      <c r="I217" s="171">
        <v>60</v>
      </c>
      <c r="J217" s="172" t="s">
        <v>689</v>
      </c>
      <c r="K217" s="173">
        <v>-26.9</v>
      </c>
      <c r="L217" s="174">
        <v>-0.67249999999999999</v>
      </c>
      <c r="M217" s="170" t="s">
        <v>553</v>
      </c>
      <c r="N217" s="167">
        <v>43138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88</v>
      </c>
      <c r="B218" s="157">
        <v>42837</v>
      </c>
      <c r="C218" s="157"/>
      <c r="D218" s="158" t="s">
        <v>93</v>
      </c>
      <c r="E218" s="159" t="s">
        <v>571</v>
      </c>
      <c r="F218" s="160">
        <v>289.5</v>
      </c>
      <c r="G218" s="159"/>
      <c r="H218" s="159">
        <v>354</v>
      </c>
      <c r="I218" s="161">
        <v>360</v>
      </c>
      <c r="J218" s="162" t="s">
        <v>690</v>
      </c>
      <c r="K218" s="163">
        <f t="shared" ref="K218:K226" si="110">H218-F218</f>
        <v>64.5</v>
      </c>
      <c r="L218" s="164">
        <f t="shared" ref="L218:L226" si="111">K218/F218</f>
        <v>0.22279792746113988</v>
      </c>
      <c r="M218" s="159" t="s">
        <v>541</v>
      </c>
      <c r="N218" s="165">
        <v>43040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89</v>
      </c>
      <c r="B219" s="157">
        <v>42845</v>
      </c>
      <c r="C219" s="157"/>
      <c r="D219" s="158" t="s">
        <v>405</v>
      </c>
      <c r="E219" s="159" t="s">
        <v>571</v>
      </c>
      <c r="F219" s="160">
        <v>700</v>
      </c>
      <c r="G219" s="159"/>
      <c r="H219" s="159">
        <v>840</v>
      </c>
      <c r="I219" s="161">
        <v>840</v>
      </c>
      <c r="J219" s="162" t="s">
        <v>691</v>
      </c>
      <c r="K219" s="163">
        <f t="shared" si="110"/>
        <v>140</v>
      </c>
      <c r="L219" s="164">
        <f t="shared" si="111"/>
        <v>0.2</v>
      </c>
      <c r="M219" s="159" t="s">
        <v>541</v>
      </c>
      <c r="N219" s="165">
        <v>42893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6">
        <v>90</v>
      </c>
      <c r="B220" s="157">
        <v>42887</v>
      </c>
      <c r="C220" s="157"/>
      <c r="D220" s="158" t="s">
        <v>692</v>
      </c>
      <c r="E220" s="159" t="s">
        <v>571</v>
      </c>
      <c r="F220" s="160">
        <v>130</v>
      </c>
      <c r="G220" s="159"/>
      <c r="H220" s="159">
        <v>144.25</v>
      </c>
      <c r="I220" s="161">
        <v>170</v>
      </c>
      <c r="J220" s="162" t="s">
        <v>693</v>
      </c>
      <c r="K220" s="163">
        <f t="shared" si="110"/>
        <v>14.25</v>
      </c>
      <c r="L220" s="164">
        <f t="shared" si="111"/>
        <v>0.10961538461538461</v>
      </c>
      <c r="M220" s="159" t="s">
        <v>541</v>
      </c>
      <c r="N220" s="165">
        <v>43675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6">
        <v>91</v>
      </c>
      <c r="B221" s="157">
        <v>42901</v>
      </c>
      <c r="C221" s="157"/>
      <c r="D221" s="158" t="s">
        <v>694</v>
      </c>
      <c r="E221" s="159" t="s">
        <v>571</v>
      </c>
      <c r="F221" s="160">
        <v>214.5</v>
      </c>
      <c r="G221" s="159"/>
      <c r="H221" s="159">
        <v>262</v>
      </c>
      <c r="I221" s="161">
        <v>262</v>
      </c>
      <c r="J221" s="162" t="s">
        <v>695</v>
      </c>
      <c r="K221" s="163">
        <f t="shared" si="110"/>
        <v>47.5</v>
      </c>
      <c r="L221" s="164">
        <f t="shared" si="111"/>
        <v>0.22144522144522144</v>
      </c>
      <c r="M221" s="159" t="s">
        <v>541</v>
      </c>
      <c r="N221" s="165">
        <v>42977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7">
        <v>92</v>
      </c>
      <c r="B222" s="188">
        <v>42933</v>
      </c>
      <c r="C222" s="188"/>
      <c r="D222" s="189" t="s">
        <v>696</v>
      </c>
      <c r="E222" s="190" t="s">
        <v>571</v>
      </c>
      <c r="F222" s="191">
        <v>370</v>
      </c>
      <c r="G222" s="190"/>
      <c r="H222" s="190">
        <v>447.5</v>
      </c>
      <c r="I222" s="192">
        <v>450</v>
      </c>
      <c r="J222" s="193" t="s">
        <v>629</v>
      </c>
      <c r="K222" s="163">
        <f t="shared" si="110"/>
        <v>77.5</v>
      </c>
      <c r="L222" s="194">
        <f t="shared" si="111"/>
        <v>0.20945945945945946</v>
      </c>
      <c r="M222" s="190" t="s">
        <v>541</v>
      </c>
      <c r="N222" s="195">
        <v>43035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7">
        <v>93</v>
      </c>
      <c r="B223" s="188">
        <v>42943</v>
      </c>
      <c r="C223" s="188"/>
      <c r="D223" s="189" t="s">
        <v>182</v>
      </c>
      <c r="E223" s="190" t="s">
        <v>571</v>
      </c>
      <c r="F223" s="191">
        <v>657.5</v>
      </c>
      <c r="G223" s="190"/>
      <c r="H223" s="190">
        <v>825</v>
      </c>
      <c r="I223" s="192">
        <v>820</v>
      </c>
      <c r="J223" s="193" t="s">
        <v>629</v>
      </c>
      <c r="K223" s="163">
        <f t="shared" si="110"/>
        <v>167.5</v>
      </c>
      <c r="L223" s="194">
        <f t="shared" si="111"/>
        <v>0.25475285171102663</v>
      </c>
      <c r="M223" s="190" t="s">
        <v>541</v>
      </c>
      <c r="N223" s="195">
        <v>43090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6">
        <v>94</v>
      </c>
      <c r="B224" s="157">
        <v>42964</v>
      </c>
      <c r="C224" s="157"/>
      <c r="D224" s="158" t="s">
        <v>350</v>
      </c>
      <c r="E224" s="159" t="s">
        <v>571</v>
      </c>
      <c r="F224" s="160">
        <v>605</v>
      </c>
      <c r="G224" s="159"/>
      <c r="H224" s="159">
        <v>750</v>
      </c>
      <c r="I224" s="161">
        <v>750</v>
      </c>
      <c r="J224" s="162" t="s">
        <v>687</v>
      </c>
      <c r="K224" s="163">
        <f t="shared" si="110"/>
        <v>145</v>
      </c>
      <c r="L224" s="164">
        <f t="shared" si="111"/>
        <v>0.23966942148760331</v>
      </c>
      <c r="M224" s="159" t="s">
        <v>541</v>
      </c>
      <c r="N224" s="165">
        <v>43027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66">
        <v>95</v>
      </c>
      <c r="B225" s="167">
        <v>42979</v>
      </c>
      <c r="C225" s="167"/>
      <c r="D225" s="175" t="s">
        <v>697</v>
      </c>
      <c r="E225" s="170" t="s">
        <v>571</v>
      </c>
      <c r="F225" s="170">
        <v>255</v>
      </c>
      <c r="G225" s="171"/>
      <c r="H225" s="171">
        <v>217.25</v>
      </c>
      <c r="I225" s="171">
        <v>320</v>
      </c>
      <c r="J225" s="172" t="s">
        <v>698</v>
      </c>
      <c r="K225" s="173">
        <f t="shared" si="110"/>
        <v>-37.75</v>
      </c>
      <c r="L225" s="176">
        <f t="shared" si="111"/>
        <v>-0.14803921568627451</v>
      </c>
      <c r="M225" s="170" t="s">
        <v>553</v>
      </c>
      <c r="N225" s="167">
        <v>43661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6">
        <v>96</v>
      </c>
      <c r="B226" s="157">
        <v>42997</v>
      </c>
      <c r="C226" s="157"/>
      <c r="D226" s="158" t="s">
        <v>699</v>
      </c>
      <c r="E226" s="159" t="s">
        <v>571</v>
      </c>
      <c r="F226" s="160">
        <v>215</v>
      </c>
      <c r="G226" s="159"/>
      <c r="H226" s="159">
        <v>258</v>
      </c>
      <c r="I226" s="161">
        <v>258</v>
      </c>
      <c r="J226" s="162" t="s">
        <v>629</v>
      </c>
      <c r="K226" s="163">
        <f t="shared" si="110"/>
        <v>43</v>
      </c>
      <c r="L226" s="164">
        <f t="shared" si="111"/>
        <v>0.2</v>
      </c>
      <c r="M226" s="159" t="s">
        <v>541</v>
      </c>
      <c r="N226" s="165">
        <v>43040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6">
        <v>97</v>
      </c>
      <c r="B227" s="157">
        <v>42997</v>
      </c>
      <c r="C227" s="157"/>
      <c r="D227" s="158" t="s">
        <v>699</v>
      </c>
      <c r="E227" s="159" t="s">
        <v>571</v>
      </c>
      <c r="F227" s="160">
        <v>215</v>
      </c>
      <c r="G227" s="159"/>
      <c r="H227" s="159">
        <v>258</v>
      </c>
      <c r="I227" s="161">
        <v>258</v>
      </c>
      <c r="J227" s="193" t="s">
        <v>629</v>
      </c>
      <c r="K227" s="163">
        <v>43</v>
      </c>
      <c r="L227" s="164">
        <v>0.2</v>
      </c>
      <c r="M227" s="159" t="s">
        <v>541</v>
      </c>
      <c r="N227" s="165">
        <v>43040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98</v>
      </c>
      <c r="B228" s="188">
        <v>42998</v>
      </c>
      <c r="C228" s="188"/>
      <c r="D228" s="189" t="s">
        <v>700</v>
      </c>
      <c r="E228" s="190" t="s">
        <v>571</v>
      </c>
      <c r="F228" s="160">
        <v>75</v>
      </c>
      <c r="G228" s="190"/>
      <c r="H228" s="190">
        <v>90</v>
      </c>
      <c r="I228" s="192">
        <v>90</v>
      </c>
      <c r="J228" s="162" t="s">
        <v>701</v>
      </c>
      <c r="K228" s="163">
        <f t="shared" ref="K228:K233" si="112">H228-F228</f>
        <v>15</v>
      </c>
      <c r="L228" s="164">
        <f t="shared" ref="L228:L233" si="113">K228/F228</f>
        <v>0.2</v>
      </c>
      <c r="M228" s="159" t="s">
        <v>541</v>
      </c>
      <c r="N228" s="165">
        <v>43019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99</v>
      </c>
      <c r="B229" s="188">
        <v>43011</v>
      </c>
      <c r="C229" s="188"/>
      <c r="D229" s="189" t="s">
        <v>555</v>
      </c>
      <c r="E229" s="190" t="s">
        <v>571</v>
      </c>
      <c r="F229" s="191">
        <v>315</v>
      </c>
      <c r="G229" s="190"/>
      <c r="H229" s="190">
        <v>392</v>
      </c>
      <c r="I229" s="192">
        <v>384</v>
      </c>
      <c r="J229" s="193" t="s">
        <v>702</v>
      </c>
      <c r="K229" s="163">
        <f t="shared" si="112"/>
        <v>77</v>
      </c>
      <c r="L229" s="194">
        <f t="shared" si="113"/>
        <v>0.24444444444444444</v>
      </c>
      <c r="M229" s="190" t="s">
        <v>541</v>
      </c>
      <c r="N229" s="195">
        <v>43017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100</v>
      </c>
      <c r="B230" s="188">
        <v>43013</v>
      </c>
      <c r="C230" s="188"/>
      <c r="D230" s="189" t="s">
        <v>433</v>
      </c>
      <c r="E230" s="190" t="s">
        <v>571</v>
      </c>
      <c r="F230" s="191">
        <v>145</v>
      </c>
      <c r="G230" s="190"/>
      <c r="H230" s="190">
        <v>179</v>
      </c>
      <c r="I230" s="192">
        <v>180</v>
      </c>
      <c r="J230" s="193" t="s">
        <v>703</v>
      </c>
      <c r="K230" s="163">
        <f t="shared" si="112"/>
        <v>34</v>
      </c>
      <c r="L230" s="194">
        <f t="shared" si="113"/>
        <v>0.23448275862068965</v>
      </c>
      <c r="M230" s="190" t="s">
        <v>541</v>
      </c>
      <c r="N230" s="195">
        <v>43025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101</v>
      </c>
      <c r="B231" s="188">
        <v>43014</v>
      </c>
      <c r="C231" s="188"/>
      <c r="D231" s="189" t="s">
        <v>327</v>
      </c>
      <c r="E231" s="190" t="s">
        <v>571</v>
      </c>
      <c r="F231" s="191">
        <v>256</v>
      </c>
      <c r="G231" s="190"/>
      <c r="H231" s="190">
        <v>323</v>
      </c>
      <c r="I231" s="192">
        <v>320</v>
      </c>
      <c r="J231" s="193" t="s">
        <v>629</v>
      </c>
      <c r="K231" s="163">
        <f t="shared" si="112"/>
        <v>67</v>
      </c>
      <c r="L231" s="194">
        <f t="shared" si="113"/>
        <v>0.26171875</v>
      </c>
      <c r="M231" s="190" t="s">
        <v>541</v>
      </c>
      <c r="N231" s="195">
        <v>43067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102</v>
      </c>
      <c r="B232" s="188">
        <v>43017</v>
      </c>
      <c r="C232" s="188"/>
      <c r="D232" s="189" t="s">
        <v>342</v>
      </c>
      <c r="E232" s="190" t="s">
        <v>571</v>
      </c>
      <c r="F232" s="191">
        <v>137.5</v>
      </c>
      <c r="G232" s="190"/>
      <c r="H232" s="190">
        <v>184</v>
      </c>
      <c r="I232" s="192">
        <v>183</v>
      </c>
      <c r="J232" s="193" t="s">
        <v>704</v>
      </c>
      <c r="K232" s="163">
        <f t="shared" si="112"/>
        <v>46.5</v>
      </c>
      <c r="L232" s="194">
        <f t="shared" si="113"/>
        <v>0.33818181818181819</v>
      </c>
      <c r="M232" s="190" t="s">
        <v>541</v>
      </c>
      <c r="N232" s="195">
        <v>43108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7">
        <v>103</v>
      </c>
      <c r="B233" s="188">
        <v>43018</v>
      </c>
      <c r="C233" s="188"/>
      <c r="D233" s="189" t="s">
        <v>705</v>
      </c>
      <c r="E233" s="190" t="s">
        <v>571</v>
      </c>
      <c r="F233" s="191">
        <v>125.5</v>
      </c>
      <c r="G233" s="190"/>
      <c r="H233" s="190">
        <v>158</v>
      </c>
      <c r="I233" s="192">
        <v>155</v>
      </c>
      <c r="J233" s="193" t="s">
        <v>706</v>
      </c>
      <c r="K233" s="163">
        <f t="shared" si="112"/>
        <v>32.5</v>
      </c>
      <c r="L233" s="194">
        <f t="shared" si="113"/>
        <v>0.25896414342629481</v>
      </c>
      <c r="M233" s="190" t="s">
        <v>541</v>
      </c>
      <c r="N233" s="195">
        <v>43067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104</v>
      </c>
      <c r="B234" s="188">
        <v>43018</v>
      </c>
      <c r="C234" s="188"/>
      <c r="D234" s="189" t="s">
        <v>707</v>
      </c>
      <c r="E234" s="190" t="s">
        <v>571</v>
      </c>
      <c r="F234" s="191">
        <v>895</v>
      </c>
      <c r="G234" s="190"/>
      <c r="H234" s="190">
        <v>1122.5</v>
      </c>
      <c r="I234" s="192">
        <v>1078</v>
      </c>
      <c r="J234" s="193" t="s">
        <v>708</v>
      </c>
      <c r="K234" s="163">
        <v>227.5</v>
      </c>
      <c r="L234" s="194">
        <v>0.25418994413407803</v>
      </c>
      <c r="M234" s="190" t="s">
        <v>541</v>
      </c>
      <c r="N234" s="195">
        <v>43117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7">
        <v>105</v>
      </c>
      <c r="B235" s="188">
        <v>43020</v>
      </c>
      <c r="C235" s="188"/>
      <c r="D235" s="189" t="s">
        <v>336</v>
      </c>
      <c r="E235" s="190" t="s">
        <v>571</v>
      </c>
      <c r="F235" s="191">
        <v>525</v>
      </c>
      <c r="G235" s="190"/>
      <c r="H235" s="190">
        <v>629</v>
      </c>
      <c r="I235" s="192">
        <v>629</v>
      </c>
      <c r="J235" s="193" t="s">
        <v>629</v>
      </c>
      <c r="K235" s="163">
        <v>104</v>
      </c>
      <c r="L235" s="194">
        <v>0.19809523809523799</v>
      </c>
      <c r="M235" s="190" t="s">
        <v>541</v>
      </c>
      <c r="N235" s="195">
        <v>43119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7">
        <v>106</v>
      </c>
      <c r="B236" s="188">
        <v>43046</v>
      </c>
      <c r="C236" s="188"/>
      <c r="D236" s="189" t="s">
        <v>373</v>
      </c>
      <c r="E236" s="190" t="s">
        <v>571</v>
      </c>
      <c r="F236" s="191">
        <v>740</v>
      </c>
      <c r="G236" s="190"/>
      <c r="H236" s="190">
        <v>892.5</v>
      </c>
      <c r="I236" s="192">
        <v>900</v>
      </c>
      <c r="J236" s="193" t="s">
        <v>709</v>
      </c>
      <c r="K236" s="163">
        <f>H236-F236</f>
        <v>152.5</v>
      </c>
      <c r="L236" s="194">
        <f>K236/F236</f>
        <v>0.20608108108108109</v>
      </c>
      <c r="M236" s="190" t="s">
        <v>541</v>
      </c>
      <c r="N236" s="195">
        <v>43052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6">
        <v>107</v>
      </c>
      <c r="B237" s="157">
        <v>43073</v>
      </c>
      <c r="C237" s="157"/>
      <c r="D237" s="158" t="s">
        <v>710</v>
      </c>
      <c r="E237" s="159" t="s">
        <v>571</v>
      </c>
      <c r="F237" s="160">
        <v>118.5</v>
      </c>
      <c r="G237" s="159"/>
      <c r="H237" s="159">
        <v>143.5</v>
      </c>
      <c r="I237" s="161">
        <v>145</v>
      </c>
      <c r="J237" s="162" t="s">
        <v>562</v>
      </c>
      <c r="K237" s="163">
        <f>H237-F237</f>
        <v>25</v>
      </c>
      <c r="L237" s="164">
        <f>K237/F237</f>
        <v>0.2109704641350211</v>
      </c>
      <c r="M237" s="159" t="s">
        <v>541</v>
      </c>
      <c r="N237" s="165">
        <v>43097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66">
        <v>108</v>
      </c>
      <c r="B238" s="167">
        <v>43090</v>
      </c>
      <c r="C238" s="167"/>
      <c r="D238" s="168" t="s">
        <v>410</v>
      </c>
      <c r="E238" s="169" t="s">
        <v>571</v>
      </c>
      <c r="F238" s="170">
        <v>715</v>
      </c>
      <c r="G238" s="170"/>
      <c r="H238" s="171">
        <v>500</v>
      </c>
      <c r="I238" s="171">
        <v>872</v>
      </c>
      <c r="J238" s="172" t="s">
        <v>711</v>
      </c>
      <c r="K238" s="173">
        <f>H238-F238</f>
        <v>-215</v>
      </c>
      <c r="L238" s="174">
        <f>K238/F238</f>
        <v>-0.30069930069930068</v>
      </c>
      <c r="M238" s="170" t="s">
        <v>553</v>
      </c>
      <c r="N238" s="167">
        <v>43670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6">
        <v>109</v>
      </c>
      <c r="B239" s="157">
        <v>43098</v>
      </c>
      <c r="C239" s="157"/>
      <c r="D239" s="158" t="s">
        <v>555</v>
      </c>
      <c r="E239" s="159" t="s">
        <v>571</v>
      </c>
      <c r="F239" s="160">
        <v>435</v>
      </c>
      <c r="G239" s="159"/>
      <c r="H239" s="159">
        <v>542.5</v>
      </c>
      <c r="I239" s="161">
        <v>539</v>
      </c>
      <c r="J239" s="162" t="s">
        <v>629</v>
      </c>
      <c r="K239" s="163">
        <v>107.5</v>
      </c>
      <c r="L239" s="164">
        <v>0.247126436781609</v>
      </c>
      <c r="M239" s="159" t="s">
        <v>541</v>
      </c>
      <c r="N239" s="165">
        <v>43206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6">
        <v>110</v>
      </c>
      <c r="B240" s="157">
        <v>43098</v>
      </c>
      <c r="C240" s="157"/>
      <c r="D240" s="158" t="s">
        <v>513</v>
      </c>
      <c r="E240" s="159" t="s">
        <v>571</v>
      </c>
      <c r="F240" s="160">
        <v>885</v>
      </c>
      <c r="G240" s="159"/>
      <c r="H240" s="159">
        <v>1090</v>
      </c>
      <c r="I240" s="161">
        <v>1084</v>
      </c>
      <c r="J240" s="162" t="s">
        <v>629</v>
      </c>
      <c r="K240" s="163">
        <v>205</v>
      </c>
      <c r="L240" s="164">
        <v>0.23163841807909599</v>
      </c>
      <c r="M240" s="159" t="s">
        <v>541</v>
      </c>
      <c r="N240" s="165">
        <v>43213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6">
        <v>111</v>
      </c>
      <c r="B241" s="197">
        <v>43192</v>
      </c>
      <c r="C241" s="197"/>
      <c r="D241" s="175" t="s">
        <v>712</v>
      </c>
      <c r="E241" s="170" t="s">
        <v>571</v>
      </c>
      <c r="F241" s="198">
        <v>478.5</v>
      </c>
      <c r="G241" s="170"/>
      <c r="H241" s="170">
        <v>442</v>
      </c>
      <c r="I241" s="171">
        <v>613</v>
      </c>
      <c r="J241" s="172" t="s">
        <v>713</v>
      </c>
      <c r="K241" s="173">
        <f>H241-F241</f>
        <v>-36.5</v>
      </c>
      <c r="L241" s="174">
        <f>K241/F241</f>
        <v>-7.6280041797283177E-2</v>
      </c>
      <c r="M241" s="170" t="s">
        <v>553</v>
      </c>
      <c r="N241" s="167">
        <v>43762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66">
        <v>112</v>
      </c>
      <c r="B242" s="167">
        <v>43194</v>
      </c>
      <c r="C242" s="167"/>
      <c r="D242" s="168" t="s">
        <v>714</v>
      </c>
      <c r="E242" s="169" t="s">
        <v>571</v>
      </c>
      <c r="F242" s="170">
        <f>141.5-7.3</f>
        <v>134.19999999999999</v>
      </c>
      <c r="G242" s="170"/>
      <c r="H242" s="171">
        <v>77</v>
      </c>
      <c r="I242" s="171">
        <v>180</v>
      </c>
      <c r="J242" s="172" t="s">
        <v>715</v>
      </c>
      <c r="K242" s="173">
        <f>H242-F242</f>
        <v>-57.199999999999989</v>
      </c>
      <c r="L242" s="174">
        <f>K242/F242</f>
        <v>-0.42622950819672129</v>
      </c>
      <c r="M242" s="170" t="s">
        <v>553</v>
      </c>
      <c r="N242" s="167">
        <v>43522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66">
        <v>113</v>
      </c>
      <c r="B243" s="167">
        <v>43209</v>
      </c>
      <c r="C243" s="167"/>
      <c r="D243" s="168" t="s">
        <v>716</v>
      </c>
      <c r="E243" s="169" t="s">
        <v>571</v>
      </c>
      <c r="F243" s="170">
        <v>430</v>
      </c>
      <c r="G243" s="170"/>
      <c r="H243" s="171">
        <v>220</v>
      </c>
      <c r="I243" s="171">
        <v>537</v>
      </c>
      <c r="J243" s="172" t="s">
        <v>717</v>
      </c>
      <c r="K243" s="173">
        <f>H243-F243</f>
        <v>-210</v>
      </c>
      <c r="L243" s="174">
        <f>K243/F243</f>
        <v>-0.48837209302325579</v>
      </c>
      <c r="M243" s="170" t="s">
        <v>553</v>
      </c>
      <c r="N243" s="167">
        <v>43252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114</v>
      </c>
      <c r="B244" s="188">
        <v>43220</v>
      </c>
      <c r="C244" s="188"/>
      <c r="D244" s="189" t="s">
        <v>374</v>
      </c>
      <c r="E244" s="190" t="s">
        <v>571</v>
      </c>
      <c r="F244" s="190">
        <v>153.5</v>
      </c>
      <c r="G244" s="190"/>
      <c r="H244" s="190">
        <v>196</v>
      </c>
      <c r="I244" s="192">
        <v>196</v>
      </c>
      <c r="J244" s="162" t="s">
        <v>718</v>
      </c>
      <c r="K244" s="163">
        <f>H244-F244</f>
        <v>42.5</v>
      </c>
      <c r="L244" s="164">
        <f>K244/F244</f>
        <v>0.27687296416938112</v>
      </c>
      <c r="M244" s="159" t="s">
        <v>541</v>
      </c>
      <c r="N244" s="165">
        <v>43605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66">
        <v>115</v>
      </c>
      <c r="B245" s="167">
        <v>43306</v>
      </c>
      <c r="C245" s="167"/>
      <c r="D245" s="168" t="s">
        <v>688</v>
      </c>
      <c r="E245" s="169" t="s">
        <v>571</v>
      </c>
      <c r="F245" s="170">
        <v>27.5</v>
      </c>
      <c r="G245" s="170"/>
      <c r="H245" s="171">
        <v>13.1</v>
      </c>
      <c r="I245" s="171">
        <v>60</v>
      </c>
      <c r="J245" s="172" t="s">
        <v>719</v>
      </c>
      <c r="K245" s="173">
        <v>-14.4</v>
      </c>
      <c r="L245" s="174">
        <v>-0.52363636363636401</v>
      </c>
      <c r="M245" s="170" t="s">
        <v>553</v>
      </c>
      <c r="N245" s="167">
        <v>43138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6">
        <v>116</v>
      </c>
      <c r="B246" s="197">
        <v>43318</v>
      </c>
      <c r="C246" s="197"/>
      <c r="D246" s="175" t="s">
        <v>720</v>
      </c>
      <c r="E246" s="170" t="s">
        <v>571</v>
      </c>
      <c r="F246" s="170">
        <v>148.5</v>
      </c>
      <c r="G246" s="170"/>
      <c r="H246" s="170">
        <v>102</v>
      </c>
      <c r="I246" s="171">
        <v>182</v>
      </c>
      <c r="J246" s="172" t="s">
        <v>721</v>
      </c>
      <c r="K246" s="173">
        <f>H246-F246</f>
        <v>-46.5</v>
      </c>
      <c r="L246" s="174">
        <f>K246/F246</f>
        <v>-0.31313131313131315</v>
      </c>
      <c r="M246" s="170" t="s">
        <v>553</v>
      </c>
      <c r="N246" s="167">
        <v>43661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56">
        <v>117</v>
      </c>
      <c r="B247" s="157">
        <v>43335</v>
      </c>
      <c r="C247" s="157"/>
      <c r="D247" s="158" t="s">
        <v>722</v>
      </c>
      <c r="E247" s="159" t="s">
        <v>571</v>
      </c>
      <c r="F247" s="190">
        <v>285</v>
      </c>
      <c r="G247" s="159"/>
      <c r="H247" s="159">
        <v>355</v>
      </c>
      <c r="I247" s="161">
        <v>364</v>
      </c>
      <c r="J247" s="162" t="s">
        <v>723</v>
      </c>
      <c r="K247" s="163">
        <v>70</v>
      </c>
      <c r="L247" s="164">
        <v>0.24561403508771901</v>
      </c>
      <c r="M247" s="159" t="s">
        <v>541</v>
      </c>
      <c r="N247" s="165">
        <v>43455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6">
        <v>118</v>
      </c>
      <c r="B248" s="157">
        <v>43341</v>
      </c>
      <c r="C248" s="157"/>
      <c r="D248" s="158" t="s">
        <v>362</v>
      </c>
      <c r="E248" s="159" t="s">
        <v>571</v>
      </c>
      <c r="F248" s="190">
        <v>525</v>
      </c>
      <c r="G248" s="159"/>
      <c r="H248" s="159">
        <v>585</v>
      </c>
      <c r="I248" s="161">
        <v>635</v>
      </c>
      <c r="J248" s="162" t="s">
        <v>724</v>
      </c>
      <c r="K248" s="163">
        <f t="shared" ref="K248:K265" si="114">H248-F248</f>
        <v>60</v>
      </c>
      <c r="L248" s="164">
        <f t="shared" ref="L248:L265" si="115">K248/F248</f>
        <v>0.11428571428571428</v>
      </c>
      <c r="M248" s="159" t="s">
        <v>541</v>
      </c>
      <c r="N248" s="165">
        <v>43662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6">
        <v>119</v>
      </c>
      <c r="B249" s="157">
        <v>43395</v>
      </c>
      <c r="C249" s="157"/>
      <c r="D249" s="158" t="s">
        <v>350</v>
      </c>
      <c r="E249" s="159" t="s">
        <v>571</v>
      </c>
      <c r="F249" s="190">
        <v>475</v>
      </c>
      <c r="G249" s="159"/>
      <c r="H249" s="159">
        <v>574</v>
      </c>
      <c r="I249" s="161">
        <v>570</v>
      </c>
      <c r="J249" s="162" t="s">
        <v>629</v>
      </c>
      <c r="K249" s="163">
        <f t="shared" si="114"/>
        <v>99</v>
      </c>
      <c r="L249" s="164">
        <f t="shared" si="115"/>
        <v>0.20842105263157895</v>
      </c>
      <c r="M249" s="159" t="s">
        <v>541</v>
      </c>
      <c r="N249" s="165">
        <v>43403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120</v>
      </c>
      <c r="B250" s="188">
        <v>43397</v>
      </c>
      <c r="C250" s="188"/>
      <c r="D250" s="189" t="s">
        <v>369</v>
      </c>
      <c r="E250" s="190" t="s">
        <v>571</v>
      </c>
      <c r="F250" s="190">
        <v>707.5</v>
      </c>
      <c r="G250" s="190"/>
      <c r="H250" s="190">
        <v>872</v>
      </c>
      <c r="I250" s="192">
        <v>872</v>
      </c>
      <c r="J250" s="193" t="s">
        <v>629</v>
      </c>
      <c r="K250" s="163">
        <f t="shared" si="114"/>
        <v>164.5</v>
      </c>
      <c r="L250" s="194">
        <f t="shared" si="115"/>
        <v>0.23250883392226149</v>
      </c>
      <c r="M250" s="190" t="s">
        <v>541</v>
      </c>
      <c r="N250" s="195">
        <v>43482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7">
        <v>121</v>
      </c>
      <c r="B251" s="188">
        <v>43398</v>
      </c>
      <c r="C251" s="188"/>
      <c r="D251" s="189" t="s">
        <v>725</v>
      </c>
      <c r="E251" s="190" t="s">
        <v>571</v>
      </c>
      <c r="F251" s="190">
        <v>162</v>
      </c>
      <c r="G251" s="190"/>
      <c r="H251" s="190">
        <v>204</v>
      </c>
      <c r="I251" s="192">
        <v>209</v>
      </c>
      <c r="J251" s="193" t="s">
        <v>726</v>
      </c>
      <c r="K251" s="163">
        <f t="shared" si="114"/>
        <v>42</v>
      </c>
      <c r="L251" s="194">
        <f t="shared" si="115"/>
        <v>0.25925925925925924</v>
      </c>
      <c r="M251" s="190" t="s">
        <v>541</v>
      </c>
      <c r="N251" s="195">
        <v>43539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122</v>
      </c>
      <c r="B252" s="188">
        <v>43399</v>
      </c>
      <c r="C252" s="188"/>
      <c r="D252" s="189" t="s">
        <v>450</v>
      </c>
      <c r="E252" s="190" t="s">
        <v>571</v>
      </c>
      <c r="F252" s="190">
        <v>240</v>
      </c>
      <c r="G252" s="190"/>
      <c r="H252" s="190">
        <v>297</v>
      </c>
      <c r="I252" s="192">
        <v>297</v>
      </c>
      <c r="J252" s="193" t="s">
        <v>629</v>
      </c>
      <c r="K252" s="199">
        <f t="shared" si="114"/>
        <v>57</v>
      </c>
      <c r="L252" s="194">
        <f t="shared" si="115"/>
        <v>0.23749999999999999</v>
      </c>
      <c r="M252" s="190" t="s">
        <v>541</v>
      </c>
      <c r="N252" s="195">
        <v>43417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56">
        <v>123</v>
      </c>
      <c r="B253" s="157">
        <v>43439</v>
      </c>
      <c r="C253" s="157"/>
      <c r="D253" s="158" t="s">
        <v>727</v>
      </c>
      <c r="E253" s="159" t="s">
        <v>571</v>
      </c>
      <c r="F253" s="159">
        <v>202.5</v>
      </c>
      <c r="G253" s="159"/>
      <c r="H253" s="159">
        <v>255</v>
      </c>
      <c r="I253" s="161">
        <v>252</v>
      </c>
      <c r="J253" s="162" t="s">
        <v>629</v>
      </c>
      <c r="K253" s="163">
        <f t="shared" si="114"/>
        <v>52.5</v>
      </c>
      <c r="L253" s="164">
        <f t="shared" si="115"/>
        <v>0.25925925925925924</v>
      </c>
      <c r="M253" s="159" t="s">
        <v>541</v>
      </c>
      <c r="N253" s="165">
        <v>43542</v>
      </c>
      <c r="O253" s="1"/>
      <c r="P253" s="1"/>
      <c r="Q253" s="1"/>
      <c r="R253" s="6" t="s">
        <v>728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7">
        <v>124</v>
      </c>
      <c r="B254" s="188">
        <v>43465</v>
      </c>
      <c r="C254" s="157"/>
      <c r="D254" s="189" t="s">
        <v>397</v>
      </c>
      <c r="E254" s="190" t="s">
        <v>571</v>
      </c>
      <c r="F254" s="190">
        <v>710</v>
      </c>
      <c r="G254" s="190"/>
      <c r="H254" s="190">
        <v>866</v>
      </c>
      <c r="I254" s="192">
        <v>866</v>
      </c>
      <c r="J254" s="193" t="s">
        <v>629</v>
      </c>
      <c r="K254" s="163">
        <f t="shared" si="114"/>
        <v>156</v>
      </c>
      <c r="L254" s="164">
        <f t="shared" si="115"/>
        <v>0.21971830985915494</v>
      </c>
      <c r="M254" s="159" t="s">
        <v>541</v>
      </c>
      <c r="N254" s="165">
        <v>43553</v>
      </c>
      <c r="O254" s="1"/>
      <c r="P254" s="1"/>
      <c r="Q254" s="1"/>
      <c r="R254" s="6" t="s">
        <v>728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7">
        <v>125</v>
      </c>
      <c r="B255" s="188">
        <v>43522</v>
      </c>
      <c r="C255" s="188"/>
      <c r="D255" s="189" t="s">
        <v>152</v>
      </c>
      <c r="E255" s="190" t="s">
        <v>571</v>
      </c>
      <c r="F255" s="190">
        <v>337.25</v>
      </c>
      <c r="G255" s="190"/>
      <c r="H255" s="190">
        <v>398.5</v>
      </c>
      <c r="I255" s="192">
        <v>411</v>
      </c>
      <c r="J255" s="162" t="s">
        <v>729</v>
      </c>
      <c r="K255" s="163">
        <f t="shared" si="114"/>
        <v>61.25</v>
      </c>
      <c r="L255" s="164">
        <f t="shared" si="115"/>
        <v>0.1816160118606375</v>
      </c>
      <c r="M255" s="159" t="s">
        <v>541</v>
      </c>
      <c r="N255" s="165">
        <v>43760</v>
      </c>
      <c r="O255" s="1"/>
      <c r="P255" s="1"/>
      <c r="Q255" s="1"/>
      <c r="R255" s="6" t="s">
        <v>728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0">
        <v>126</v>
      </c>
      <c r="B256" s="201">
        <v>43559</v>
      </c>
      <c r="C256" s="201"/>
      <c r="D256" s="202" t="s">
        <v>730</v>
      </c>
      <c r="E256" s="203" t="s">
        <v>571</v>
      </c>
      <c r="F256" s="203">
        <v>130</v>
      </c>
      <c r="G256" s="203"/>
      <c r="H256" s="203">
        <v>65</v>
      </c>
      <c r="I256" s="204">
        <v>158</v>
      </c>
      <c r="J256" s="172" t="s">
        <v>731</v>
      </c>
      <c r="K256" s="173">
        <f t="shared" si="114"/>
        <v>-65</v>
      </c>
      <c r="L256" s="174">
        <f t="shared" si="115"/>
        <v>-0.5</v>
      </c>
      <c r="M256" s="170" t="s">
        <v>553</v>
      </c>
      <c r="N256" s="167">
        <v>43726</v>
      </c>
      <c r="O256" s="1"/>
      <c r="P256" s="1"/>
      <c r="Q256" s="1"/>
      <c r="R256" s="6" t="s">
        <v>732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7">
        <v>127</v>
      </c>
      <c r="B257" s="188">
        <v>43017</v>
      </c>
      <c r="C257" s="188"/>
      <c r="D257" s="189" t="s">
        <v>184</v>
      </c>
      <c r="E257" s="190" t="s">
        <v>571</v>
      </c>
      <c r="F257" s="190">
        <v>141.5</v>
      </c>
      <c r="G257" s="190"/>
      <c r="H257" s="190">
        <v>183.5</v>
      </c>
      <c r="I257" s="192">
        <v>210</v>
      </c>
      <c r="J257" s="162" t="s">
        <v>726</v>
      </c>
      <c r="K257" s="163">
        <f t="shared" si="114"/>
        <v>42</v>
      </c>
      <c r="L257" s="164">
        <f t="shared" si="115"/>
        <v>0.29681978798586572</v>
      </c>
      <c r="M257" s="159" t="s">
        <v>541</v>
      </c>
      <c r="N257" s="165">
        <v>43042</v>
      </c>
      <c r="O257" s="1"/>
      <c r="P257" s="1"/>
      <c r="Q257" s="1"/>
      <c r="R257" s="6" t="s">
        <v>732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0">
        <v>128</v>
      </c>
      <c r="B258" s="201">
        <v>43074</v>
      </c>
      <c r="C258" s="201"/>
      <c r="D258" s="202" t="s">
        <v>733</v>
      </c>
      <c r="E258" s="203" t="s">
        <v>571</v>
      </c>
      <c r="F258" s="198">
        <v>172</v>
      </c>
      <c r="G258" s="203"/>
      <c r="H258" s="203">
        <v>155.25</v>
      </c>
      <c r="I258" s="204">
        <v>230</v>
      </c>
      <c r="J258" s="172" t="s">
        <v>734</v>
      </c>
      <c r="K258" s="173">
        <f t="shared" si="114"/>
        <v>-16.75</v>
      </c>
      <c r="L258" s="174">
        <f t="shared" si="115"/>
        <v>-9.7383720930232565E-2</v>
      </c>
      <c r="M258" s="170" t="s">
        <v>553</v>
      </c>
      <c r="N258" s="167">
        <v>43787</v>
      </c>
      <c r="O258" s="1"/>
      <c r="P258" s="1"/>
      <c r="Q258" s="1"/>
      <c r="R258" s="6" t="s">
        <v>732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129</v>
      </c>
      <c r="B259" s="188">
        <v>43398</v>
      </c>
      <c r="C259" s="188"/>
      <c r="D259" s="189" t="s">
        <v>107</v>
      </c>
      <c r="E259" s="190" t="s">
        <v>571</v>
      </c>
      <c r="F259" s="190">
        <v>698.5</v>
      </c>
      <c r="G259" s="190"/>
      <c r="H259" s="190">
        <v>890</v>
      </c>
      <c r="I259" s="192">
        <v>890</v>
      </c>
      <c r="J259" s="162" t="s">
        <v>796</v>
      </c>
      <c r="K259" s="163">
        <f t="shared" si="114"/>
        <v>191.5</v>
      </c>
      <c r="L259" s="164">
        <f t="shared" si="115"/>
        <v>0.27415891195418757</v>
      </c>
      <c r="M259" s="159" t="s">
        <v>541</v>
      </c>
      <c r="N259" s="165">
        <v>44328</v>
      </c>
      <c r="O259" s="1"/>
      <c r="P259" s="1"/>
      <c r="Q259" s="1"/>
      <c r="R259" s="6" t="s">
        <v>728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7">
        <v>130</v>
      </c>
      <c r="B260" s="188">
        <v>42877</v>
      </c>
      <c r="C260" s="188"/>
      <c r="D260" s="189" t="s">
        <v>361</v>
      </c>
      <c r="E260" s="190" t="s">
        <v>571</v>
      </c>
      <c r="F260" s="190">
        <v>127.6</v>
      </c>
      <c r="G260" s="190"/>
      <c r="H260" s="190">
        <v>138</v>
      </c>
      <c r="I260" s="192">
        <v>190</v>
      </c>
      <c r="J260" s="162" t="s">
        <v>735</v>
      </c>
      <c r="K260" s="163">
        <f t="shared" si="114"/>
        <v>10.400000000000006</v>
      </c>
      <c r="L260" s="164">
        <f t="shared" si="115"/>
        <v>8.1504702194357417E-2</v>
      </c>
      <c r="M260" s="159" t="s">
        <v>541</v>
      </c>
      <c r="N260" s="165">
        <v>43774</v>
      </c>
      <c r="O260" s="1"/>
      <c r="P260" s="1"/>
      <c r="Q260" s="1"/>
      <c r="R260" s="6" t="s">
        <v>732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131</v>
      </c>
      <c r="B261" s="188">
        <v>43158</v>
      </c>
      <c r="C261" s="188"/>
      <c r="D261" s="189" t="s">
        <v>736</v>
      </c>
      <c r="E261" s="190" t="s">
        <v>571</v>
      </c>
      <c r="F261" s="190">
        <v>317</v>
      </c>
      <c r="G261" s="190"/>
      <c r="H261" s="190">
        <v>382.5</v>
      </c>
      <c r="I261" s="192">
        <v>398</v>
      </c>
      <c r="J261" s="162" t="s">
        <v>737</v>
      </c>
      <c r="K261" s="163">
        <f t="shared" si="114"/>
        <v>65.5</v>
      </c>
      <c r="L261" s="164">
        <f t="shared" si="115"/>
        <v>0.20662460567823343</v>
      </c>
      <c r="M261" s="159" t="s">
        <v>541</v>
      </c>
      <c r="N261" s="165">
        <v>44238</v>
      </c>
      <c r="O261" s="1"/>
      <c r="P261" s="1"/>
      <c r="Q261" s="1"/>
      <c r="R261" s="6" t="s">
        <v>732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0">
        <v>132</v>
      </c>
      <c r="B262" s="201">
        <v>43164</v>
      </c>
      <c r="C262" s="201"/>
      <c r="D262" s="202" t="s">
        <v>144</v>
      </c>
      <c r="E262" s="203" t="s">
        <v>571</v>
      </c>
      <c r="F262" s="198">
        <f>510-14.4</f>
        <v>495.6</v>
      </c>
      <c r="G262" s="203"/>
      <c r="H262" s="203">
        <v>350</v>
      </c>
      <c r="I262" s="204">
        <v>672</v>
      </c>
      <c r="J262" s="172" t="s">
        <v>738</v>
      </c>
      <c r="K262" s="173">
        <f t="shared" si="114"/>
        <v>-145.60000000000002</v>
      </c>
      <c r="L262" s="174">
        <f t="shared" si="115"/>
        <v>-0.29378531073446329</v>
      </c>
      <c r="M262" s="170" t="s">
        <v>553</v>
      </c>
      <c r="N262" s="167">
        <v>43887</v>
      </c>
      <c r="O262" s="1"/>
      <c r="P262" s="1"/>
      <c r="Q262" s="1"/>
      <c r="R262" s="6" t="s">
        <v>728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00">
        <v>133</v>
      </c>
      <c r="B263" s="201">
        <v>43237</v>
      </c>
      <c r="C263" s="201"/>
      <c r="D263" s="202" t="s">
        <v>442</v>
      </c>
      <c r="E263" s="203" t="s">
        <v>571</v>
      </c>
      <c r="F263" s="198">
        <v>230.3</v>
      </c>
      <c r="G263" s="203"/>
      <c r="H263" s="203">
        <v>102.5</v>
      </c>
      <c r="I263" s="204">
        <v>348</v>
      </c>
      <c r="J263" s="172" t="s">
        <v>739</v>
      </c>
      <c r="K263" s="173">
        <f t="shared" si="114"/>
        <v>-127.80000000000001</v>
      </c>
      <c r="L263" s="174">
        <f t="shared" si="115"/>
        <v>-0.55492835432045162</v>
      </c>
      <c r="M263" s="170" t="s">
        <v>553</v>
      </c>
      <c r="N263" s="167">
        <v>43896</v>
      </c>
      <c r="O263" s="1"/>
      <c r="P263" s="1"/>
      <c r="Q263" s="1"/>
      <c r="R263" s="6" t="s">
        <v>728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7">
        <v>134</v>
      </c>
      <c r="B264" s="188">
        <v>43258</v>
      </c>
      <c r="C264" s="188"/>
      <c r="D264" s="189" t="s">
        <v>414</v>
      </c>
      <c r="E264" s="190" t="s">
        <v>571</v>
      </c>
      <c r="F264" s="190">
        <f>342.5-5.1</f>
        <v>337.4</v>
      </c>
      <c r="G264" s="190"/>
      <c r="H264" s="190">
        <v>412.5</v>
      </c>
      <c r="I264" s="192">
        <v>439</v>
      </c>
      <c r="J264" s="162" t="s">
        <v>740</v>
      </c>
      <c r="K264" s="163">
        <f t="shared" si="114"/>
        <v>75.100000000000023</v>
      </c>
      <c r="L264" s="164">
        <f t="shared" si="115"/>
        <v>0.22258446947243635</v>
      </c>
      <c r="M264" s="159" t="s">
        <v>541</v>
      </c>
      <c r="N264" s="165">
        <v>44230</v>
      </c>
      <c r="O264" s="1"/>
      <c r="P264" s="1"/>
      <c r="Q264" s="1"/>
      <c r="R264" s="6" t="s">
        <v>732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1">
        <v>135</v>
      </c>
      <c r="B265" s="180">
        <v>43285</v>
      </c>
      <c r="C265" s="180"/>
      <c r="D265" s="181" t="s">
        <v>55</v>
      </c>
      <c r="E265" s="182" t="s">
        <v>571</v>
      </c>
      <c r="F265" s="182">
        <f>127.5-5.53</f>
        <v>121.97</v>
      </c>
      <c r="G265" s="183"/>
      <c r="H265" s="183">
        <v>122.5</v>
      </c>
      <c r="I265" s="183">
        <v>170</v>
      </c>
      <c r="J265" s="184" t="s">
        <v>767</v>
      </c>
      <c r="K265" s="185">
        <f t="shared" si="114"/>
        <v>0.53000000000000114</v>
      </c>
      <c r="L265" s="186">
        <f t="shared" si="115"/>
        <v>4.3453308190538747E-3</v>
      </c>
      <c r="M265" s="182" t="s">
        <v>662</v>
      </c>
      <c r="N265" s="180">
        <v>44431</v>
      </c>
      <c r="O265" s="1"/>
      <c r="P265" s="1"/>
      <c r="Q265" s="1"/>
      <c r="R265" s="6" t="s">
        <v>728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0">
        <v>136</v>
      </c>
      <c r="B266" s="201">
        <v>43294</v>
      </c>
      <c r="C266" s="201"/>
      <c r="D266" s="202" t="s">
        <v>352</v>
      </c>
      <c r="E266" s="203" t="s">
        <v>571</v>
      </c>
      <c r="F266" s="198">
        <v>46.5</v>
      </c>
      <c r="G266" s="203"/>
      <c r="H266" s="203">
        <v>17</v>
      </c>
      <c r="I266" s="204">
        <v>59</v>
      </c>
      <c r="J266" s="172" t="s">
        <v>741</v>
      </c>
      <c r="K266" s="173">
        <f t="shared" ref="K266:K274" si="116">H266-F266</f>
        <v>-29.5</v>
      </c>
      <c r="L266" s="174">
        <f t="shared" ref="L266:L274" si="117">K266/F266</f>
        <v>-0.63440860215053763</v>
      </c>
      <c r="M266" s="170" t="s">
        <v>553</v>
      </c>
      <c r="N266" s="167">
        <v>43887</v>
      </c>
      <c r="O266" s="1"/>
      <c r="P266" s="1"/>
      <c r="Q266" s="1"/>
      <c r="R266" s="6" t="s">
        <v>728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7">
        <v>137</v>
      </c>
      <c r="B267" s="188">
        <v>43396</v>
      </c>
      <c r="C267" s="188"/>
      <c r="D267" s="189" t="s">
        <v>399</v>
      </c>
      <c r="E267" s="190" t="s">
        <v>571</v>
      </c>
      <c r="F267" s="190">
        <v>156.5</v>
      </c>
      <c r="G267" s="190"/>
      <c r="H267" s="190">
        <v>207.5</v>
      </c>
      <c r="I267" s="192">
        <v>191</v>
      </c>
      <c r="J267" s="162" t="s">
        <v>629</v>
      </c>
      <c r="K267" s="163">
        <f t="shared" si="116"/>
        <v>51</v>
      </c>
      <c r="L267" s="164">
        <f t="shared" si="117"/>
        <v>0.32587859424920129</v>
      </c>
      <c r="M267" s="159" t="s">
        <v>541</v>
      </c>
      <c r="N267" s="165">
        <v>44369</v>
      </c>
      <c r="O267" s="1"/>
      <c r="P267" s="1"/>
      <c r="Q267" s="1"/>
      <c r="R267" s="6" t="s">
        <v>728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7">
        <v>138</v>
      </c>
      <c r="B268" s="188">
        <v>43439</v>
      </c>
      <c r="C268" s="188"/>
      <c r="D268" s="189" t="s">
        <v>317</v>
      </c>
      <c r="E268" s="190" t="s">
        <v>571</v>
      </c>
      <c r="F268" s="190">
        <v>259.5</v>
      </c>
      <c r="G268" s="190"/>
      <c r="H268" s="190">
        <v>320</v>
      </c>
      <c r="I268" s="192">
        <v>320</v>
      </c>
      <c r="J268" s="162" t="s">
        <v>629</v>
      </c>
      <c r="K268" s="163">
        <f t="shared" si="116"/>
        <v>60.5</v>
      </c>
      <c r="L268" s="164">
        <f t="shared" si="117"/>
        <v>0.23314065510597304</v>
      </c>
      <c r="M268" s="159" t="s">
        <v>541</v>
      </c>
      <c r="N268" s="165">
        <v>44323</v>
      </c>
      <c r="O268" s="1"/>
      <c r="P268" s="1"/>
      <c r="Q268" s="1"/>
      <c r="R268" s="6" t="s">
        <v>728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0">
        <v>139</v>
      </c>
      <c r="B269" s="201">
        <v>43439</v>
      </c>
      <c r="C269" s="201"/>
      <c r="D269" s="202" t="s">
        <v>742</v>
      </c>
      <c r="E269" s="203" t="s">
        <v>571</v>
      </c>
      <c r="F269" s="203">
        <v>715</v>
      </c>
      <c r="G269" s="203"/>
      <c r="H269" s="203">
        <v>445</v>
      </c>
      <c r="I269" s="204">
        <v>840</v>
      </c>
      <c r="J269" s="172" t="s">
        <v>743</v>
      </c>
      <c r="K269" s="173">
        <f t="shared" si="116"/>
        <v>-270</v>
      </c>
      <c r="L269" s="174">
        <f t="shared" si="117"/>
        <v>-0.3776223776223776</v>
      </c>
      <c r="M269" s="170" t="s">
        <v>553</v>
      </c>
      <c r="N269" s="167">
        <v>43800</v>
      </c>
      <c r="O269" s="1"/>
      <c r="P269" s="1"/>
      <c r="Q269" s="1"/>
      <c r="R269" s="6" t="s">
        <v>728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7">
        <v>140</v>
      </c>
      <c r="B270" s="188">
        <v>43469</v>
      </c>
      <c r="C270" s="188"/>
      <c r="D270" s="189" t="s">
        <v>157</v>
      </c>
      <c r="E270" s="190" t="s">
        <v>571</v>
      </c>
      <c r="F270" s="190">
        <v>875</v>
      </c>
      <c r="G270" s="190"/>
      <c r="H270" s="190">
        <v>1165</v>
      </c>
      <c r="I270" s="192">
        <v>1185</v>
      </c>
      <c r="J270" s="162" t="s">
        <v>744</v>
      </c>
      <c r="K270" s="163">
        <f t="shared" si="116"/>
        <v>290</v>
      </c>
      <c r="L270" s="164">
        <f t="shared" si="117"/>
        <v>0.33142857142857141</v>
      </c>
      <c r="M270" s="159" t="s">
        <v>541</v>
      </c>
      <c r="N270" s="165">
        <v>43847</v>
      </c>
      <c r="O270" s="1"/>
      <c r="P270" s="1"/>
      <c r="Q270" s="1"/>
      <c r="R270" s="6" t="s">
        <v>728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7">
        <v>141</v>
      </c>
      <c r="B271" s="188">
        <v>43559</v>
      </c>
      <c r="C271" s="188"/>
      <c r="D271" s="189" t="s">
        <v>333</v>
      </c>
      <c r="E271" s="190" t="s">
        <v>571</v>
      </c>
      <c r="F271" s="190">
        <f>387-14.63</f>
        <v>372.37</v>
      </c>
      <c r="G271" s="190"/>
      <c r="H271" s="190">
        <v>490</v>
      </c>
      <c r="I271" s="192">
        <v>490</v>
      </c>
      <c r="J271" s="162" t="s">
        <v>629</v>
      </c>
      <c r="K271" s="163">
        <f t="shared" si="116"/>
        <v>117.63</v>
      </c>
      <c r="L271" s="164">
        <f t="shared" si="117"/>
        <v>0.31589548030185027</v>
      </c>
      <c r="M271" s="159" t="s">
        <v>541</v>
      </c>
      <c r="N271" s="165">
        <v>43850</v>
      </c>
      <c r="O271" s="1"/>
      <c r="P271" s="1"/>
      <c r="Q271" s="1"/>
      <c r="R271" s="6" t="s">
        <v>728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00">
        <v>142</v>
      </c>
      <c r="B272" s="201">
        <v>43578</v>
      </c>
      <c r="C272" s="201"/>
      <c r="D272" s="202" t="s">
        <v>745</v>
      </c>
      <c r="E272" s="203" t="s">
        <v>543</v>
      </c>
      <c r="F272" s="203">
        <v>220</v>
      </c>
      <c r="G272" s="203"/>
      <c r="H272" s="203">
        <v>127.5</v>
      </c>
      <c r="I272" s="204">
        <v>284</v>
      </c>
      <c r="J272" s="172" t="s">
        <v>746</v>
      </c>
      <c r="K272" s="173">
        <f t="shared" si="116"/>
        <v>-92.5</v>
      </c>
      <c r="L272" s="174">
        <f t="shared" si="117"/>
        <v>-0.42045454545454547</v>
      </c>
      <c r="M272" s="170" t="s">
        <v>553</v>
      </c>
      <c r="N272" s="167">
        <v>43896</v>
      </c>
      <c r="O272" s="1"/>
      <c r="P272" s="1"/>
      <c r="Q272" s="1"/>
      <c r="R272" s="6" t="s">
        <v>728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7">
        <v>143</v>
      </c>
      <c r="B273" s="188">
        <v>43622</v>
      </c>
      <c r="C273" s="188"/>
      <c r="D273" s="189" t="s">
        <v>451</v>
      </c>
      <c r="E273" s="190" t="s">
        <v>543</v>
      </c>
      <c r="F273" s="190">
        <v>332.8</v>
      </c>
      <c r="G273" s="190"/>
      <c r="H273" s="190">
        <v>405</v>
      </c>
      <c r="I273" s="192">
        <v>419</v>
      </c>
      <c r="J273" s="162" t="s">
        <v>747</v>
      </c>
      <c r="K273" s="163">
        <f t="shared" si="116"/>
        <v>72.199999999999989</v>
      </c>
      <c r="L273" s="164">
        <f t="shared" si="117"/>
        <v>0.21694711538461534</v>
      </c>
      <c r="M273" s="159" t="s">
        <v>541</v>
      </c>
      <c r="N273" s="165">
        <v>43860</v>
      </c>
      <c r="O273" s="1"/>
      <c r="P273" s="1"/>
      <c r="Q273" s="1"/>
      <c r="R273" s="6" t="s">
        <v>732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1">
        <v>144</v>
      </c>
      <c r="B274" s="180">
        <v>43641</v>
      </c>
      <c r="C274" s="180"/>
      <c r="D274" s="181" t="s">
        <v>150</v>
      </c>
      <c r="E274" s="182" t="s">
        <v>571</v>
      </c>
      <c r="F274" s="182">
        <v>386</v>
      </c>
      <c r="G274" s="183"/>
      <c r="H274" s="183">
        <v>395</v>
      </c>
      <c r="I274" s="183">
        <v>452</v>
      </c>
      <c r="J274" s="184" t="s">
        <v>748</v>
      </c>
      <c r="K274" s="185">
        <f t="shared" si="116"/>
        <v>9</v>
      </c>
      <c r="L274" s="186">
        <f t="shared" si="117"/>
        <v>2.3316062176165803E-2</v>
      </c>
      <c r="M274" s="182" t="s">
        <v>662</v>
      </c>
      <c r="N274" s="180">
        <v>43868</v>
      </c>
      <c r="O274" s="1"/>
      <c r="P274" s="1"/>
      <c r="Q274" s="1"/>
      <c r="R274" s="6" t="s">
        <v>732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1">
        <v>145</v>
      </c>
      <c r="B275" s="180">
        <v>43707</v>
      </c>
      <c r="C275" s="180"/>
      <c r="D275" s="181" t="s">
        <v>130</v>
      </c>
      <c r="E275" s="182" t="s">
        <v>571</v>
      </c>
      <c r="F275" s="182">
        <v>137.5</v>
      </c>
      <c r="G275" s="183"/>
      <c r="H275" s="183">
        <v>138.5</v>
      </c>
      <c r="I275" s="183">
        <v>190</v>
      </c>
      <c r="J275" s="184" t="s">
        <v>766</v>
      </c>
      <c r="K275" s="185">
        <f>H275-F275</f>
        <v>1</v>
      </c>
      <c r="L275" s="186">
        <f>K275/F275</f>
        <v>7.2727272727272727E-3</v>
      </c>
      <c r="M275" s="182" t="s">
        <v>662</v>
      </c>
      <c r="N275" s="180">
        <v>44432</v>
      </c>
      <c r="O275" s="1"/>
      <c r="P275" s="1"/>
      <c r="Q275" s="1"/>
      <c r="R275" s="6" t="s">
        <v>728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7">
        <v>146</v>
      </c>
      <c r="B276" s="188">
        <v>43731</v>
      </c>
      <c r="C276" s="188"/>
      <c r="D276" s="189" t="s">
        <v>407</v>
      </c>
      <c r="E276" s="190" t="s">
        <v>571</v>
      </c>
      <c r="F276" s="190">
        <v>235</v>
      </c>
      <c r="G276" s="190"/>
      <c r="H276" s="190">
        <v>295</v>
      </c>
      <c r="I276" s="192">
        <v>296</v>
      </c>
      <c r="J276" s="162" t="s">
        <v>749</v>
      </c>
      <c r="K276" s="163">
        <f t="shared" ref="K276:K282" si="118">H276-F276</f>
        <v>60</v>
      </c>
      <c r="L276" s="164">
        <f t="shared" ref="L276:L282" si="119">K276/F276</f>
        <v>0.25531914893617019</v>
      </c>
      <c r="M276" s="159" t="s">
        <v>541</v>
      </c>
      <c r="N276" s="165">
        <v>43844</v>
      </c>
      <c r="O276" s="1"/>
      <c r="P276" s="1"/>
      <c r="Q276" s="1"/>
      <c r="R276" s="6" t="s">
        <v>732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7">
        <v>147</v>
      </c>
      <c r="B277" s="188">
        <v>43752</v>
      </c>
      <c r="C277" s="188"/>
      <c r="D277" s="189" t="s">
        <v>750</v>
      </c>
      <c r="E277" s="190" t="s">
        <v>571</v>
      </c>
      <c r="F277" s="190">
        <v>277.5</v>
      </c>
      <c r="G277" s="190"/>
      <c r="H277" s="190">
        <v>333</v>
      </c>
      <c r="I277" s="192">
        <v>333</v>
      </c>
      <c r="J277" s="162" t="s">
        <v>751</v>
      </c>
      <c r="K277" s="163">
        <f t="shared" si="118"/>
        <v>55.5</v>
      </c>
      <c r="L277" s="164">
        <f t="shared" si="119"/>
        <v>0.2</v>
      </c>
      <c r="M277" s="159" t="s">
        <v>541</v>
      </c>
      <c r="N277" s="165">
        <v>43846</v>
      </c>
      <c r="O277" s="1"/>
      <c r="P277" s="1"/>
      <c r="Q277" s="1"/>
      <c r="R277" s="6" t="s">
        <v>728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7">
        <v>148</v>
      </c>
      <c r="B278" s="188">
        <v>43752</v>
      </c>
      <c r="C278" s="188"/>
      <c r="D278" s="189" t="s">
        <v>752</v>
      </c>
      <c r="E278" s="190" t="s">
        <v>571</v>
      </c>
      <c r="F278" s="190">
        <v>930</v>
      </c>
      <c r="G278" s="190"/>
      <c r="H278" s="190">
        <v>1165</v>
      </c>
      <c r="I278" s="192">
        <v>1200</v>
      </c>
      <c r="J278" s="162" t="s">
        <v>753</v>
      </c>
      <c r="K278" s="163">
        <f t="shared" si="118"/>
        <v>235</v>
      </c>
      <c r="L278" s="164">
        <f t="shared" si="119"/>
        <v>0.25268817204301075</v>
      </c>
      <c r="M278" s="159" t="s">
        <v>541</v>
      </c>
      <c r="N278" s="165">
        <v>43847</v>
      </c>
      <c r="O278" s="1"/>
      <c r="P278" s="1"/>
      <c r="Q278" s="1"/>
      <c r="R278" s="6" t="s">
        <v>732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7">
        <v>149</v>
      </c>
      <c r="B279" s="188">
        <v>43753</v>
      </c>
      <c r="C279" s="188"/>
      <c r="D279" s="189" t="s">
        <v>754</v>
      </c>
      <c r="E279" s="190" t="s">
        <v>571</v>
      </c>
      <c r="F279" s="160">
        <v>111</v>
      </c>
      <c r="G279" s="190"/>
      <c r="H279" s="190">
        <v>141</v>
      </c>
      <c r="I279" s="192">
        <v>141</v>
      </c>
      <c r="J279" s="162" t="s">
        <v>556</v>
      </c>
      <c r="K279" s="163">
        <f t="shared" si="118"/>
        <v>30</v>
      </c>
      <c r="L279" s="164">
        <f t="shared" si="119"/>
        <v>0.27027027027027029</v>
      </c>
      <c r="M279" s="159" t="s">
        <v>541</v>
      </c>
      <c r="N279" s="165">
        <v>44328</v>
      </c>
      <c r="O279" s="1"/>
      <c r="P279" s="1"/>
      <c r="Q279" s="1"/>
      <c r="R279" s="6" t="s">
        <v>732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7">
        <v>150</v>
      </c>
      <c r="B280" s="188">
        <v>43753</v>
      </c>
      <c r="C280" s="188"/>
      <c r="D280" s="189" t="s">
        <v>755</v>
      </c>
      <c r="E280" s="190" t="s">
        <v>571</v>
      </c>
      <c r="F280" s="160">
        <v>296</v>
      </c>
      <c r="G280" s="190"/>
      <c r="H280" s="190">
        <v>370</v>
      </c>
      <c r="I280" s="192">
        <v>370</v>
      </c>
      <c r="J280" s="162" t="s">
        <v>629</v>
      </c>
      <c r="K280" s="163">
        <f t="shared" si="118"/>
        <v>74</v>
      </c>
      <c r="L280" s="164">
        <f t="shared" si="119"/>
        <v>0.25</v>
      </c>
      <c r="M280" s="159" t="s">
        <v>541</v>
      </c>
      <c r="N280" s="165">
        <v>43853</v>
      </c>
      <c r="O280" s="1"/>
      <c r="P280" s="1"/>
      <c r="Q280" s="1"/>
      <c r="R280" s="6" t="s">
        <v>732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7">
        <v>151</v>
      </c>
      <c r="B281" s="188">
        <v>43754</v>
      </c>
      <c r="C281" s="188"/>
      <c r="D281" s="189" t="s">
        <v>756</v>
      </c>
      <c r="E281" s="190" t="s">
        <v>571</v>
      </c>
      <c r="F281" s="160">
        <v>300</v>
      </c>
      <c r="G281" s="190"/>
      <c r="H281" s="190">
        <v>382.5</v>
      </c>
      <c r="I281" s="192">
        <v>344</v>
      </c>
      <c r="J281" s="162" t="s">
        <v>800</v>
      </c>
      <c r="K281" s="163">
        <f t="shared" si="118"/>
        <v>82.5</v>
      </c>
      <c r="L281" s="164">
        <f t="shared" si="119"/>
        <v>0.27500000000000002</v>
      </c>
      <c r="M281" s="159" t="s">
        <v>541</v>
      </c>
      <c r="N281" s="165">
        <v>44238</v>
      </c>
      <c r="O281" s="1"/>
      <c r="P281" s="1"/>
      <c r="Q281" s="1"/>
      <c r="R281" s="6" t="s">
        <v>732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7">
        <v>152</v>
      </c>
      <c r="B282" s="188">
        <v>43832</v>
      </c>
      <c r="C282" s="188"/>
      <c r="D282" s="189" t="s">
        <v>757</v>
      </c>
      <c r="E282" s="190" t="s">
        <v>571</v>
      </c>
      <c r="F282" s="160">
        <v>495</v>
      </c>
      <c r="G282" s="190"/>
      <c r="H282" s="190">
        <v>595</v>
      </c>
      <c r="I282" s="192">
        <v>590</v>
      </c>
      <c r="J282" s="162" t="s">
        <v>799</v>
      </c>
      <c r="K282" s="163">
        <f t="shared" si="118"/>
        <v>100</v>
      </c>
      <c r="L282" s="164">
        <f t="shared" si="119"/>
        <v>0.20202020202020202</v>
      </c>
      <c r="M282" s="159" t="s">
        <v>541</v>
      </c>
      <c r="N282" s="165">
        <v>44589</v>
      </c>
      <c r="O282" s="1"/>
      <c r="P282" s="1"/>
      <c r="Q282" s="1"/>
      <c r="R282" s="6" t="s">
        <v>732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7">
        <v>153</v>
      </c>
      <c r="B283" s="188">
        <v>43966</v>
      </c>
      <c r="C283" s="188"/>
      <c r="D283" s="189" t="s">
        <v>71</v>
      </c>
      <c r="E283" s="190" t="s">
        <v>571</v>
      </c>
      <c r="F283" s="160">
        <v>67.5</v>
      </c>
      <c r="G283" s="190"/>
      <c r="H283" s="190">
        <v>86</v>
      </c>
      <c r="I283" s="192">
        <v>86</v>
      </c>
      <c r="J283" s="162" t="s">
        <v>758</v>
      </c>
      <c r="K283" s="163">
        <f t="shared" ref="K283:K291" si="120">H283-F283</f>
        <v>18.5</v>
      </c>
      <c r="L283" s="164">
        <f t="shared" ref="L283:L291" si="121">K283/F283</f>
        <v>0.27407407407407408</v>
      </c>
      <c r="M283" s="159" t="s">
        <v>541</v>
      </c>
      <c r="N283" s="165">
        <v>44008</v>
      </c>
      <c r="O283" s="1"/>
      <c r="P283" s="1"/>
      <c r="Q283" s="1"/>
      <c r="R283" s="6" t="s">
        <v>732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7">
        <v>154</v>
      </c>
      <c r="B284" s="188">
        <v>44035</v>
      </c>
      <c r="C284" s="188"/>
      <c r="D284" s="189" t="s">
        <v>450</v>
      </c>
      <c r="E284" s="190" t="s">
        <v>571</v>
      </c>
      <c r="F284" s="160">
        <v>231</v>
      </c>
      <c r="G284" s="190"/>
      <c r="H284" s="190">
        <v>281</v>
      </c>
      <c r="I284" s="192">
        <v>281</v>
      </c>
      <c r="J284" s="162" t="s">
        <v>629</v>
      </c>
      <c r="K284" s="163">
        <f t="shared" si="120"/>
        <v>50</v>
      </c>
      <c r="L284" s="164">
        <f t="shared" si="121"/>
        <v>0.21645021645021645</v>
      </c>
      <c r="M284" s="159" t="s">
        <v>541</v>
      </c>
      <c r="N284" s="165">
        <v>44358</v>
      </c>
      <c r="O284" s="1"/>
      <c r="P284" s="1"/>
      <c r="Q284" s="1"/>
      <c r="R284" s="6" t="s">
        <v>732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7">
        <v>155</v>
      </c>
      <c r="B285" s="188">
        <v>44092</v>
      </c>
      <c r="C285" s="188"/>
      <c r="D285" s="189" t="s">
        <v>390</v>
      </c>
      <c r="E285" s="190" t="s">
        <v>571</v>
      </c>
      <c r="F285" s="190">
        <v>206</v>
      </c>
      <c r="G285" s="190"/>
      <c r="H285" s="190">
        <v>248</v>
      </c>
      <c r="I285" s="192">
        <v>248</v>
      </c>
      <c r="J285" s="162" t="s">
        <v>629</v>
      </c>
      <c r="K285" s="163">
        <f t="shared" si="120"/>
        <v>42</v>
      </c>
      <c r="L285" s="164">
        <f t="shared" si="121"/>
        <v>0.20388349514563106</v>
      </c>
      <c r="M285" s="159" t="s">
        <v>541</v>
      </c>
      <c r="N285" s="165">
        <v>44214</v>
      </c>
      <c r="O285" s="1"/>
      <c r="P285" s="1"/>
      <c r="Q285" s="1"/>
      <c r="R285" s="6" t="s">
        <v>732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7">
        <v>156</v>
      </c>
      <c r="B286" s="188">
        <v>44140</v>
      </c>
      <c r="C286" s="188"/>
      <c r="D286" s="189" t="s">
        <v>390</v>
      </c>
      <c r="E286" s="190" t="s">
        <v>571</v>
      </c>
      <c r="F286" s="190">
        <v>182.5</v>
      </c>
      <c r="G286" s="190"/>
      <c r="H286" s="190">
        <v>248</v>
      </c>
      <c r="I286" s="192">
        <v>248</v>
      </c>
      <c r="J286" s="162" t="s">
        <v>629</v>
      </c>
      <c r="K286" s="163">
        <f t="shared" si="120"/>
        <v>65.5</v>
      </c>
      <c r="L286" s="164">
        <f t="shared" si="121"/>
        <v>0.35890410958904112</v>
      </c>
      <c r="M286" s="159" t="s">
        <v>541</v>
      </c>
      <c r="N286" s="165">
        <v>44214</v>
      </c>
      <c r="O286" s="1"/>
      <c r="P286" s="1"/>
      <c r="Q286" s="1"/>
      <c r="R286" s="6" t="s">
        <v>732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7">
        <v>157</v>
      </c>
      <c r="B287" s="188">
        <v>44140</v>
      </c>
      <c r="C287" s="188"/>
      <c r="D287" s="189" t="s">
        <v>317</v>
      </c>
      <c r="E287" s="190" t="s">
        <v>571</v>
      </c>
      <c r="F287" s="190">
        <v>247.5</v>
      </c>
      <c r="G287" s="190"/>
      <c r="H287" s="190">
        <v>320</v>
      </c>
      <c r="I287" s="192">
        <v>320</v>
      </c>
      <c r="J287" s="162" t="s">
        <v>629</v>
      </c>
      <c r="K287" s="163">
        <f t="shared" si="120"/>
        <v>72.5</v>
      </c>
      <c r="L287" s="164">
        <f t="shared" si="121"/>
        <v>0.29292929292929293</v>
      </c>
      <c r="M287" s="159" t="s">
        <v>541</v>
      </c>
      <c r="N287" s="165">
        <v>44323</v>
      </c>
      <c r="O287" s="1"/>
      <c r="P287" s="1"/>
      <c r="Q287" s="1"/>
      <c r="R287" s="6" t="s">
        <v>732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7">
        <v>158</v>
      </c>
      <c r="B288" s="188">
        <v>44140</v>
      </c>
      <c r="C288" s="188"/>
      <c r="D288" s="189" t="s">
        <v>270</v>
      </c>
      <c r="E288" s="190" t="s">
        <v>571</v>
      </c>
      <c r="F288" s="160">
        <v>925</v>
      </c>
      <c r="G288" s="190"/>
      <c r="H288" s="190">
        <v>1095</v>
      </c>
      <c r="I288" s="192">
        <v>1093</v>
      </c>
      <c r="J288" s="162" t="s">
        <v>759</v>
      </c>
      <c r="K288" s="163">
        <f t="shared" si="120"/>
        <v>170</v>
      </c>
      <c r="L288" s="164">
        <f t="shared" si="121"/>
        <v>0.18378378378378379</v>
      </c>
      <c r="M288" s="159" t="s">
        <v>541</v>
      </c>
      <c r="N288" s="165">
        <v>44201</v>
      </c>
      <c r="O288" s="1"/>
      <c r="P288" s="1"/>
      <c r="Q288" s="1"/>
      <c r="R288" s="6" t="s">
        <v>732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7">
        <v>159</v>
      </c>
      <c r="B289" s="188">
        <v>44140</v>
      </c>
      <c r="C289" s="188"/>
      <c r="D289" s="189" t="s">
        <v>333</v>
      </c>
      <c r="E289" s="190" t="s">
        <v>571</v>
      </c>
      <c r="F289" s="160">
        <v>332.5</v>
      </c>
      <c r="G289" s="190"/>
      <c r="H289" s="190">
        <v>393</v>
      </c>
      <c r="I289" s="192">
        <v>406</v>
      </c>
      <c r="J289" s="162" t="s">
        <v>760</v>
      </c>
      <c r="K289" s="163">
        <f t="shared" si="120"/>
        <v>60.5</v>
      </c>
      <c r="L289" s="164">
        <f t="shared" si="121"/>
        <v>0.18195488721804512</v>
      </c>
      <c r="M289" s="159" t="s">
        <v>541</v>
      </c>
      <c r="N289" s="165">
        <v>44256</v>
      </c>
      <c r="O289" s="1"/>
      <c r="P289" s="1"/>
      <c r="Q289" s="1"/>
      <c r="R289" s="6" t="s">
        <v>732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7">
        <v>160</v>
      </c>
      <c r="B290" s="188">
        <v>44141</v>
      </c>
      <c r="C290" s="188"/>
      <c r="D290" s="189" t="s">
        <v>450</v>
      </c>
      <c r="E290" s="190" t="s">
        <v>571</v>
      </c>
      <c r="F290" s="160">
        <v>231</v>
      </c>
      <c r="G290" s="190"/>
      <c r="H290" s="190">
        <v>281</v>
      </c>
      <c r="I290" s="192">
        <v>281</v>
      </c>
      <c r="J290" s="162" t="s">
        <v>629</v>
      </c>
      <c r="K290" s="163">
        <f t="shared" si="120"/>
        <v>50</v>
      </c>
      <c r="L290" s="164">
        <f t="shared" si="121"/>
        <v>0.21645021645021645</v>
      </c>
      <c r="M290" s="159" t="s">
        <v>541</v>
      </c>
      <c r="N290" s="165">
        <v>44358</v>
      </c>
      <c r="O290" s="1"/>
      <c r="P290" s="1"/>
      <c r="Q290" s="1"/>
      <c r="R290" s="6" t="s">
        <v>732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7">
        <v>161</v>
      </c>
      <c r="B291" s="188">
        <v>44187</v>
      </c>
      <c r="C291" s="188"/>
      <c r="D291" s="189" t="s">
        <v>426</v>
      </c>
      <c r="E291" s="190" t="s">
        <v>571</v>
      </c>
      <c r="F291" s="160">
        <v>190</v>
      </c>
      <c r="G291" s="190"/>
      <c r="H291" s="190">
        <v>239</v>
      </c>
      <c r="I291" s="192">
        <v>239</v>
      </c>
      <c r="J291" s="162" t="s">
        <v>920</v>
      </c>
      <c r="K291" s="163">
        <f t="shared" si="120"/>
        <v>49</v>
      </c>
      <c r="L291" s="164">
        <f t="shared" si="121"/>
        <v>0.25789473684210529</v>
      </c>
      <c r="M291" s="159" t="s">
        <v>541</v>
      </c>
      <c r="N291" s="165">
        <v>44844</v>
      </c>
      <c r="O291" s="1"/>
      <c r="P291" s="1"/>
      <c r="Q291" s="1"/>
      <c r="R291" s="6" t="s">
        <v>732</v>
      </c>
    </row>
    <row r="292" spans="1:26" ht="12.75" customHeight="1">
      <c r="A292" s="187">
        <v>162</v>
      </c>
      <c r="B292" s="188">
        <v>44258</v>
      </c>
      <c r="C292" s="188"/>
      <c r="D292" s="189" t="s">
        <v>757</v>
      </c>
      <c r="E292" s="190" t="s">
        <v>571</v>
      </c>
      <c r="F292" s="160">
        <v>495</v>
      </c>
      <c r="G292" s="190"/>
      <c r="H292" s="190">
        <v>595</v>
      </c>
      <c r="I292" s="192">
        <v>590</v>
      </c>
      <c r="J292" s="162" t="s">
        <v>799</v>
      </c>
      <c r="K292" s="163">
        <f t="shared" ref="K292:K299" si="122">H292-F292</f>
        <v>100</v>
      </c>
      <c r="L292" s="164">
        <f t="shared" ref="L292:L299" si="123">K292/F292</f>
        <v>0.20202020202020202</v>
      </c>
      <c r="M292" s="159" t="s">
        <v>541</v>
      </c>
      <c r="N292" s="165">
        <v>44589</v>
      </c>
      <c r="O292" s="1"/>
      <c r="P292" s="1"/>
      <c r="R292" s="6" t="s">
        <v>732</v>
      </c>
    </row>
    <row r="293" spans="1:26" ht="12.75" customHeight="1">
      <c r="A293" s="187">
        <v>163</v>
      </c>
      <c r="B293" s="188">
        <v>44274</v>
      </c>
      <c r="C293" s="188"/>
      <c r="D293" s="189" t="s">
        <v>333</v>
      </c>
      <c r="E293" s="190" t="s">
        <v>571</v>
      </c>
      <c r="F293" s="160">
        <v>355</v>
      </c>
      <c r="G293" s="190"/>
      <c r="H293" s="190">
        <v>422.5</v>
      </c>
      <c r="I293" s="192">
        <v>420</v>
      </c>
      <c r="J293" s="162" t="s">
        <v>761</v>
      </c>
      <c r="K293" s="163">
        <f t="shared" si="122"/>
        <v>67.5</v>
      </c>
      <c r="L293" s="164">
        <f t="shared" si="123"/>
        <v>0.19014084507042253</v>
      </c>
      <c r="M293" s="159" t="s">
        <v>541</v>
      </c>
      <c r="N293" s="165">
        <v>44361</v>
      </c>
      <c r="O293" s="1"/>
      <c r="R293" s="205" t="s">
        <v>732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7">
        <v>164</v>
      </c>
      <c r="B294" s="188">
        <v>44295</v>
      </c>
      <c r="C294" s="188"/>
      <c r="D294" s="189" t="s">
        <v>762</v>
      </c>
      <c r="E294" s="190" t="s">
        <v>571</v>
      </c>
      <c r="F294" s="160">
        <v>555</v>
      </c>
      <c r="G294" s="190"/>
      <c r="H294" s="190">
        <v>663</v>
      </c>
      <c r="I294" s="192">
        <v>663</v>
      </c>
      <c r="J294" s="162" t="s">
        <v>763</v>
      </c>
      <c r="K294" s="163">
        <f t="shared" si="122"/>
        <v>108</v>
      </c>
      <c r="L294" s="164">
        <f t="shared" si="123"/>
        <v>0.19459459459459461</v>
      </c>
      <c r="M294" s="159" t="s">
        <v>541</v>
      </c>
      <c r="N294" s="165">
        <v>44321</v>
      </c>
      <c r="O294" s="1"/>
      <c r="P294" s="1"/>
      <c r="Q294" s="1"/>
      <c r="R294" s="205" t="s">
        <v>732</v>
      </c>
    </row>
    <row r="295" spans="1:26" ht="12.75" customHeight="1">
      <c r="A295" s="187">
        <v>165</v>
      </c>
      <c r="B295" s="188">
        <v>44308</v>
      </c>
      <c r="C295" s="188"/>
      <c r="D295" s="189" t="s">
        <v>361</v>
      </c>
      <c r="E295" s="190" t="s">
        <v>571</v>
      </c>
      <c r="F295" s="160">
        <v>126.5</v>
      </c>
      <c r="G295" s="190"/>
      <c r="H295" s="190">
        <v>155</v>
      </c>
      <c r="I295" s="192">
        <v>155</v>
      </c>
      <c r="J295" s="162" t="s">
        <v>629</v>
      </c>
      <c r="K295" s="163">
        <f t="shared" si="122"/>
        <v>28.5</v>
      </c>
      <c r="L295" s="164">
        <f t="shared" si="123"/>
        <v>0.22529644268774704</v>
      </c>
      <c r="M295" s="159" t="s">
        <v>541</v>
      </c>
      <c r="N295" s="165">
        <v>44362</v>
      </c>
      <c r="O295" s="1"/>
      <c r="R295" s="205" t="s">
        <v>732</v>
      </c>
    </row>
    <row r="296" spans="1:26" ht="12.75" customHeight="1">
      <c r="A296" s="234">
        <v>166</v>
      </c>
      <c r="B296" s="235">
        <v>44368</v>
      </c>
      <c r="C296" s="235"/>
      <c r="D296" s="236" t="s">
        <v>378</v>
      </c>
      <c r="E296" s="237" t="s">
        <v>571</v>
      </c>
      <c r="F296" s="238">
        <v>287.5</v>
      </c>
      <c r="G296" s="237"/>
      <c r="H296" s="237">
        <v>245</v>
      </c>
      <c r="I296" s="239">
        <v>344</v>
      </c>
      <c r="J296" s="172" t="s">
        <v>794</v>
      </c>
      <c r="K296" s="173">
        <f t="shared" si="122"/>
        <v>-42.5</v>
      </c>
      <c r="L296" s="174">
        <f t="shared" si="123"/>
        <v>-0.14782608695652175</v>
      </c>
      <c r="M296" s="170" t="s">
        <v>553</v>
      </c>
      <c r="N296" s="167">
        <v>44508</v>
      </c>
      <c r="O296" s="1"/>
      <c r="R296" s="205" t="s">
        <v>732</v>
      </c>
    </row>
    <row r="297" spans="1:26" ht="12.75" customHeight="1">
      <c r="A297" s="187">
        <v>167</v>
      </c>
      <c r="B297" s="188">
        <v>44368</v>
      </c>
      <c r="C297" s="188"/>
      <c r="D297" s="189" t="s">
        <v>450</v>
      </c>
      <c r="E297" s="190" t="s">
        <v>571</v>
      </c>
      <c r="F297" s="160">
        <v>241</v>
      </c>
      <c r="G297" s="190"/>
      <c r="H297" s="190">
        <v>298</v>
      </c>
      <c r="I297" s="192">
        <v>320</v>
      </c>
      <c r="J297" s="162" t="s">
        <v>629</v>
      </c>
      <c r="K297" s="163">
        <f t="shared" si="122"/>
        <v>57</v>
      </c>
      <c r="L297" s="164">
        <f t="shared" si="123"/>
        <v>0.23651452282157676</v>
      </c>
      <c r="M297" s="159" t="s">
        <v>541</v>
      </c>
      <c r="N297" s="165">
        <v>44802</v>
      </c>
      <c r="O297" s="41"/>
      <c r="R297" s="205" t="s">
        <v>732</v>
      </c>
    </row>
    <row r="298" spans="1:26" ht="12.75" customHeight="1">
      <c r="A298" s="187">
        <v>168</v>
      </c>
      <c r="B298" s="188">
        <v>44406</v>
      </c>
      <c r="C298" s="188"/>
      <c r="D298" s="189" t="s">
        <v>361</v>
      </c>
      <c r="E298" s="190" t="s">
        <v>571</v>
      </c>
      <c r="F298" s="160">
        <v>162.5</v>
      </c>
      <c r="G298" s="190"/>
      <c r="H298" s="190">
        <v>200</v>
      </c>
      <c r="I298" s="192">
        <v>200</v>
      </c>
      <c r="J298" s="162" t="s">
        <v>629</v>
      </c>
      <c r="K298" s="163">
        <f t="shared" si="122"/>
        <v>37.5</v>
      </c>
      <c r="L298" s="164">
        <f t="shared" si="123"/>
        <v>0.23076923076923078</v>
      </c>
      <c r="M298" s="159" t="s">
        <v>541</v>
      </c>
      <c r="N298" s="165">
        <v>44802</v>
      </c>
      <c r="O298" s="1"/>
      <c r="R298" s="205" t="s">
        <v>732</v>
      </c>
    </row>
    <row r="299" spans="1:26" ht="12.75" customHeight="1">
      <c r="A299" s="187">
        <v>169</v>
      </c>
      <c r="B299" s="188">
        <v>44462</v>
      </c>
      <c r="C299" s="188"/>
      <c r="D299" s="189" t="s">
        <v>768</v>
      </c>
      <c r="E299" s="190" t="s">
        <v>571</v>
      </c>
      <c r="F299" s="160">
        <v>1235</v>
      </c>
      <c r="G299" s="190"/>
      <c r="H299" s="190">
        <v>1505</v>
      </c>
      <c r="I299" s="192">
        <v>1500</v>
      </c>
      <c r="J299" s="162" t="s">
        <v>629</v>
      </c>
      <c r="K299" s="163">
        <f t="shared" si="122"/>
        <v>270</v>
      </c>
      <c r="L299" s="164">
        <f t="shared" si="123"/>
        <v>0.21862348178137653</v>
      </c>
      <c r="M299" s="159" t="s">
        <v>541</v>
      </c>
      <c r="N299" s="165">
        <v>44564</v>
      </c>
      <c r="O299" s="1"/>
      <c r="R299" s="205" t="s">
        <v>732</v>
      </c>
    </row>
    <row r="300" spans="1:26" ht="12.75" customHeight="1">
      <c r="A300" s="218">
        <v>170</v>
      </c>
      <c r="B300" s="219">
        <v>44480</v>
      </c>
      <c r="C300" s="219"/>
      <c r="D300" s="220" t="s">
        <v>770</v>
      </c>
      <c r="E300" s="221" t="s">
        <v>571</v>
      </c>
      <c r="F300" s="222" t="s">
        <v>774</v>
      </c>
      <c r="G300" s="221"/>
      <c r="H300" s="221"/>
      <c r="I300" s="221">
        <v>145</v>
      </c>
      <c r="J300" s="223" t="s">
        <v>544</v>
      </c>
      <c r="K300" s="218"/>
      <c r="L300" s="219"/>
      <c r="M300" s="219"/>
      <c r="N300" s="220"/>
      <c r="O300" s="41"/>
      <c r="R300" s="205" t="s">
        <v>732</v>
      </c>
    </row>
    <row r="301" spans="1:26" ht="12.75" customHeight="1">
      <c r="A301" s="224">
        <v>171</v>
      </c>
      <c r="B301" s="225">
        <v>44481</v>
      </c>
      <c r="C301" s="225"/>
      <c r="D301" s="226" t="s">
        <v>259</v>
      </c>
      <c r="E301" s="227" t="s">
        <v>571</v>
      </c>
      <c r="F301" s="228" t="s">
        <v>772</v>
      </c>
      <c r="G301" s="227"/>
      <c r="H301" s="227"/>
      <c r="I301" s="227">
        <v>380</v>
      </c>
      <c r="J301" s="229" t="s">
        <v>544</v>
      </c>
      <c r="K301" s="224"/>
      <c r="L301" s="225"/>
      <c r="M301" s="225"/>
      <c r="N301" s="226"/>
      <c r="O301" s="41"/>
      <c r="R301" s="205" t="s">
        <v>732</v>
      </c>
    </row>
    <row r="302" spans="1:26" ht="12.75" customHeight="1">
      <c r="A302" s="224">
        <v>172</v>
      </c>
      <c r="B302" s="225">
        <v>44481</v>
      </c>
      <c r="C302" s="225"/>
      <c r="D302" s="226" t="s">
        <v>385</v>
      </c>
      <c r="E302" s="227" t="s">
        <v>571</v>
      </c>
      <c r="F302" s="228" t="s">
        <v>773</v>
      </c>
      <c r="G302" s="227"/>
      <c r="H302" s="227"/>
      <c r="I302" s="227">
        <v>56</v>
      </c>
      <c r="J302" s="229" t="s">
        <v>544</v>
      </c>
      <c r="K302" s="224"/>
      <c r="L302" s="225"/>
      <c r="M302" s="225"/>
      <c r="N302" s="226"/>
      <c r="O302" s="41"/>
      <c r="R302" s="205"/>
    </row>
    <row r="303" spans="1:26" ht="12.75" customHeight="1">
      <c r="A303" s="187">
        <v>173</v>
      </c>
      <c r="B303" s="188">
        <v>44551</v>
      </c>
      <c r="C303" s="188"/>
      <c r="D303" s="189" t="s">
        <v>118</v>
      </c>
      <c r="E303" s="190" t="s">
        <v>571</v>
      </c>
      <c r="F303" s="160">
        <v>2300</v>
      </c>
      <c r="G303" s="190"/>
      <c r="H303" s="190">
        <f>(2820+2200)/2</f>
        <v>2510</v>
      </c>
      <c r="I303" s="192">
        <v>3000</v>
      </c>
      <c r="J303" s="162" t="s">
        <v>807</v>
      </c>
      <c r="K303" s="163">
        <f>H303-F303</f>
        <v>210</v>
      </c>
      <c r="L303" s="164">
        <f>K303/F303</f>
        <v>9.1304347826086957E-2</v>
      </c>
      <c r="M303" s="159" t="s">
        <v>541</v>
      </c>
      <c r="N303" s="165">
        <v>44649</v>
      </c>
      <c r="O303" s="1"/>
      <c r="R303" s="205"/>
    </row>
    <row r="304" spans="1:26" ht="12.75" customHeight="1">
      <c r="A304" s="230">
        <v>174</v>
      </c>
      <c r="B304" s="225">
        <v>44606</v>
      </c>
      <c r="C304" s="230"/>
      <c r="D304" s="230" t="s">
        <v>405</v>
      </c>
      <c r="E304" s="227" t="s">
        <v>571</v>
      </c>
      <c r="F304" s="227" t="s">
        <v>802</v>
      </c>
      <c r="G304" s="227"/>
      <c r="H304" s="227"/>
      <c r="I304" s="227">
        <v>764</v>
      </c>
      <c r="J304" s="227" t="s">
        <v>544</v>
      </c>
      <c r="K304" s="227"/>
      <c r="L304" s="227"/>
      <c r="M304" s="227"/>
      <c r="N304" s="230"/>
      <c r="O304" s="41"/>
      <c r="R304" s="205"/>
    </row>
    <row r="305" spans="1:18" ht="12.75" customHeight="1">
      <c r="A305" s="187">
        <v>175</v>
      </c>
      <c r="B305" s="188">
        <v>44613</v>
      </c>
      <c r="C305" s="188"/>
      <c r="D305" s="189" t="s">
        <v>768</v>
      </c>
      <c r="E305" s="190" t="s">
        <v>571</v>
      </c>
      <c r="F305" s="160">
        <v>1255</v>
      </c>
      <c r="G305" s="190"/>
      <c r="H305" s="190">
        <v>1515</v>
      </c>
      <c r="I305" s="192">
        <v>1510</v>
      </c>
      <c r="J305" s="162" t="s">
        <v>629</v>
      </c>
      <c r="K305" s="163">
        <f>H305-F305</f>
        <v>260</v>
      </c>
      <c r="L305" s="164">
        <f>K305/F305</f>
        <v>0.20717131474103587</v>
      </c>
      <c r="M305" s="159" t="s">
        <v>541</v>
      </c>
      <c r="N305" s="165">
        <v>44834</v>
      </c>
      <c r="O305" s="41"/>
      <c r="R305" s="205"/>
    </row>
    <row r="306" spans="1:18" ht="12.75" customHeight="1">
      <c r="A306">
        <v>176</v>
      </c>
      <c r="B306" s="225">
        <v>44670</v>
      </c>
      <c r="C306" s="225"/>
      <c r="D306" s="230" t="s">
        <v>506</v>
      </c>
      <c r="E306" s="276" t="s">
        <v>571</v>
      </c>
      <c r="F306" s="227" t="s">
        <v>809</v>
      </c>
      <c r="G306" s="227"/>
      <c r="H306" s="227"/>
      <c r="I306" s="227">
        <v>553</v>
      </c>
      <c r="J306" s="227" t="s">
        <v>544</v>
      </c>
      <c r="K306" s="227"/>
      <c r="L306" s="227"/>
      <c r="M306" s="227"/>
      <c r="N306" s="227"/>
      <c r="O306" s="41"/>
      <c r="R306" s="205"/>
    </row>
    <row r="307" spans="1:18" ht="12.75" customHeight="1">
      <c r="A307" s="187">
        <v>177</v>
      </c>
      <c r="B307" s="188">
        <v>44746</v>
      </c>
      <c r="C307" s="188"/>
      <c r="D307" s="189" t="s">
        <v>843</v>
      </c>
      <c r="E307" s="190" t="s">
        <v>571</v>
      </c>
      <c r="F307" s="160">
        <v>207.5</v>
      </c>
      <c r="G307" s="190"/>
      <c r="H307" s="190">
        <v>254</v>
      </c>
      <c r="I307" s="192">
        <v>254</v>
      </c>
      <c r="J307" s="162" t="s">
        <v>629</v>
      </c>
      <c r="K307" s="163">
        <f>H307-F307</f>
        <v>46.5</v>
      </c>
      <c r="L307" s="164">
        <f>K307/F307</f>
        <v>0.22409638554216868</v>
      </c>
      <c r="M307" s="159" t="s">
        <v>541</v>
      </c>
      <c r="N307" s="165">
        <v>44792</v>
      </c>
      <c r="O307" s="1"/>
      <c r="R307" s="205"/>
    </row>
    <row r="308" spans="1:18" ht="12.75" customHeight="1">
      <c r="A308" s="187">
        <v>178</v>
      </c>
      <c r="B308" s="188">
        <v>44775</v>
      </c>
      <c r="C308" s="188"/>
      <c r="D308" s="189" t="s">
        <v>452</v>
      </c>
      <c r="E308" s="190" t="s">
        <v>571</v>
      </c>
      <c r="F308" s="160">
        <v>31.25</v>
      </c>
      <c r="G308" s="190"/>
      <c r="H308" s="190">
        <v>38.75</v>
      </c>
      <c r="I308" s="192">
        <v>38</v>
      </c>
      <c r="J308" s="162" t="s">
        <v>629</v>
      </c>
      <c r="K308" s="163">
        <f t="shared" ref="K308" si="124">H308-F308</f>
        <v>7.5</v>
      </c>
      <c r="L308" s="164">
        <f t="shared" ref="L308" si="125">K308/F308</f>
        <v>0.24</v>
      </c>
      <c r="M308" s="159" t="s">
        <v>541</v>
      </c>
      <c r="N308" s="165">
        <v>44844</v>
      </c>
      <c r="O308" s="41"/>
      <c r="R308" s="54"/>
    </row>
    <row r="309" spans="1:18" ht="12.75" customHeight="1">
      <c r="A309" s="224">
        <v>179</v>
      </c>
      <c r="B309" s="225">
        <v>44841</v>
      </c>
      <c r="C309" s="230"/>
      <c r="D309" s="306" t="s">
        <v>914</v>
      </c>
      <c r="E309" s="305" t="s">
        <v>571</v>
      </c>
      <c r="F309" s="227" t="s">
        <v>915</v>
      </c>
      <c r="G309" s="227"/>
      <c r="H309" s="227"/>
      <c r="I309" s="227">
        <v>840</v>
      </c>
      <c r="J309" s="227" t="s">
        <v>544</v>
      </c>
      <c r="K309" s="227"/>
      <c r="L309" s="227"/>
      <c r="M309" s="227"/>
      <c r="N309" s="227"/>
      <c r="O309" s="41"/>
      <c r="Q309" s="208"/>
      <c r="R309" s="54"/>
    </row>
    <row r="310" spans="1:18" ht="12.75" customHeight="1">
      <c r="A310" s="224">
        <v>180</v>
      </c>
      <c r="B310" s="225">
        <v>44844</v>
      </c>
      <c r="C310" s="230"/>
      <c r="D310" s="306" t="s">
        <v>407</v>
      </c>
      <c r="E310" s="305" t="s">
        <v>571</v>
      </c>
      <c r="F310" s="227" t="s">
        <v>935</v>
      </c>
      <c r="G310" s="227"/>
      <c r="H310" s="227"/>
      <c r="I310" s="227">
        <v>291</v>
      </c>
      <c r="J310" s="227" t="s">
        <v>544</v>
      </c>
      <c r="K310" s="227"/>
      <c r="L310" s="227"/>
      <c r="M310" s="227"/>
      <c r="N310" s="227"/>
      <c r="O310" s="41"/>
      <c r="Q310" s="208"/>
      <c r="R310" s="54"/>
    </row>
    <row r="311" spans="1:18" ht="12.75" customHeight="1">
      <c r="A311" s="224">
        <v>181</v>
      </c>
      <c r="B311" s="225">
        <v>44845</v>
      </c>
      <c r="C311" s="230"/>
      <c r="D311" s="306" t="s">
        <v>405</v>
      </c>
      <c r="E311" s="305" t="s">
        <v>571</v>
      </c>
      <c r="F311" s="227" t="s">
        <v>950</v>
      </c>
      <c r="G311" s="227"/>
      <c r="H311" s="227"/>
      <c r="I311" s="227">
        <v>765</v>
      </c>
      <c r="J311" s="227" t="s">
        <v>544</v>
      </c>
      <c r="K311" s="227"/>
      <c r="L311" s="227"/>
      <c r="M311" s="227"/>
      <c r="N311" s="227"/>
      <c r="O311" s="41"/>
      <c r="Q311" s="208"/>
      <c r="R311" s="54"/>
    </row>
    <row r="312" spans="1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B314" s="206" t="s">
        <v>764</v>
      </c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A318" s="207"/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A319" s="207"/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A320" s="53"/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</sheetData>
  <autoFilter ref="R1:R316" xr:uid="{00000000-0009-0000-0000-000005000000}"/>
  <mergeCells count="6">
    <mergeCell ref="J106:J107"/>
    <mergeCell ref="N106:N107"/>
    <mergeCell ref="O106:O107"/>
    <mergeCell ref="P106:P107"/>
    <mergeCell ref="A106:A107"/>
    <mergeCell ref="B106:B107"/>
  </mergeCells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2022-10-31T17:46:03Z</dcterms:modified>
</cp:coreProperties>
</file>