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jain\Downloads\"/>
    </mc:Choice>
  </mc:AlternateContent>
  <bookViews>
    <workbookView xWindow="0" yWindow="0" windowWidth="20490" windowHeight="77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F&amp;O)'!$R$1:$R$356</definedName>
  </definedNames>
  <calcPr calcId="152511"/>
</workbook>
</file>

<file path=xl/calcChain.xml><?xml version="1.0" encoding="utf-8"?>
<calcChain xmlns="http://schemas.openxmlformats.org/spreadsheetml/2006/main">
  <c r="P36" i="6" l="1"/>
  <c r="L95" i="6" l="1"/>
  <c r="K95" i="6"/>
  <c r="L94" i="6"/>
  <c r="K94" i="6"/>
  <c r="L145" i="6"/>
  <c r="K145" i="6"/>
  <c r="L33" i="6"/>
  <c r="K33" i="6"/>
  <c r="L92" i="6"/>
  <c r="K92" i="6"/>
  <c r="M92" i="6" l="1"/>
  <c r="M95" i="6"/>
  <c r="M94" i="6"/>
  <c r="M145" i="6"/>
  <c r="M33" i="6"/>
  <c r="P34" i="6"/>
  <c r="P35" i="6"/>
  <c r="L91" i="6"/>
  <c r="K91" i="6"/>
  <c r="K136" i="6"/>
  <c r="M136" i="6" s="1"/>
  <c r="L31" i="6"/>
  <c r="K31" i="6"/>
  <c r="M31" i="6" s="1"/>
  <c r="L93" i="6"/>
  <c r="K93" i="6"/>
  <c r="L32" i="6"/>
  <c r="K32" i="6"/>
  <c r="M32" i="6" s="1"/>
  <c r="L25" i="6"/>
  <c r="K25" i="6"/>
  <c r="L90" i="6"/>
  <c r="K90" i="6"/>
  <c r="M90" i="6" s="1"/>
  <c r="M25" i="6" l="1"/>
  <c r="M93" i="6"/>
  <c r="M91" i="6"/>
  <c r="K135" i="6"/>
  <c r="M135" i="6" s="1"/>
  <c r="L89" i="6"/>
  <c r="K89" i="6"/>
  <c r="M89" i="6" s="1"/>
  <c r="L88" i="6"/>
  <c r="K88" i="6"/>
  <c r="M88" i="6" l="1"/>
  <c r="L15" i="6"/>
  <c r="K15" i="6"/>
  <c r="L147" i="6"/>
  <c r="K147" i="6"/>
  <c r="L87" i="6"/>
  <c r="K87" i="6"/>
  <c r="L86" i="6"/>
  <c r="K86" i="6"/>
  <c r="L61" i="6"/>
  <c r="K61" i="6"/>
  <c r="M87" i="6" l="1"/>
  <c r="M15" i="6"/>
  <c r="M147" i="6"/>
  <c r="M86" i="6"/>
  <c r="M61" i="6"/>
  <c r="K127" i="6"/>
  <c r="M127" i="6" s="1"/>
  <c r="L28" i="6"/>
  <c r="K28" i="6"/>
  <c r="M28" i="6" s="1"/>
  <c r="K134" i="6"/>
  <c r="M134" i="6" s="1"/>
  <c r="L85" i="6"/>
  <c r="K85" i="6"/>
  <c r="L58" i="6"/>
  <c r="M85" i="6" l="1"/>
  <c r="P24" i="6"/>
  <c r="P23" i="6"/>
  <c r="P13" i="6"/>
  <c r="P19" i="6"/>
  <c r="P18" i="6"/>
  <c r="K341" i="6"/>
  <c r="L341" i="6" s="1"/>
  <c r="K58" i="6"/>
  <c r="M58" i="6" s="1"/>
  <c r="K133" i="6"/>
  <c r="M133" i="6" s="1"/>
  <c r="K132" i="6"/>
  <c r="M132" i="6" s="1"/>
  <c r="L30" i="6" l="1"/>
  <c r="K30" i="6"/>
  <c r="M30" i="6" l="1"/>
  <c r="K342" i="6"/>
  <c r="L342" i="6" s="1"/>
  <c r="K335" i="6"/>
  <c r="L335" i="6" s="1"/>
  <c r="K131" i="6"/>
  <c r="M131" i="6" s="1"/>
  <c r="K130" i="6"/>
  <c r="M130" i="6" s="1"/>
  <c r="K129" i="6"/>
  <c r="M129" i="6" s="1"/>
  <c r="K128" i="6"/>
  <c r="M128" i="6" s="1"/>
  <c r="K126" i="6"/>
  <c r="M126" i="6" s="1"/>
  <c r="K125" i="6"/>
  <c r="M125" i="6" s="1"/>
  <c r="L84" i="6"/>
  <c r="K84" i="6"/>
  <c r="K124" i="6"/>
  <c r="M124" i="6" s="1"/>
  <c r="L60" i="6"/>
  <c r="K60" i="6"/>
  <c r="M84" i="6" l="1"/>
  <c r="M60" i="6"/>
  <c r="K122" i="6"/>
  <c r="M122" i="6" s="1"/>
  <c r="K352" i="6"/>
  <c r="L352" i="6" s="1"/>
  <c r="K346" i="6"/>
  <c r="L346" i="6" s="1"/>
  <c r="K123" i="6" l="1"/>
  <c r="M123" i="6" s="1"/>
  <c r="L29" i="6"/>
  <c r="K29" i="6"/>
  <c r="L20" i="6"/>
  <c r="K20" i="6"/>
  <c r="L27" i="6"/>
  <c r="K27" i="6"/>
  <c r="K117" i="6"/>
  <c r="M117" i="6" s="1"/>
  <c r="K121" i="6"/>
  <c r="M121" i="6" s="1"/>
  <c r="L21" i="6"/>
  <c r="K21" i="6"/>
  <c r="K348" i="6"/>
  <c r="L348" i="6" s="1"/>
  <c r="K120" i="6"/>
  <c r="M120" i="6" s="1"/>
  <c r="K119" i="6"/>
  <c r="M119" i="6" s="1"/>
  <c r="K118" i="6"/>
  <c r="M118" i="6" s="1"/>
  <c r="L26" i="6"/>
  <c r="K26" i="6"/>
  <c r="L14" i="6"/>
  <c r="K14" i="6"/>
  <c r="L83" i="6"/>
  <c r="K83" i="6"/>
  <c r="L59" i="6"/>
  <c r="K59" i="6"/>
  <c r="M59" i="6" l="1"/>
  <c r="M14" i="6"/>
  <c r="M20" i="6"/>
  <c r="M27" i="6"/>
  <c r="M29" i="6"/>
  <c r="M26" i="6"/>
  <c r="M21" i="6"/>
  <c r="M83" i="6"/>
  <c r="L22" i="6"/>
  <c r="K22" i="6"/>
  <c r="K116" i="6"/>
  <c r="M116" i="6" s="1"/>
  <c r="L81" i="6"/>
  <c r="K81" i="6"/>
  <c r="K115" i="6"/>
  <c r="M115" i="6" s="1"/>
  <c r="L57" i="6"/>
  <c r="K57" i="6"/>
  <c r="L12" i="6"/>
  <c r="K12" i="6"/>
  <c r="L82" i="6"/>
  <c r="K82" i="6"/>
  <c r="L52" i="6"/>
  <c r="K52" i="6"/>
  <c r="M22" i="6" l="1"/>
  <c r="M52" i="6"/>
  <c r="M81" i="6"/>
  <c r="M57" i="6"/>
  <c r="M12" i="6"/>
  <c r="M82" i="6"/>
  <c r="L56" i="6"/>
  <c r="K56" i="6"/>
  <c r="K114" i="6"/>
  <c r="M114" i="6" s="1"/>
  <c r="K113" i="6"/>
  <c r="M113" i="6" s="1"/>
  <c r="L79" i="6"/>
  <c r="K79" i="6"/>
  <c r="L80" i="6"/>
  <c r="K80" i="6"/>
  <c r="L78" i="6"/>
  <c r="K78" i="6"/>
  <c r="K111" i="6"/>
  <c r="M111" i="6" s="1"/>
  <c r="M56" i="6" l="1"/>
  <c r="M79" i="6"/>
  <c r="M80" i="6"/>
  <c r="M78" i="6"/>
  <c r="K112" i="6"/>
  <c r="M112" i="6" s="1"/>
  <c r="L11" i="6"/>
  <c r="K11" i="6"/>
  <c r="L73" i="6"/>
  <c r="K73" i="6"/>
  <c r="L146" i="6"/>
  <c r="K146" i="6"/>
  <c r="L54" i="6"/>
  <c r="L55" i="6"/>
  <c r="M73" i="6" l="1"/>
  <c r="M146" i="6"/>
  <c r="M11" i="6"/>
  <c r="L6" i="2"/>
  <c r="K6" i="3"/>
  <c r="L77" i="6"/>
  <c r="K77" i="6"/>
  <c r="L76" i="6"/>
  <c r="K76" i="6"/>
  <c r="L75" i="6"/>
  <c r="K75" i="6"/>
  <c r="M75" i="6" l="1"/>
  <c r="M76" i="6"/>
  <c r="M77" i="6"/>
  <c r="L17" i="6"/>
  <c r="L16" i="6"/>
  <c r="L10" i="6"/>
  <c r="L53" i="6"/>
  <c r="L51" i="6"/>
  <c r="L74" i="6"/>
  <c r="L72" i="6"/>
  <c r="L71" i="6"/>
  <c r="L70" i="6"/>
  <c r="L69" i="6"/>
  <c r="K51" i="6" l="1"/>
  <c r="M51" i="6" s="1"/>
  <c r="K74" i="6"/>
  <c r="M74" i="6" l="1"/>
  <c r="K110" i="6"/>
  <c r="M110" i="6" s="1"/>
  <c r="K72" i="6"/>
  <c r="K55" i="6"/>
  <c r="K103" i="6"/>
  <c r="M103" i="6" s="1"/>
  <c r="K106" i="6"/>
  <c r="M106" i="6" s="1"/>
  <c r="K109" i="6"/>
  <c r="M109" i="6" s="1"/>
  <c r="K108" i="6"/>
  <c r="M108" i="6" s="1"/>
  <c r="M72" i="6" l="1"/>
  <c r="M55" i="6"/>
  <c r="K105" i="6"/>
  <c r="M105" i="6" s="1"/>
  <c r="K107" i="6"/>
  <c r="M107" i="6" s="1"/>
  <c r="K16" i="6"/>
  <c r="K71" i="6"/>
  <c r="K17" i="6"/>
  <c r="K69" i="6"/>
  <c r="K104" i="6"/>
  <c r="M104" i="6" s="1"/>
  <c r="M17" i="6" l="1"/>
  <c r="M16" i="6"/>
  <c r="M71" i="6"/>
  <c r="M69" i="6"/>
  <c r="K54" i="6"/>
  <c r="K10" i="6"/>
  <c r="M10" i="6" l="1"/>
  <c r="M54" i="6"/>
  <c r="K53" i="6"/>
  <c r="M53" i="6" s="1"/>
  <c r="K70" i="6"/>
  <c r="M70" i="6" l="1"/>
  <c r="D7" i="5"/>
  <c r="M7" i="6"/>
  <c r="K343" i="6" l="1"/>
  <c r="L343" i="6" s="1"/>
  <c r="K340" i="6" l="1"/>
  <c r="L340" i="6" s="1"/>
  <c r="K344" i="6" l="1"/>
  <c r="L344" i="6" s="1"/>
  <c r="K339" i="6"/>
  <c r="L339" i="6" s="1"/>
  <c r="K338" i="6"/>
  <c r="L338" i="6" s="1"/>
  <c r="K336" i="6"/>
  <c r="L336" i="6" s="1"/>
  <c r="H334" i="6"/>
  <c r="K334" i="6" s="1"/>
  <c r="L334" i="6" s="1"/>
  <c r="K333" i="6"/>
  <c r="L333" i="6" s="1"/>
  <c r="K330" i="6"/>
  <c r="L330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F302" i="6"/>
  <c r="K302" i="6" s="1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F296" i="6"/>
  <c r="K296" i="6" s="1"/>
  <c r="L296" i="6" s="1"/>
  <c r="F295" i="6"/>
  <c r="K295" i="6" s="1"/>
  <c r="L295" i="6" s="1"/>
  <c r="K294" i="6"/>
  <c r="L294" i="6" s="1"/>
  <c r="F293" i="6"/>
  <c r="K293" i="6" s="1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7" i="6"/>
  <c r="L277" i="6" s="1"/>
  <c r="K275" i="6"/>
  <c r="L275" i="6" s="1"/>
  <c r="K274" i="6"/>
  <c r="L274" i="6" s="1"/>
  <c r="F273" i="6"/>
  <c r="K273" i="6" s="1"/>
  <c r="L273" i="6" s="1"/>
  <c r="K272" i="6"/>
  <c r="L272" i="6" s="1"/>
  <c r="K269" i="6"/>
  <c r="L269" i="6" s="1"/>
  <c r="K268" i="6"/>
  <c r="L268" i="6" s="1"/>
  <c r="K267" i="6"/>
  <c r="L267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7" i="6"/>
  <c r="L247" i="6" s="1"/>
  <c r="K245" i="6"/>
  <c r="L245" i="6" s="1"/>
  <c r="K243" i="6"/>
  <c r="L243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K233" i="6"/>
  <c r="L233" i="6" s="1"/>
  <c r="K232" i="6"/>
  <c r="L232" i="6" s="1"/>
  <c r="K230" i="6"/>
  <c r="L230" i="6" s="1"/>
  <c r="K229" i="6"/>
  <c r="L229" i="6" s="1"/>
  <c r="K228" i="6"/>
  <c r="L228" i="6" s="1"/>
  <c r="K227" i="6"/>
  <c r="L227" i="6" s="1"/>
  <c r="K226" i="6"/>
  <c r="L226" i="6" s="1"/>
  <c r="F225" i="6"/>
  <c r="K225" i="6" s="1"/>
  <c r="L225" i="6" s="1"/>
  <c r="H224" i="6"/>
  <c r="K224" i="6" s="1"/>
  <c r="L224" i="6" s="1"/>
  <c r="K221" i="6"/>
  <c r="L221" i="6" s="1"/>
  <c r="K220" i="6"/>
  <c r="L220" i="6" s="1"/>
  <c r="K219" i="6"/>
  <c r="L219" i="6" s="1"/>
  <c r="K218" i="6"/>
  <c r="L218" i="6" s="1"/>
  <c r="K217" i="6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H190" i="6"/>
  <c r="K190" i="6" s="1"/>
  <c r="L190" i="6" s="1"/>
  <c r="F189" i="6"/>
  <c r="K189" i="6" s="1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6" i="4"/>
</calcChain>
</file>

<file path=xl/sharedStrings.xml><?xml version="1.0" encoding="utf-8"?>
<sst xmlns="http://schemas.openxmlformats.org/spreadsheetml/2006/main" count="3716" uniqueCount="1379">
  <si>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</si>
  <si>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</si>
  <si>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</si>
  <si>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</si>
  <si>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</si>
  <si>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</si>
  <si>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</si>
  <si>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</si>
  <si>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</si>
  <si>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</si>
  <si>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</si>
  <si>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</si>
  <si>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</si>
  <si>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</si>
  <si>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</si>
  <si>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</si>
  <si>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</si>
  <si>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</si>
  <si>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</si>
  <si>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</si>
  <si>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</si>
  <si>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</si>
  <si>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</si>
  <si>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</si>
  <si>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</si>
  <si>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</si>
  <si>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</si>
  <si>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</si>
  <si>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</si>
  <si>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</si>
  <si>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</si>
  <si>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</si>
  <si>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</si>
  <si>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</si>
  <si>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</si>
  <si>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</si>
  <si>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</si>
  <si>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</si>
  <si>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</si>
  <si>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</si>
  <si>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</si>
  <si>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</si>
  <si>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</si>
  <si>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</si>
  <si>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</si>
  <si>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</si>
  <si>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</si>
  <si>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</si>
  <si>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</si>
  <si>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</si>
  <si>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</si>
  <si>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</si>
  <si>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</si>
  <si>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</si>
  <si>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</si>
  <si>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</si>
  <si>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</si>
  <si>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</si>
  <si>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</si>
  <si>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</si>
  <si>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</si>
  <si>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</si>
  <si>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</si>
  <si>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</si>
  <si>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</si>
  <si>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</si>
  <si>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</si>
  <si>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</si>
  <si>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</si>
  <si>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</si>
  <si>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</si>
  <si>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</si>
  <si>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</si>
  <si>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</si>
  <si>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</si>
  <si>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</si>
  <si>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</si>
  <si>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</si>
  <si>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</si>
  <si>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</si>
  <si>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</si>
  <si>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</si>
  <si>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</si>
  <si>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</si>
  <si>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</si>
  <si>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</si>
  <si>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</si>
  <si>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</si>
  <si>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</si>
  <si>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</si>
  <si>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</si>
  <si>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</si>
  <si>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</si>
  <si>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</si>
  <si>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</si>
  <si>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</si>
  <si>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</si>
  <si>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</si>
  <si>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</si>
  <si>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</si>
  <si>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</si>
  <si>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</si>
  <si>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</si>
  <si>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</si>
  <si>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</si>
  <si>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</si>
  <si>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</si>
  <si>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</si>
  <si>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</si>
  <si>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</si>
  <si>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</si>
  <si>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</si>
  <si>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</si>
  <si>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</si>
  <si>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</si>
  <si>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</si>
  <si>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</si>
  <si>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</si>
  <si>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</si>
  <si>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</si>
  <si>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</si>
  <si>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</si>
  <si>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</si>
  <si>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</si>
  <si>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</si>
  <si>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</si>
  <si>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</si>
  <si>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</si>
  <si>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</si>
  <si>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</si>
  <si>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</si>
  <si>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</si>
  <si>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</si>
  <si>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</si>
  <si>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</si>
  <si>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</si>
  <si>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</si>
  <si>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</si>
  <si>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</si>
  <si>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</si>
  <si>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</si>
  <si>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</si>
  <si>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</si>
  <si>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</si>
  <si>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</si>
  <si>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</si>
  <si>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</si>
  <si>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</si>
  <si>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</si>
  <si>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</si>
  <si>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</si>
  <si>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</si>
  <si>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</si>
  <si>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</si>
  <si>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</si>
  <si>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</si>
  <si>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</si>
  <si>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</si>
  <si>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</si>
  <si>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</si>
  <si>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</si>
  <si>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</si>
  <si>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</si>
  <si>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</si>
  <si>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</si>
  <si>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</si>
  <si>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</si>
  <si>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</si>
  <si>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</si>
  <si>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</si>
  <si>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</si>
  <si>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</si>
  <si>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</si>
  <si>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</si>
  <si>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</si>
  <si>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</si>
  <si>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</si>
  <si>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</si>
  <si>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</si>
  <si>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</si>
  <si>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</si>
  <si>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</si>
  <si>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</si>
  <si>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</si>
  <si>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</si>
  <si>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</si>
  <si>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</si>
  <si>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</si>
  <si>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</si>
  <si>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</si>
  <si>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</si>
  <si>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</si>
  <si>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</si>
  <si>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</si>
  <si>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</si>
  <si>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</si>
  <si>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</si>
  <si>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</si>
  <si>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</si>
  <si>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</si>
  <si>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</si>
  <si>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</si>
  <si>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</si>
  <si>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</si>
  <si>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</si>
  <si>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</si>
  <si>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</si>
  <si>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</si>
  <si>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</si>
  <si>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</si>
  <si>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</si>
  <si>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</si>
  <si>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</si>
  <si>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</si>
  <si>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</si>
  <si>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</si>
  <si>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</si>
  <si>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</si>
  <si>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</si>
  <si>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</si>
  <si>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</si>
  <si>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</si>
  <si>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</si>
  <si>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</si>
  <si>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</si>
  <si>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</si>
  <si>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</si>
  <si>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</si>
  <si>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</si>
  <si>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</si>
  <si>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</si>
  <si>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</si>
  <si>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</si>
  <si>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</si>
  <si>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</si>
  <si>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</si>
  <si>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</si>
  <si>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</si>
  <si>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</si>
  <si>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</si>
  <si>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</si>
  <si>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</si>
  <si>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</si>
  <si>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</si>
  <si>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</si>
  <si>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</si>
  <si>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</si>
  <si>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</si>
  <si>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</si>
  <si>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</si>
  <si>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</si>
  <si>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</si>
  <si>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</si>
  <si>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</si>
  <si>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</si>
  <si>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</si>
  <si>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</si>
  <si>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</si>
  <si>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</si>
  <si>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</si>
  <si>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</si>
  <si>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</si>
  <si>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</si>
  <si>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</si>
  <si>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</si>
  <si>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</si>
  <si>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</si>
  <si>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</si>
  <si>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</si>
  <si>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</si>
  <si>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</si>
  <si>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</si>
  <si>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</si>
  <si>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</si>
  <si>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</si>
  <si>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</si>
  <si>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</si>
  <si>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</si>
  <si>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</si>
  <si>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</si>
  <si>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</si>
  <si>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</si>
  <si>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</si>
  <si>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</si>
  <si>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</si>
  <si>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</si>
  <si>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</si>
  <si>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</si>
  <si>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</si>
  <si>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</si>
  <si>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</si>
  <si>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</si>
  <si>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</si>
  <si>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</si>
  <si>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</si>
  <si>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</si>
  <si>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</si>
  <si>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</si>
  <si>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</si>
  <si>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</si>
  <si>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</si>
  <si>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</si>
  <si>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</si>
  <si>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</si>
  <si>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</si>
  <si>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</si>
  <si>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</si>
  <si>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</si>
  <si>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</si>
  <si>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</si>
  <si>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</si>
  <si>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</si>
  <si>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</si>
  <si>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</si>
  <si>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</si>
  <si>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</si>
  <si>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</si>
  <si>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</si>
  <si>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</si>
  <si>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</si>
  <si>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</si>
  <si>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</si>
  <si>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</si>
  <si>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</si>
  <si>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</si>
  <si>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</si>
  <si>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</si>
  <si>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</si>
  <si>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</si>
  <si>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</si>
  <si>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</si>
  <si>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</si>
  <si>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</si>
  <si>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</si>
  <si>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</si>
  <si>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</si>
  <si>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</si>
  <si>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</si>
  <si>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</si>
  <si>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</si>
  <si>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</si>
  <si>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</si>
  <si>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</si>
  <si>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</si>
  <si>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</si>
  <si>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</si>
  <si>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</si>
  <si>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</si>
  <si>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</si>
  <si>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</si>
  <si>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</si>
  <si>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</si>
  <si>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</si>
  <si>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</si>
  <si>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</si>
  <si>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</si>
  <si>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</si>
  <si>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</si>
  <si>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</si>
  <si>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</si>
  <si>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</si>
  <si>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</si>
  <si>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</si>
  <si>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</si>
  <si>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</si>
  <si>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</si>
  <si>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</si>
  <si>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</si>
  <si>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</si>
  <si>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</si>
  <si>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</si>
  <si>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</si>
  <si>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</si>
  <si>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</si>
  <si>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</si>
  <si>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</si>
  <si>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</si>
  <si>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</si>
  <si>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</si>
  <si>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</si>
  <si>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</si>
  <si>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</si>
  <si>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</si>
  <si>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</si>
  <si>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</si>
  <si>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</si>
  <si>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</si>
  <si>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</si>
  <si>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</si>
  <si>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</si>
  <si>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</si>
  <si>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</si>
  <si>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</si>
  <si>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</si>
  <si>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</si>
  <si>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</si>
  <si>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</si>
  <si>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</si>
  <si>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</si>
  <si>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</si>
  <si>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</si>
  <si>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</si>
  <si>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</si>
  <si>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</si>
  <si>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</si>
  <si>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</si>
  <si>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</si>
  <si>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</si>
  <si>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</si>
  <si>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</si>
  <si>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</si>
  <si>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</si>
  <si>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</si>
  <si>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</si>
  <si>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</si>
  <si>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</si>
  <si>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</si>
  <si>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</si>
  <si>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</si>
  <si>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</si>
  <si>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</si>
  <si>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</si>
  <si>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</si>
  <si>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</si>
  <si>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</si>
  <si>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</si>
  <si>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</si>
  <si>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</si>
  <si>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</si>
  <si>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</si>
  <si>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</si>
  <si>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</si>
  <si>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</si>
  <si>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</si>
  <si>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</si>
  <si>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</si>
  <si>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</si>
  <si>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</si>
  <si>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</si>
  <si>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</si>
  <si>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</si>
  <si>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</si>
  <si>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</si>
  <si>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</si>
  <si>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</si>
  <si>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</si>
  <si>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</si>
  <si>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</si>
  <si>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</si>
  <si>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</si>
  <si>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</si>
  <si>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</si>
  <si>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</si>
  <si>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</si>
  <si>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</si>
  <si>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</si>
  <si>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</si>
  <si>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</si>
  <si>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</si>
  <si>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</si>
  <si>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</si>
  <si>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</si>
  <si>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</si>
  <si>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</si>
  <si>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</si>
  <si>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</si>
  <si>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</si>
  <si>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</si>
  <si>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</si>
  <si>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</si>
  <si>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</si>
  <si>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</si>
  <si>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</si>
  <si>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</si>
  <si>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</si>
  <si>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</si>
  <si>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</si>
  <si>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</si>
  <si>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</si>
  <si>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</si>
  <si>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</si>
  <si>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</si>
  <si>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</si>
  <si>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</si>
  <si>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</si>
  <si>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</si>
  <si>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</si>
  <si>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</si>
  <si>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</si>
  <si>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</si>
  <si>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</si>
  <si>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</si>
  <si>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</si>
  <si>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</si>
  <si>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</si>
  <si>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</si>
  <si>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</si>
  <si>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</si>
  <si>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</si>
  <si>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</si>
  <si>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</si>
  <si>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</si>
  <si>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</si>
  <si>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</si>
  <si>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</si>
  <si>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</si>
  <si>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</si>
  <si>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</si>
  <si>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</si>
  <si>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</si>
  <si>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</si>
  <si>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</si>
  <si>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</si>
  <si>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</si>
  <si>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</si>
  <si>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</si>
  <si>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</si>
  <si>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</si>
  <si>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</si>
  <si>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</si>
  <si>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</si>
  <si>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</si>
  <si>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</si>
  <si>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</si>
  <si>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</si>
  <si>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</si>
  <si>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</si>
  <si>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</si>
  <si>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</si>
  <si>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</si>
  <si>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</si>
  <si>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</si>
  <si>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</si>
  <si>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</si>
  <si>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</si>
  <si>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</si>
  <si>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</si>
  <si>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</si>
  <si>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</si>
  <si>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</si>
  <si>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</si>
  <si>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</si>
  <si>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</si>
  <si>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</si>
  <si>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</si>
  <si>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</si>
  <si>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</si>
  <si>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</si>
  <si>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</si>
  <si>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</si>
  <si>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</si>
  <si>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</si>
  <si>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</si>
  <si>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</si>
  <si>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</si>
  <si>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</si>
  <si>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</si>
  <si>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</si>
  <si>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</si>
  <si>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</si>
  <si>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</si>
  <si>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</si>
  <si>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</si>
  <si>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</si>
  <si>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</si>
  <si>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</si>
  <si>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</si>
  <si>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</si>
  <si>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</si>
  <si>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</si>
  <si>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</si>
  <si>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</si>
  <si>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</si>
  <si>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</si>
  <si>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</si>
  <si>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</si>
  <si>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</si>
  <si>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</si>
  <si>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</si>
  <si>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</si>
  <si>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</si>
  <si>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</si>
  <si>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</si>
  <si>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</si>
  <si>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</si>
  <si>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</si>
  <si>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</si>
  <si>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</si>
  <si>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</si>
  <si>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</si>
  <si>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</si>
  <si>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</si>
  <si>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</si>
  <si>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</si>
  <si>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</si>
  <si>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</si>
  <si>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</si>
  <si>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</si>
  <si>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</si>
  <si>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</si>
  <si>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</si>
  <si>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</si>
  <si>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</si>
  <si>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</si>
  <si>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</si>
  <si>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</si>
  <si>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</si>
  <si>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</si>
  <si>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</si>
  <si>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</si>
  <si>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</si>
  <si>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</si>
  <si>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</si>
  <si>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</si>
  <si>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</si>
  <si>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</si>
  <si>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</si>
  <si>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</si>
  <si>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</si>
  <si>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</si>
  <si>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</si>
  <si>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2000-2300</t>
  </si>
  <si>
    <t>95-100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</si>
  <si>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</si>
  <si>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</si>
  <si>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</si>
  <si>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</si>
  <si>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</si>
  <si>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</si>
  <si>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</si>
  <si>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</si>
  <si>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</si>
  <si>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</si>
  <si>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</si>
  <si>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</si>
  <si>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</si>
  <si>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</si>
  <si>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</si>
  <si>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</si>
  <si>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</si>
  <si>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</si>
  <si>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</si>
  <si>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</si>
  <si>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</si>
  <si>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</si>
  <si>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</si>
  <si>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</si>
  <si>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</si>
  <si>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</si>
  <si>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</si>
  <si>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</si>
  <si>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</si>
  <si>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</si>
  <si>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</si>
  <si>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</si>
  <si>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</si>
  <si>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</si>
  <si>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</si>
  <si>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</si>
  <si>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</si>
  <si>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</si>
  <si>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</si>
  <si>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</si>
  <si>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</si>
  <si>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</si>
  <si>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</si>
  <si>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</si>
  <si>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</si>
  <si>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</si>
  <si>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</si>
  <si>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</si>
  <si>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</si>
  <si>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</si>
  <si>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</si>
  <si>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</si>
  <si>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</si>
  <si>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</si>
  <si>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</si>
  <si>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</si>
  <si>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</si>
  <si>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</si>
  <si>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</si>
  <si>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</si>
  <si>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</si>
  <si>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</si>
  <si>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</si>
  <si>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</si>
  <si>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</si>
  <si>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</si>
  <si>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</si>
  <si>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</si>
  <si>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</si>
  <si>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</si>
  <si>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</si>
  <si>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</si>
  <si>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</si>
  <si>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</si>
  <si>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</si>
  <si>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</si>
  <si>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</si>
  <si>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</si>
  <si>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</si>
  <si>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</si>
  <si>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</si>
  <si>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</si>
  <si>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</si>
  <si>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</si>
  <si>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</si>
  <si>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</si>
  <si>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</si>
  <si>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</si>
  <si>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</si>
  <si>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</si>
  <si>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</si>
  <si>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</si>
  <si>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</si>
  <si>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</si>
  <si>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</si>
  <si>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</si>
  <si>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</si>
  <si>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</si>
  <si>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</si>
  <si>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</si>
  <si>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</si>
  <si>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</si>
  <si>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</si>
  <si>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</si>
  <si>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</si>
  <si>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</si>
  <si>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</si>
  <si>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</si>
  <si>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</si>
  <si>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</si>
  <si>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</si>
  <si>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</si>
  <si>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</si>
  <si>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</si>
  <si>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</si>
  <si>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</si>
  <si>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</si>
  <si>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</si>
  <si>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</si>
  <si>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</si>
  <si>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</si>
  <si>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</si>
  <si>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</si>
  <si>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</si>
  <si>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</si>
  <si>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</si>
  <si>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</si>
  <si>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</si>
  <si>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</si>
  <si>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</si>
  <si>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</si>
  <si>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</si>
  <si>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</si>
  <si>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</si>
  <si>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</si>
  <si>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</si>
  <si>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</si>
  <si>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</si>
  <si>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</si>
  <si>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</si>
  <si>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</si>
  <si>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</si>
  <si>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</si>
  <si>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</si>
  <si>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</si>
  <si>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</si>
  <si>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</si>
  <si>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</si>
  <si>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</si>
  <si>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</si>
  <si>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</si>
  <si>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</si>
  <si>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</si>
  <si>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</si>
  <si>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</si>
  <si>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</si>
  <si>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</si>
  <si>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</si>
  <si>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</si>
  <si>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</si>
  <si>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</si>
  <si>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</si>
  <si>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</si>
  <si>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</si>
  <si>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</si>
  <si>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</si>
  <si>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</si>
  <si>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</si>
  <si>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</si>
  <si>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</si>
  <si>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</si>
  <si>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</si>
  <si>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</si>
  <si>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</si>
  <si>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</si>
  <si>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</si>
  <si>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</si>
  <si>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</si>
  <si>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</si>
  <si>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</si>
  <si>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</si>
  <si>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</si>
  <si>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</si>
  <si>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</si>
  <si>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</si>
  <si>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</si>
  <si>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</si>
  <si>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</si>
  <si>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</si>
  <si>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</si>
  <si>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</si>
  <si>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</si>
  <si>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</si>
  <si>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</si>
  <si>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</si>
  <si>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</si>
  <si>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</si>
  <si>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</si>
  <si>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</si>
  <si>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</si>
  <si>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</si>
  <si>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</si>
  <si>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</si>
  <si>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</si>
  <si>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</si>
  <si>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</si>
  <si>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</si>
  <si>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</si>
  <si>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</si>
  <si>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</si>
  <si>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</si>
  <si>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</si>
  <si>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</si>
  <si>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</si>
  <si>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</si>
  <si>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</si>
  <si>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</si>
  <si>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</si>
  <si>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</si>
  <si>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</si>
  <si>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</si>
  <si>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</si>
  <si>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</si>
  <si>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</si>
  <si>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</si>
  <si>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</si>
  <si>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</si>
  <si>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</si>
  <si>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</si>
  <si>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</si>
  <si>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</si>
  <si>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</si>
  <si>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</si>
  <si>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</si>
  <si>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</si>
  <si>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</si>
  <si>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</si>
  <si>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</si>
  <si>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</si>
  <si>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</si>
  <si>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</si>
  <si>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</si>
  <si>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</si>
  <si>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</si>
  <si>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</si>
  <si>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</si>
  <si>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</si>
  <si>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</si>
  <si>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</si>
  <si>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</si>
  <si>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</si>
  <si>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</si>
  <si>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</si>
  <si>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</si>
  <si>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1595-1655</t>
  </si>
  <si>
    <t>2300-2325</t>
  </si>
  <si>
    <t>118-122</t>
  </si>
  <si>
    <t>MINDACORP</t>
  </si>
  <si>
    <t>MANKIND</t>
  </si>
  <si>
    <t>Profit of Rs.9.5/-</t>
  </si>
  <si>
    <t>29</t>
  </si>
  <si>
    <t>640-660</t>
  </si>
  <si>
    <t>195-205</t>
  </si>
  <si>
    <t>140-142</t>
  </si>
  <si>
    <t>Profit of Rs.75/-</t>
  </si>
  <si>
    <t>NSE</t>
  </si>
  <si>
    <t>350-370</t>
  </si>
  <si>
    <t>191-197</t>
  </si>
  <si>
    <t>215-225</t>
  </si>
  <si>
    <t>121-134</t>
  </si>
  <si>
    <t>145-150</t>
  </si>
  <si>
    <t>190-200</t>
  </si>
  <si>
    <t xml:space="preserve">MARUTI </t>
  </si>
  <si>
    <t>10100-10300</t>
  </si>
  <si>
    <t xml:space="preserve">VINATIORGA </t>
  </si>
  <si>
    <t>1880-1920</t>
  </si>
  <si>
    <t>TORNTPHARM AUG FUT</t>
  </si>
  <si>
    <t>2050-2070</t>
  </si>
  <si>
    <t>INDUSTOWER AUG FUT</t>
  </si>
  <si>
    <t>180-182</t>
  </si>
  <si>
    <t>RELIANCE AUG FUT</t>
  </si>
  <si>
    <t>2600-2640</t>
  </si>
  <si>
    <t>J</t>
  </si>
  <si>
    <t>HDFCBANK 1700 CE 31-AUG</t>
  </si>
  <si>
    <t>FINNIFTY 20400 CE 01-AUG</t>
  </si>
  <si>
    <t>60-80</t>
  </si>
  <si>
    <t>3400-3500</t>
  </si>
  <si>
    <t>475-485</t>
  </si>
  <si>
    <t>Profit of Rs.0.75/-</t>
  </si>
  <si>
    <t>SBIN 660 CE 31-AUG</t>
  </si>
  <si>
    <t>RELIANCE 2540 CE 31-AUG</t>
  </si>
  <si>
    <t>10-12</t>
  </si>
  <si>
    <t>Profit of Rs.350/-</t>
  </si>
  <si>
    <t>Loss of Rs.23/-</t>
  </si>
  <si>
    <t>Profit of Rs.19.5/-</t>
  </si>
  <si>
    <t>Loss of Rs.25.5/-</t>
  </si>
  <si>
    <t>Loss of Rs.50/-</t>
  </si>
  <si>
    <t>Loss of Rs.8/-</t>
  </si>
  <si>
    <t xml:space="preserve">NIFTY 19500 CE 3-AUG </t>
  </si>
  <si>
    <t>90-110</t>
  </si>
  <si>
    <t>50</t>
  </si>
  <si>
    <t>4.85</t>
  </si>
  <si>
    <t>Loss of Rs.2.05/-</t>
  </si>
  <si>
    <t>MULTIPLIER SHARE &amp; STOCK ADVISORS PRIVATE LIMITED</t>
  </si>
  <si>
    <t>Retail Research Technical Calls &amp; Fundamental Performance Report for the month of August-2023</t>
  </si>
  <si>
    <t>FINNIFTY 20050 CE 08-AUG</t>
  </si>
  <si>
    <t>170-200</t>
  </si>
  <si>
    <t>117.5</t>
  </si>
  <si>
    <t>Profit of Rs.20/-</t>
  </si>
  <si>
    <t>NIFTY 19450 CE 3-AUG</t>
  </si>
  <si>
    <t>GRANULES AUG FUT</t>
  </si>
  <si>
    <t>150-180</t>
  </si>
  <si>
    <t>70-100</t>
  </si>
  <si>
    <t>327-329</t>
  </si>
  <si>
    <t>102.5</t>
  </si>
  <si>
    <t>Loss of Rs.47.5/-</t>
  </si>
  <si>
    <t>48</t>
  </si>
  <si>
    <t>Loss of Rs.19/-</t>
  </si>
  <si>
    <t>17</t>
  </si>
  <si>
    <t>Loss of Rs.7/-</t>
  </si>
  <si>
    <t>Profit of Rs.1.5/-</t>
  </si>
  <si>
    <t>31</t>
  </si>
  <si>
    <t>Loss of Rs.31/-</t>
  </si>
  <si>
    <t>640-650</t>
  </si>
  <si>
    <t>Buy&lt;&gt;</t>
  </si>
  <si>
    <t>Loss of Rs.14/-</t>
  </si>
  <si>
    <t>COLPAL AUG FUT</t>
  </si>
  <si>
    <t>2095-2105</t>
  </si>
  <si>
    <t>AMBUJACEM AUG FUT</t>
  </si>
  <si>
    <t>480-485</t>
  </si>
  <si>
    <t>Profit of Rs.4.5/-</t>
  </si>
  <si>
    <t>327-330</t>
  </si>
  <si>
    <t>1805-1855</t>
  </si>
  <si>
    <t>2000-2050</t>
  </si>
  <si>
    <t>RKFORGE</t>
  </si>
  <si>
    <t>560-570</t>
  </si>
  <si>
    <t>381-399</t>
  </si>
  <si>
    <t>440-460</t>
  </si>
  <si>
    <t>Profit of Rs.3.75/-</t>
  </si>
  <si>
    <t>Profit of Rs.5.5/-</t>
  </si>
  <si>
    <t>CONCOR AUG FUT</t>
  </si>
  <si>
    <t>700-710</t>
  </si>
  <si>
    <t>Profit of Rs.8/-</t>
  </si>
  <si>
    <t>1100-1150</t>
  </si>
  <si>
    <t>JUBLFOOD AUG FUT</t>
  </si>
  <si>
    <t>520-525</t>
  </si>
  <si>
    <t>DRREDDY 5750 CE AUG</t>
  </si>
  <si>
    <t>160-180</t>
  </si>
  <si>
    <t>FINNIFTY 20100 PE 08-AUG</t>
  </si>
  <si>
    <t>30-45</t>
  </si>
  <si>
    <t>12</t>
  </si>
  <si>
    <t>Profit of Rs.10.5/-</t>
  </si>
  <si>
    <t>LTTS AUG FUT</t>
  </si>
  <si>
    <t>4350-4400</t>
  </si>
  <si>
    <t>SBLI</t>
  </si>
  <si>
    <t>Loss of Rs.37.5/-</t>
  </si>
  <si>
    <t>106.5</t>
  </si>
  <si>
    <t>Profit of Rs.23.5/-</t>
  </si>
  <si>
    <t>507</t>
  </si>
  <si>
    <t>Loss of Rs.10/-</t>
  </si>
  <si>
    <t>900-950</t>
  </si>
  <si>
    <t>MARUTI 9600 CE AUG</t>
  </si>
  <si>
    <t>200-240</t>
  </si>
  <si>
    <t>ABB AUG FUT</t>
  </si>
  <si>
    <t>4600-4640</t>
  </si>
  <si>
    <t>RELIANCE 2520 CE AUG</t>
  </si>
  <si>
    <t>65-75</t>
  </si>
  <si>
    <t>Profit of Rs.37.5/-</t>
  </si>
  <si>
    <t>Profit of Rs.40.5/-</t>
  </si>
  <si>
    <t xml:space="preserve">MANAPPURAM </t>
  </si>
  <si>
    <t>152-158</t>
  </si>
  <si>
    <t>146</t>
  </si>
  <si>
    <t>44</t>
  </si>
  <si>
    <t>Profit of Rs.7/-</t>
  </si>
  <si>
    <t>ABBOTINDIA AUG FUT</t>
  </si>
  <si>
    <t>24500-24700</t>
  </si>
  <si>
    <t>4320-4350</t>
  </si>
  <si>
    <t>Profit of Rs.2.5/-</t>
  </si>
  <si>
    <t>Loss of Rs.28/-</t>
  </si>
  <si>
    <t>Profit of Rs.80/-</t>
  </si>
  <si>
    <t>Profit of Rs.5/-</t>
  </si>
  <si>
    <t>180-190</t>
  </si>
  <si>
    <t>PERSISTENT 5000 CE AUG</t>
  </si>
  <si>
    <t>140-160</t>
  </si>
  <si>
    <t>106</t>
  </si>
  <si>
    <t>Profit of Rs.19/-</t>
  </si>
  <si>
    <t>Profit of Rs.205/-</t>
  </si>
  <si>
    <t>FINNIFTY 19850 CE 14-AUG</t>
  </si>
  <si>
    <t>59</t>
  </si>
  <si>
    <t>120-150</t>
  </si>
  <si>
    <t>Loss of Rs.170/-</t>
  </si>
  <si>
    <t xml:space="preserve">SIEMENS </t>
  </si>
  <si>
    <t>3750-3800</t>
  </si>
  <si>
    <t>4250-4300</t>
  </si>
  <si>
    <t xml:space="preserve">TATAPOWER </t>
  </si>
  <si>
    <t>COFORGE 5350 CE 31-AUG</t>
  </si>
  <si>
    <t>FINNIFTY 19600 CE 14-AUG</t>
  </si>
  <si>
    <t>50-70</t>
  </si>
  <si>
    <t>22.5</t>
  </si>
  <si>
    <t>Profit of Rs.18.5/-</t>
  </si>
  <si>
    <t>FINNIFTY 19700 CE 14-AUG</t>
  </si>
  <si>
    <t>FINNIFTY 19650 PE 14-AUG</t>
  </si>
  <si>
    <t>6</t>
  </si>
  <si>
    <t>Loss of Rs.19.5/-</t>
  </si>
  <si>
    <t>BPCL 365 CE 31-AUG</t>
  </si>
  <si>
    <t>GUJGASLTD AUG FUT</t>
  </si>
  <si>
    <t>465-475</t>
  </si>
  <si>
    <t>Profit of Rs.48.75/-</t>
  </si>
  <si>
    <t>Accu&lt;&gt;</t>
  </si>
  <si>
    <t>Profit of Rs.7.1/-</t>
  </si>
  <si>
    <t>Loss of Rs.195/-</t>
  </si>
  <si>
    <t>Profit of Rs.109/-</t>
  </si>
  <si>
    <t>08-09</t>
  </si>
  <si>
    <t>4.75</t>
  </si>
  <si>
    <t>96.5</t>
  </si>
  <si>
    <t>Profit of Rs.17.5/-</t>
  </si>
  <si>
    <t>MPHASIS 2400 CE 31-AUG</t>
  </si>
  <si>
    <t>Loss of Rs.9.5/-</t>
  </si>
  <si>
    <t>1150-1200</t>
  </si>
  <si>
    <t>Profit of Rs.52/-</t>
  </si>
  <si>
    <t>DRREDDY 5900 CE 31-AUG</t>
  </si>
  <si>
    <t>95.5</t>
  </si>
  <si>
    <t>Profit of Rs.16.5/-</t>
  </si>
  <si>
    <t>260-280</t>
  </si>
  <si>
    <t>VISAGAR</t>
  </si>
  <si>
    <t>BRITANNIA 4600 CE 31-AUG</t>
  </si>
  <si>
    <t>80-90</t>
  </si>
  <si>
    <t>1180-1220</t>
  </si>
  <si>
    <t>7-9</t>
  </si>
  <si>
    <t>LT 2680 CE 31-AUG</t>
  </si>
  <si>
    <t>55-65</t>
  </si>
  <si>
    <t>47</t>
  </si>
  <si>
    <t>Loss of Rs.17/-</t>
  </si>
  <si>
    <t>152-155</t>
  </si>
  <si>
    <t>160-190</t>
  </si>
  <si>
    <t>Profit of Rs.7.5/-</t>
  </si>
  <si>
    <t>35</t>
  </si>
  <si>
    <t>4.20</t>
  </si>
  <si>
    <t>Loss of Rs.2.2/-</t>
  </si>
  <si>
    <t>Loss of Rs.15/-</t>
  </si>
  <si>
    <t>HINDUNILVR 2560 CE 31-AUG</t>
  </si>
  <si>
    <t>45-55</t>
  </si>
  <si>
    <t>24</t>
  </si>
  <si>
    <t>Profit of Rs.6.5/-</t>
  </si>
  <si>
    <t>32</t>
  </si>
  <si>
    <t>60-70</t>
  </si>
  <si>
    <t>Profit of Rs.10/-</t>
  </si>
  <si>
    <t>BHARATFORG 990 CE 31-AUG</t>
  </si>
  <si>
    <t>BHARATFORG 1010 CE 31-AUG</t>
  </si>
  <si>
    <t>Sell</t>
  </si>
  <si>
    <t>14.50</t>
  </si>
  <si>
    <t>9</t>
  </si>
  <si>
    <t>Profit of Rs.3/-</t>
  </si>
  <si>
    <t>COFORGE 5050 CE 31-AUG</t>
  </si>
  <si>
    <t>LT 2660 CE 31-AUG</t>
  </si>
  <si>
    <t>110-130</t>
  </si>
  <si>
    <t>Profit of Rs.57.5/-</t>
  </si>
  <si>
    <t>Profiit of Rs.65/-</t>
  </si>
  <si>
    <t>Profiit of Rs.145/-</t>
  </si>
  <si>
    <t>76.5</t>
  </si>
  <si>
    <t>Profit of Rs.28.5/-</t>
  </si>
  <si>
    <t>7200-7400</t>
  </si>
  <si>
    <t>UBL AUG FUT</t>
  </si>
  <si>
    <t>1570-1600</t>
  </si>
  <si>
    <t>BAJAJFINSV 1500 CE 31-AUG</t>
  </si>
  <si>
    <t>25-32</t>
  </si>
  <si>
    <t>GRASIM AUG FUT</t>
  </si>
  <si>
    <t>1840-1860</t>
  </si>
  <si>
    <t>170-175</t>
  </si>
  <si>
    <t>Profiit of Rs.42.50/-</t>
  </si>
  <si>
    <t>HRTI PRIVATE LIMITED</t>
  </si>
  <si>
    <t>Profit of Rs.51/-</t>
  </si>
  <si>
    <t>16</t>
  </si>
  <si>
    <t>EXIDEIND AUG FUT</t>
  </si>
  <si>
    <t>275-278</t>
  </si>
  <si>
    <t>111.5</t>
  </si>
  <si>
    <t>Profit of Rs.8.5/-</t>
  </si>
  <si>
    <t>OFSS AUG FUT</t>
  </si>
  <si>
    <t>4060-4110</t>
  </si>
  <si>
    <t>Loss of Rs.23.5/-</t>
  </si>
  <si>
    <t>Loss of Rs.3.5/-</t>
  </si>
  <si>
    <t>Profit of Rs.2/-</t>
  </si>
  <si>
    <t>149-155</t>
  </si>
  <si>
    <t>AJAY SALVI</t>
  </si>
  <si>
    <t>GCMSECU</t>
  </si>
  <si>
    <t>Indiabulls Hsg Fin Ltd</t>
  </si>
  <si>
    <t>HI GROWTH CORPORATE SERVICES PVT LTD</t>
  </si>
  <si>
    <t>GODHA</t>
  </si>
  <si>
    <t>Godha Cabcon Insulat Ltd</t>
  </si>
  <si>
    <t>METROPOLIS SEPT FUT</t>
  </si>
  <si>
    <t>1370-1400</t>
  </si>
  <si>
    <t>BAJAJFINSV SEPT FUT</t>
  </si>
  <si>
    <t>1525-1545</t>
  </si>
  <si>
    <t>NTPC SEPT FUT</t>
  </si>
  <si>
    <t>225-228</t>
  </si>
  <si>
    <t xml:space="preserve">BANKNIFTY 44400 PE 31-AUG </t>
  </si>
  <si>
    <t>300-400</t>
  </si>
  <si>
    <t>145</t>
  </si>
  <si>
    <t>Profit of Rs.22.5/-</t>
  </si>
  <si>
    <t>SHASHIJIT</t>
  </si>
  <si>
    <t>AGUL</t>
  </si>
  <si>
    <t>A G Universal Limited</t>
  </si>
  <si>
    <t>NK SECURITIES RESEARCH PRIVATE LIMITED</t>
  </si>
  <si>
    <t>JAINAM BROKING LIMITED</t>
  </si>
  <si>
    <t>RAILTEL</t>
  </si>
  <si>
    <t>Railtel Corp of Ind Ltd</t>
  </si>
  <si>
    <t>CITADEL SECURITIES INDIA MARKETS PRIVATE LIMITED</t>
  </si>
  <si>
    <t>VIKASECO</t>
  </si>
  <si>
    <t>Vikas EcoTech Limited</t>
  </si>
  <si>
    <t>VISHWAS FINCAP SERVICES PRIVATE LIMITED</t>
  </si>
  <si>
    <t>VIKASLIFE</t>
  </si>
  <si>
    <t>Vikas Lifecare Limited</t>
  </si>
  <si>
    <t>RTNPOWER</t>
  </si>
  <si>
    <t>RattanIndia Power Limited</t>
  </si>
  <si>
    <t>ABARC-AST-002-TRUST</t>
  </si>
  <si>
    <t>Profit of Rs.20.5/-</t>
  </si>
  <si>
    <t>Profit of Rs.50/-</t>
  </si>
  <si>
    <t>CONCOR SEPT FUT</t>
  </si>
  <si>
    <t>685-695</t>
  </si>
  <si>
    <t>2815-2935</t>
  </si>
  <si>
    <t>3180-3380</t>
  </si>
  <si>
    <t>Profit of Rs.11/-</t>
  </si>
  <si>
    <t>FINNIFTY 19800 PE 29-AUG</t>
  </si>
  <si>
    <t>HCLTECH SEPT FUT</t>
  </si>
  <si>
    <t>1185-1195</t>
  </si>
  <si>
    <t>ISGEC</t>
  </si>
  <si>
    <t>695-705</t>
  </si>
  <si>
    <t>NIFTY 19400 CE 31-AUG</t>
  </si>
  <si>
    <t>NIFTY 19300 PE 31-AUG</t>
  </si>
  <si>
    <t>34-35</t>
  </si>
  <si>
    <t>Profit of Rs.410/-</t>
  </si>
  <si>
    <t>27</t>
  </si>
  <si>
    <t>Loss of Rs.16/-</t>
  </si>
  <si>
    <t>Profit of Rs.2.15/-</t>
  </si>
  <si>
    <t>109.5-114.5</t>
  </si>
  <si>
    <t>124-130</t>
  </si>
  <si>
    <t>ASRL</t>
  </si>
  <si>
    <t>DINESHKUMAR BHANUSHANKAR PANDYA</t>
  </si>
  <si>
    <t>DITCO</t>
  </si>
  <si>
    <t>JIGAR MUKESHBHAI SHAH</t>
  </si>
  <si>
    <t>GOPAIST</t>
  </si>
  <si>
    <t>MISTERKAPOORKESHRI</t>
  </si>
  <si>
    <t>INNOVATUS</t>
  </si>
  <si>
    <t>MALTI SALVI</t>
  </si>
  <si>
    <t>PVVINFRA</t>
  </si>
  <si>
    <t>SHOORA</t>
  </si>
  <si>
    <t>BP EQUITIES PVT. LTD.</t>
  </si>
  <si>
    <t>YUGA STOCKS AND COMMODITIES PRIVATE LIMITED .</t>
  </si>
  <si>
    <t>LATIN MANHARLAL SECURITIES PVT LTD</t>
  </si>
  <si>
    <t>STURDY</t>
  </si>
  <si>
    <t>RAMESH BITTU</t>
  </si>
  <si>
    <t>WITS</t>
  </si>
  <si>
    <t>NARENDRASINH MANUBHA ZALA</t>
  </si>
  <si>
    <t>DIL</t>
  </si>
  <si>
    <t>Debock Industries Limited</t>
  </si>
  <si>
    <t>A S CONFIN PRIVATE LIMITED</t>
  </si>
  <si>
    <t>MOHIT  SHARMA</t>
  </si>
  <si>
    <t>ELAN VENTURES PRIVATE LIMITED</t>
  </si>
  <si>
    <t>HCC</t>
  </si>
  <si>
    <t>Hindustan Construc Co.</t>
  </si>
  <si>
    <t>IPL</t>
  </si>
  <si>
    <t>India Pesticides Limited</t>
  </si>
  <si>
    <t>MSB E TRADE SECURITIES LIMITED</t>
  </si>
  <si>
    <t>KSHITIJPOL</t>
  </si>
  <si>
    <t>Kshitij Polyline Limited</t>
  </si>
  <si>
    <t>ZENAB AIYUB YACOOBALI</t>
  </si>
  <si>
    <t>PRIYANKA THAKUR</t>
  </si>
  <si>
    <t>RPOWER</t>
  </si>
  <si>
    <t>Reliance Power Limited</t>
  </si>
  <si>
    <t>HEADSUP</t>
  </si>
  <si>
    <t>Heads UP Ventures Limited</t>
  </si>
  <si>
    <t>BHARAT HEMRAJ GALA</t>
  </si>
  <si>
    <t>ATUL SEPT FUT</t>
  </si>
  <si>
    <t>7400-7500</t>
  </si>
  <si>
    <t>LTIM SEPT FUT</t>
  </si>
  <si>
    <t>5300-5400</t>
  </si>
  <si>
    <t>Profit of Rs.9.25/-</t>
  </si>
  <si>
    <t>HINDUNILVR 2560 CE 28-SEPT</t>
  </si>
  <si>
    <t>36-37</t>
  </si>
  <si>
    <t>60-75</t>
  </si>
  <si>
    <t>597-627</t>
  </si>
  <si>
    <t>660-700</t>
  </si>
  <si>
    <t>RELIANCE 2480 CE 28-SEPT</t>
  </si>
  <si>
    <t>41.50-42.50</t>
  </si>
  <si>
    <t>ADVIKCA</t>
  </si>
  <si>
    <t>G G ENGINEERING LIMITED</t>
  </si>
  <si>
    <t>ALAN SCOTT</t>
  </si>
  <si>
    <t>SURESHKUMAR PUKHRAJ JAIN</t>
  </si>
  <si>
    <t>SWATI MOHEET AGRAWAL</t>
  </si>
  <si>
    <t>KANTIKUMAR SIRSALEWALA</t>
  </si>
  <si>
    <t>ASHIS</t>
  </si>
  <si>
    <t>GREBAL CAPITAL SERVICES PVT LTD</t>
  </si>
  <si>
    <t>BLUE ANGEL STOCK BROKERS PRIVATE LIMITED</t>
  </si>
  <si>
    <t>JIGNESH AMRUTLAL THOBHANI</t>
  </si>
  <si>
    <t>AVANCE</t>
  </si>
  <si>
    <t>BONDADA</t>
  </si>
  <si>
    <t>TOPGAIN FINANCE PRIVATE LIMITED</t>
  </si>
  <si>
    <t>MANSI SHARE &amp; STOCK ADVISORS PRIVATE LIMITED</t>
  </si>
  <si>
    <t>CINCO STOCK VISION LLP</t>
  </si>
  <si>
    <t>SPARK FINANCE</t>
  </si>
  <si>
    <t>COMRADE</t>
  </si>
  <si>
    <t>DIPTI KRUNAL MAHESHWARI</t>
  </si>
  <si>
    <t>DHAMPURE</t>
  </si>
  <si>
    <t>SHREY GUPTA</t>
  </si>
  <si>
    <t>DEEPAK KUMAR PRAVINCHANDRA SHETH</t>
  </si>
  <si>
    <t>EARTH</t>
  </si>
  <si>
    <t>CHIMANSHU</t>
  </si>
  <si>
    <t>SANDARV TRADING PRIVATE LIMITED</t>
  </si>
  <si>
    <t>GMPL</t>
  </si>
  <si>
    <t>BLACKBERRY SAREES PRIVATE LIMITED</t>
  </si>
  <si>
    <t>GEMZAR ENTERPRISES PRIVATE LIMITED</t>
  </si>
  <si>
    <t>INDIAN INFOTECH &amp; SOFTWARE LTD</t>
  </si>
  <si>
    <t>HEALTHYLIFE</t>
  </si>
  <si>
    <t>VIRAL PRAFUL JHAVERI</t>
  </si>
  <si>
    <t>HEERAISP</t>
  </si>
  <si>
    <t>KAIVAN HARENDRABHAI SHAH</t>
  </si>
  <si>
    <t>INNOVATIVE</t>
  </si>
  <si>
    <t>JAI NARAYAN SINGH</t>
  </si>
  <si>
    <t>SRINIVASA VARA PRASAD YAGNAMURTHY CHENCHU</t>
  </si>
  <si>
    <t>JAYCH</t>
  </si>
  <si>
    <t>INTGRAI TECHNOLOGY PRIVATE LIMITED</t>
  </si>
  <si>
    <t>DAKSHA SANJEEV PAREKH</t>
  </si>
  <si>
    <t>SANGITA KUMARPAL PAREKH</t>
  </si>
  <si>
    <t>KGES</t>
  </si>
  <si>
    <t>SIDDHARTH KUMARPAL KOTHARI HUF</t>
  </si>
  <si>
    <t>MANGIND</t>
  </si>
  <si>
    <t>INDIAN CO-OPERATIVE CREDIT SOCIETY LIMITED</t>
  </si>
  <si>
    <t>MARBU</t>
  </si>
  <si>
    <t>KARANKUMAR KANUJI THAKOR</t>
  </si>
  <si>
    <t>MATALIA STOCK BROKING PRIVATE LIMITED</t>
  </si>
  <si>
    <t>MMLF</t>
  </si>
  <si>
    <t>PATINTLOG</t>
  </si>
  <si>
    <t>NATASHA NISHQA TANISHA FAMILY BENEFICIARIES TRUST</t>
  </si>
  <si>
    <t>WALL STREET SECURITIES &amp; INVESTMENTS INDIA LIMITED</t>
  </si>
  <si>
    <t>PECOS</t>
  </si>
  <si>
    <t>SUNDEEP ARJUN KARNA HUF</t>
  </si>
  <si>
    <t>VISHNU PRABHA RAJENDRAN</t>
  </si>
  <si>
    <t>BINDU GARG</t>
  </si>
  <si>
    <t>SINIMOL VIJAYAKUMARI</t>
  </si>
  <si>
    <t>SASIKUMAR KOYADAN CHOYIKUNNIL</t>
  </si>
  <si>
    <t>MAHENDRA GIRDHARILAL WADHWANI</t>
  </si>
  <si>
    <t>SKSE SECURITIES LIMITED CORP CM/TM PROP A/C</t>
  </si>
  <si>
    <t>NARMADABEN VAGHELA</t>
  </si>
  <si>
    <t>MOHD IRSHAD MOHD ASHRAF GAFULI</t>
  </si>
  <si>
    <t>HIRAL VAGHELA</t>
  </si>
  <si>
    <t>SEML</t>
  </si>
  <si>
    <t>VARSHABEN JIGNESHKUMAR THOBHANI</t>
  </si>
  <si>
    <t>AMRISH KIRTILAL SHAH</t>
  </si>
  <si>
    <t>HITENDRA ABHESINH JHALA</t>
  </si>
  <si>
    <t>RUCHIRA GOYAL</t>
  </si>
  <si>
    <t>STOCK VERTEX VENTURES</t>
  </si>
  <si>
    <t>NIKUNJ KAUSHIK SHAH</t>
  </si>
  <si>
    <t>KALPANA MADHANI SECURITIES PRIVATE LIMITED</t>
  </si>
  <si>
    <t>SHVFL</t>
  </si>
  <si>
    <t>DHANKALASH DISTRIBUTORS PVT LTD</t>
  </si>
  <si>
    <t>DUDDU FIN LEASE LIMITED</t>
  </si>
  <si>
    <t>SPANDANA</t>
  </si>
  <si>
    <t>VALIANT MAURITIUS PARTNERS FDI LTD</t>
  </si>
  <si>
    <t>VALIANT INDIA OPPORTUNITIES LTD</t>
  </si>
  <si>
    <t>VALIANT MAURITIUS PARTNERS LIMITED</t>
  </si>
  <si>
    <t>VALIANT MAURITIUS PARTNERS OFFSHORE LIMITED</t>
  </si>
  <si>
    <t>MAX LIFE INSURANCE COMPANY LIMITED - HIGH GROWTH FUND</t>
  </si>
  <si>
    <t>MAX LIFE INSURANCE COMPANY LIMITED A/C PAR</t>
  </si>
  <si>
    <t>KOTAK MAHINDRA LIFE INSURANCE COMPANY LIMITED - CLASSIC OPPORTUNITIES FUND ULIF 033 16 12 09 CLAOPPF</t>
  </si>
  <si>
    <t>SWOEF</t>
  </si>
  <si>
    <t>PARTH INFIN BROKERS PVT LTD</t>
  </si>
  <si>
    <t>R B K SHARE BROKING LIMITED</t>
  </si>
  <si>
    <t>THOMASCOTT</t>
  </si>
  <si>
    <t>RADHESHYAM RATHI</t>
  </si>
  <si>
    <t>TILAK</t>
  </si>
  <si>
    <t>BANAS FINANCE LIMITED</t>
  </si>
  <si>
    <t>SAGAR PORTFOLIO SERVICES LIMITED</t>
  </si>
  <si>
    <t>VICKY RAJESH JHAVERI</t>
  </si>
  <si>
    <t>PREKSHANIRMALSHAH</t>
  </si>
  <si>
    <t>AMEYA</t>
  </si>
  <si>
    <t>Ameya Precision Eng Ltd</t>
  </si>
  <si>
    <t>LATIN MANHARLAL SECURITIES PVT. LTD.</t>
  </si>
  <si>
    <t>Asian Granito India Limit</t>
  </si>
  <si>
    <t>QE SECURITIES LLP</t>
  </si>
  <si>
    <t>BAIDFIN</t>
  </si>
  <si>
    <t>Baid Finserv Limited</t>
  </si>
  <si>
    <t>BANARBEADS</t>
  </si>
  <si>
    <t>Banaras Beads Ltd</t>
  </si>
  <si>
    <t>VEENA RAJESH SHAH</t>
  </si>
  <si>
    <t>BBL</t>
  </si>
  <si>
    <t>Bharat Bijlee Ltd</t>
  </si>
  <si>
    <t>BODALCHEM</t>
  </si>
  <si>
    <t>Bodal Chemicals Ltd</t>
  </si>
  <si>
    <t>CLSL</t>
  </si>
  <si>
    <t>Crop Life Science Limited</t>
  </si>
  <si>
    <t>NEOMILE CORPORATE ADVISORY LIMITED</t>
  </si>
  <si>
    <t>Cochin Shipyard Limited</t>
  </si>
  <si>
    <t>CORALFINAC</t>
  </si>
  <si>
    <t>Coral India Fin &amp; Hous Lt</t>
  </si>
  <si>
    <t>DELTAMAGNT</t>
  </si>
  <si>
    <t>Delta Manufacturing Ltd</t>
  </si>
  <si>
    <t>MANISH VIDYASAGAR</t>
  </si>
  <si>
    <t>GOKEX</t>
  </si>
  <si>
    <t>Gokaldas Exports Limited</t>
  </si>
  <si>
    <t>AAKRAYA RESEARCH LLP</t>
  </si>
  <si>
    <t>AMRITA JAIN</t>
  </si>
  <si>
    <t>RAJESH KOLEKAR HUF</t>
  </si>
  <si>
    <t>KELLTONTEC</t>
  </si>
  <si>
    <t>Kellton Tech Sol Ltd</t>
  </si>
  <si>
    <t>MACPOWER</t>
  </si>
  <si>
    <t>Macpower CNC Machines Ltd</t>
  </si>
  <si>
    <t>MENONBE</t>
  </si>
  <si>
    <t>Menon Bearings Limited</t>
  </si>
  <si>
    <t>OSIAHYPER</t>
  </si>
  <si>
    <t>Osia Hyper Retail Ltd</t>
  </si>
  <si>
    <t>DOVETAIL INDIA FUND</t>
  </si>
  <si>
    <t>Polyplex Corporation Ltd.</t>
  </si>
  <si>
    <t>RBMINFRA</t>
  </si>
  <si>
    <t>Rbm Infracon Limited</t>
  </si>
  <si>
    <t>SELVAMURTHY  AKILANDESWARI</t>
  </si>
  <si>
    <t>PACE STOCK BROKING SERVICES PVT LTD</t>
  </si>
  <si>
    <t>OM TRADING</t>
  </si>
  <si>
    <t>ACHINTYA SECURITIES PRIVATE LIMITED</t>
  </si>
  <si>
    <t>SHAKTIPUMP</t>
  </si>
  <si>
    <t>Shakti Pumps (I) Ltd</t>
  </si>
  <si>
    <t>Sun Pharma Advanced Resea</t>
  </si>
  <si>
    <t>TFCILTD</t>
  </si>
  <si>
    <t>Tourism Finance Corp</t>
  </si>
  <si>
    <t>CRONY VYAPAR PVT LTD</t>
  </si>
  <si>
    <t>TFL</t>
  </si>
  <si>
    <t>Transwarranty Finance Lim</t>
  </si>
  <si>
    <t>CHITTILANGATKALAM  HAREENDRAN</t>
  </si>
  <si>
    <t>TRIGYN</t>
  </si>
  <si>
    <t>Trigyn Technologies Ltd</t>
  </si>
  <si>
    <t>UFLEX Limited</t>
  </si>
  <si>
    <t>VLEGOV</t>
  </si>
  <si>
    <t>VL E Gov and IT Sol Ltd</t>
  </si>
  <si>
    <t>PRAKASH RATANCHAND SHAH</t>
  </si>
  <si>
    <t>SAMYAKTVA CONSTRUCTION LLP</t>
  </si>
  <si>
    <t>KESORAMIND</t>
  </si>
  <si>
    <t>KESORAM INDUSTRIES LTD</t>
  </si>
  <si>
    <t>EUSTON INDUSTRIES LIMITED</t>
  </si>
  <si>
    <t>PATEL DHAVAL</t>
  </si>
  <si>
    <t>DIPALEE  A  DESAI</t>
  </si>
  <si>
    <t>SAKHTISUG</t>
  </si>
  <si>
    <t>Sakthi Sugars Ltd.</t>
  </si>
  <si>
    <t>ASSET RECONSTRUCTION COMPANY INDIA LIMITED</t>
  </si>
  <si>
    <t>TGBHOTELS</t>
  </si>
  <si>
    <t>Bhagwati Banquets And Hot</t>
  </si>
  <si>
    <t>SOURABH KUMAR CHORDIA</t>
  </si>
  <si>
    <t>Thomas Scott (India) Ltd</t>
  </si>
  <si>
    <t>TIRUMALCHM</t>
  </si>
  <si>
    <t>Thirumalai Chemicals Ltd</t>
  </si>
  <si>
    <t>HN SAFAL INFRA DEVELOPERS PRIVATE LIMITED</t>
  </si>
  <si>
    <t>YUDIZ</t>
  </si>
  <si>
    <t>Yudiz Solutions Limited</t>
  </si>
  <si>
    <t>WAYBROAD TRADING PRIVATE LIMITED</t>
  </si>
  <si>
    <t>Zee Entertain. Enterp.Ltd</t>
  </si>
  <si>
    <t>QUANT MUTUAL FUND</t>
  </si>
  <si>
    <t>Zomato Limited</t>
  </si>
  <si>
    <t>SVF GROWTH (SINGAPORE) PTE.LTD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</si>
</sst>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rgb="FF92D050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rgb="FFE5B8B7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40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5" fillId="6" borderId="2" xfId="0" applyNumberFormat="1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0" fontId="14" fillId="0" borderId="0" xfId="0" applyFont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5" fillId="0" borderId="3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0" fontId="38" fillId="11" borderId="31" xfId="0" applyFont="1" applyFill="1" applyBorder="1" applyAlignment="1">
      <alignment horizontal="left"/>
    </xf>
    <xf numFmtId="43" fontId="35" fillId="11" borderId="31" xfId="0" applyNumberFormat="1" applyFont="1" applyFill="1" applyBorder="1" applyAlignment="1">
      <alignment horizontal="center" vertical="top"/>
    </xf>
    <xf numFmtId="0" fontId="1" fillId="12" borderId="2" xfId="0" applyFont="1" applyFill="1" applyBorder="1" applyAlignment="1">
      <alignment horizontal="center" vertical="center"/>
    </xf>
    <xf numFmtId="165" fontId="35" fillId="12" borderId="2" xfId="0" applyNumberFormat="1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left"/>
    </xf>
    <xf numFmtId="43" fontId="38" fillId="12" borderId="2" xfId="0" applyNumberFormat="1" applyFont="1" applyFill="1" applyBorder="1" applyAlignment="1">
      <alignment horizontal="center" vertical="top"/>
    </xf>
    <xf numFmtId="0" fontId="38" fillId="12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6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35" fillId="13" borderId="31" xfId="0" applyFont="1" applyFill="1" applyBorder="1" applyAlignment="1">
      <alignment horizontal="center" vertical="center"/>
    </xf>
    <xf numFmtId="165" fontId="35" fillId="13" borderId="31" xfId="0" applyNumberFormat="1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 vertical="center"/>
    </xf>
    <xf numFmtId="49" fontId="36" fillId="13" borderId="31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center" vertical="center"/>
    </xf>
    <xf numFmtId="2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165" fontId="35" fillId="13" borderId="7" xfId="0" applyNumberFormat="1" applyFont="1" applyFill="1" applyBorder="1" applyAlignment="1">
      <alignment horizontal="center" vertical="center"/>
    </xf>
    <xf numFmtId="1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/>
    <xf numFmtId="0" fontId="36" fillId="13" borderId="2" xfId="0" applyFont="1" applyFill="1" applyBorder="1" applyAlignment="1">
      <alignment horizontal="center" vertical="center"/>
    </xf>
    <xf numFmtId="0" fontId="36" fillId="13" borderId="20" xfId="0" applyFont="1" applyFill="1" applyBorder="1" applyAlignment="1">
      <alignment horizontal="center" vertical="center"/>
    </xf>
    <xf numFmtId="0" fontId="36" fillId="13" borderId="27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15" fontId="1" fillId="13" borderId="31" xfId="0" applyNumberFormat="1" applyFont="1" applyFill="1" applyBorder="1" applyAlignment="1">
      <alignment horizontal="center" vertical="center"/>
    </xf>
    <xf numFmtId="0" fontId="35" fillId="13" borderId="31" xfId="0" applyFont="1" applyFill="1" applyBorder="1" applyAlignment="1">
      <alignment horizontal="left"/>
    </xf>
    <xf numFmtId="43" fontId="35" fillId="13" borderId="31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2" fontId="36" fillId="15" borderId="2" xfId="0" applyNumberFormat="1" applyFont="1" applyFill="1" applyBorder="1" applyAlignment="1">
      <alignment horizontal="center" vertical="center"/>
    </xf>
    <xf numFmtId="10" fontId="36" fillId="15" borderId="2" xfId="0" applyNumberFormat="1" applyFont="1" applyFill="1" applyBorder="1" applyAlignment="1">
      <alignment horizontal="center" vertical="center" wrapText="1"/>
    </xf>
    <xf numFmtId="0" fontId="36" fillId="15" borderId="20" xfId="0" applyFont="1" applyFill="1" applyBorder="1" applyAlignment="1">
      <alignment horizontal="center" vertical="center"/>
    </xf>
    <xf numFmtId="16" fontId="36" fillId="15" borderId="31" xfId="0" applyNumberFormat="1" applyFont="1" applyFill="1" applyBorder="1" applyAlignment="1">
      <alignment horizontal="center" vertical="center"/>
    </xf>
    <xf numFmtId="2" fontId="36" fillId="13" borderId="17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166" fontId="35" fillId="11" borderId="2" xfId="0" applyNumberFormat="1" applyFont="1" applyFill="1" applyBorder="1" applyAlignment="1">
      <alignment horizontal="center" vertical="center"/>
    </xf>
    <xf numFmtId="0" fontId="36" fillId="16" borderId="7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5" fillId="17" borderId="2" xfId="0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165" fontId="35" fillId="17" borderId="2" xfId="0" applyNumberFormat="1" applyFont="1" applyFill="1" applyBorder="1" applyAlignment="1">
      <alignment horizontal="center" vertical="center"/>
    </xf>
    <xf numFmtId="15" fontId="1" fillId="17" borderId="2" xfId="0" applyNumberFormat="1" applyFont="1" applyFill="1" applyBorder="1" applyAlignment="1">
      <alignment horizontal="center" vertical="center"/>
    </xf>
    <xf numFmtId="0" fontId="38" fillId="17" borderId="2" xfId="0" applyFont="1" applyFill="1" applyBorder="1" applyAlignment="1">
      <alignment horizontal="left"/>
    </xf>
    <xf numFmtId="43" fontId="35" fillId="17" borderId="2" xfId="0" applyNumberFormat="1" applyFont="1" applyFill="1" applyBorder="1" applyAlignment="1">
      <alignment horizontal="center" vertical="top"/>
    </xf>
    <xf numFmtId="0" fontId="36" fillId="17" borderId="2" xfId="0" applyFont="1" applyFill="1" applyBorder="1" applyAlignment="1">
      <alignment horizontal="center" vertical="center"/>
    </xf>
    <xf numFmtId="0" fontId="36" fillId="18" borderId="2" xfId="0" applyFont="1" applyFill="1" applyBorder="1" applyAlignment="1">
      <alignment horizontal="center" vertical="center"/>
    </xf>
    <xf numFmtId="2" fontId="36" fillId="18" borderId="2" xfId="0" applyNumberFormat="1" applyFont="1" applyFill="1" applyBorder="1" applyAlignment="1">
      <alignment horizontal="center" vertical="center"/>
    </xf>
    <xf numFmtId="10" fontId="36" fillId="18" borderId="2" xfId="0" applyNumberFormat="1" applyFont="1" applyFill="1" applyBorder="1" applyAlignment="1">
      <alignment horizontal="center" vertical="center" wrapText="1"/>
    </xf>
    <xf numFmtId="0" fontId="36" fillId="18" borderId="20" xfId="0" applyFont="1" applyFill="1" applyBorder="1" applyAlignment="1">
      <alignment horizontal="center" vertical="center"/>
    </xf>
    <xf numFmtId="16" fontId="36" fillId="18" borderId="31" xfId="0" applyNumberFormat="1" applyFont="1" applyFill="1" applyBorder="1" applyAlignment="1">
      <alignment horizontal="center" vertical="center"/>
    </xf>
    <xf numFmtId="0" fontId="38" fillId="13" borderId="31" xfId="0" applyFont="1" applyFill="1" applyBorder="1" applyAlignment="1">
      <alignment horizontal="left"/>
    </xf>
    <xf numFmtId="2" fontId="36" fillId="11" borderId="17" xfId="0" applyNumberFormat="1" applyFont="1" applyFill="1" applyBorder="1" applyAlignment="1">
      <alignment horizontal="center" vertical="center"/>
    </xf>
    <xf numFmtId="166" fontId="35" fillId="13" borderId="31" xfId="0" applyNumberFormat="1" applyFont="1" applyFill="1" applyBorder="1" applyAlignment="1">
      <alignment horizontal="center" vertical="center"/>
    </xf>
    <xf numFmtId="43" fontId="35" fillId="12" borderId="2" xfId="0" applyNumberFormat="1" applyFont="1" applyFill="1" applyBorder="1" applyAlignment="1">
      <alignment horizontal="center" vertical="top"/>
    </xf>
    <xf numFmtId="49" fontId="35" fillId="11" borderId="2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7" borderId="31" xfId="0" applyFont="1" applyFill="1" applyBorder="1" applyAlignment="1">
      <alignment horizontal="center" vertical="center"/>
    </xf>
    <xf numFmtId="165" fontId="35" fillId="17" borderId="31" xfId="0" applyNumberFormat="1" applyFont="1" applyFill="1" applyBorder="1" applyAlignment="1">
      <alignment horizontal="center" vertical="center"/>
    </xf>
    <xf numFmtId="15" fontId="1" fillId="17" borderId="31" xfId="0" applyNumberFormat="1" applyFont="1" applyFill="1" applyBorder="1" applyAlignment="1">
      <alignment horizontal="center" vertical="center"/>
    </xf>
    <xf numFmtId="0" fontId="35" fillId="17" borderId="31" xfId="0" applyFont="1" applyFill="1" applyBorder="1" applyAlignment="1">
      <alignment horizontal="left"/>
    </xf>
    <xf numFmtId="43" fontId="35" fillId="17" borderId="31" xfId="0" applyNumberFormat="1" applyFont="1" applyFill="1" applyBorder="1" applyAlignment="1">
      <alignment horizontal="center" vertical="top"/>
    </xf>
    <xf numFmtId="0" fontId="35" fillId="17" borderId="31" xfId="0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6" fillId="18" borderId="5" xfId="0" applyFont="1" applyFill="1" applyBorder="1" applyAlignment="1">
      <alignment horizontal="center" vertical="center"/>
    </xf>
    <xf numFmtId="16" fontId="35" fillId="17" borderId="2" xfId="0" applyNumberFormat="1" applyFont="1" applyFill="1" applyBorder="1" applyAlignment="1">
      <alignment horizontal="center" vertical="center"/>
    </xf>
    <xf numFmtId="0" fontId="35" fillId="17" borderId="2" xfId="0" applyFont="1" applyFill="1" applyBorder="1"/>
    <xf numFmtId="0" fontId="36" fillId="18" borderId="27" xfId="0" applyFont="1" applyFill="1" applyBorder="1" applyAlignment="1">
      <alignment horizontal="center" vertical="center"/>
    </xf>
    <xf numFmtId="0" fontId="35" fillId="18" borderId="2" xfId="0" applyFont="1" applyFill="1" applyBorder="1" applyAlignment="1">
      <alignment horizontal="center" vertical="center"/>
    </xf>
    <xf numFmtId="166" fontId="35" fillId="18" borderId="2" xfId="0" applyNumberFormat="1" applyFont="1" applyFill="1" applyBorder="1" applyAlignment="1">
      <alignment horizontal="center" vertical="center"/>
    </xf>
    <xf numFmtId="165" fontId="35" fillId="18" borderId="2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left" vertical="center"/>
    </xf>
    <xf numFmtId="49" fontId="36" fillId="17" borderId="31" xfId="0" applyNumberFormat="1" applyFont="1" applyFill="1" applyBorder="1" applyAlignment="1">
      <alignment horizontal="center" vertical="center"/>
    </xf>
    <xf numFmtId="0" fontId="36" fillId="17" borderId="37" xfId="0" applyFont="1" applyFill="1" applyBorder="1" applyAlignment="1">
      <alignment horizontal="center" vertical="center"/>
    </xf>
    <xf numFmtId="0" fontId="36" fillId="17" borderId="7" xfId="0" applyFont="1" applyFill="1" applyBorder="1" applyAlignment="1">
      <alignment horizontal="center" vertical="center"/>
    </xf>
    <xf numFmtId="166" fontId="35" fillId="17" borderId="2" xfId="0" applyNumberFormat="1" applyFont="1" applyFill="1" applyBorder="1" applyAlignment="1">
      <alignment horizontal="center" vertical="center"/>
    </xf>
    <xf numFmtId="0" fontId="36" fillId="19" borderId="7" xfId="0" applyFont="1" applyFill="1" applyBorder="1" applyAlignment="1">
      <alignment horizontal="center" vertical="center"/>
    </xf>
    <xf numFmtId="165" fontId="35" fillId="17" borderId="7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15" fontId="1" fillId="11" borderId="2" xfId="0" applyNumberFormat="1" applyFont="1" applyFill="1" applyBorder="1" applyAlignment="1">
      <alignment horizontal="center" vertical="center"/>
    </xf>
    <xf numFmtId="0" fontId="38" fillId="11" borderId="2" xfId="0" applyFont="1" applyFill="1" applyBorder="1" applyAlignment="1">
      <alignment horizontal="left"/>
    </xf>
    <xf numFmtId="43" fontId="35" fillId="11" borderId="2" xfId="0" applyNumberFormat="1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165" fontId="35" fillId="0" borderId="32" xfId="0" applyNumberFormat="1" applyFont="1" applyBorder="1" applyAlignment="1">
      <alignment horizontal="center" vertical="center"/>
    </xf>
    <xf numFmtId="165" fontId="35" fillId="0" borderId="33" xfId="0" applyNumberFormat="1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5" fillId="13" borderId="32" xfId="0" applyFont="1" applyFill="1" applyBorder="1" applyAlignment="1">
      <alignment horizontal="center" vertical="center"/>
    </xf>
    <xf numFmtId="0" fontId="35" fillId="13" borderId="33" xfId="0" applyFont="1" applyFill="1" applyBorder="1" applyAlignment="1">
      <alignment horizontal="center" vertical="center"/>
    </xf>
    <xf numFmtId="0" fontId="36" fillId="13" borderId="32" xfId="0" applyFont="1" applyFill="1" applyBorder="1" applyAlignment="1">
      <alignment horizontal="center" vertical="center"/>
    </xf>
    <xf numFmtId="0" fontId="36" fillId="13" borderId="33" xfId="0" applyFont="1" applyFill="1" applyBorder="1" applyAlignment="1">
      <alignment horizontal="center" vertical="center"/>
    </xf>
    <xf numFmtId="0" fontId="35" fillId="11" borderId="32" xfId="0" applyFont="1" applyFill="1" applyBorder="1" applyAlignment="1">
      <alignment horizontal="center" vertical="center"/>
    </xf>
    <xf numFmtId="0" fontId="35" fillId="11" borderId="33" xfId="0" applyFont="1" applyFill="1" applyBorder="1" applyAlignment="1">
      <alignment horizontal="center" vertical="center"/>
    </xf>
    <xf numFmtId="165" fontId="35" fillId="11" borderId="32" xfId="0" applyNumberFormat="1" applyFont="1" applyFill="1" applyBorder="1" applyAlignment="1">
      <alignment horizontal="center" vertical="center"/>
    </xf>
    <xf numFmtId="165" fontId="35" fillId="11" borderId="33" xfId="0" applyNumberFormat="1" applyFont="1" applyFill="1" applyBorder="1" applyAlignment="1">
      <alignment horizontal="center" vertical="center"/>
    </xf>
    <xf numFmtId="0" fontId="36" fillId="11" borderId="34" xfId="0" applyFont="1" applyFill="1" applyBorder="1" applyAlignment="1">
      <alignment horizontal="center" vertical="center"/>
    </xf>
    <xf numFmtId="0" fontId="36" fillId="11" borderId="35" xfId="0" applyFont="1" applyFill="1" applyBorder="1" applyAlignment="1">
      <alignment horizontal="center" vertical="center"/>
    </xf>
    <xf numFmtId="0" fontId="36" fillId="16" borderId="7" xfId="0" applyFont="1" applyFill="1" applyBorder="1" applyAlignment="1">
      <alignment horizontal="center" vertical="center"/>
    </xf>
    <xf numFmtId="0" fontId="36" fillId="16" borderId="36" xfId="0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165" fontId="35" fillId="11" borderId="36" xfId="0" applyNumberFormat="1" applyFont="1" applyFill="1" applyBorder="1" applyAlignment="1">
      <alignment horizontal="center" vertical="center"/>
    </xf>
    <xf numFmtId="0" fontId="35" fillId="11" borderId="7" xfId="0" applyFont="1" applyFill="1" applyBorder="1" applyAlignment="1">
      <alignment horizontal="center" vertical="center"/>
    </xf>
    <xf numFmtId="0" fontId="35" fillId="11" borderId="36" xfId="0" applyFont="1" applyFill="1" applyBorder="1" applyAlignment="1">
      <alignment horizontal="center" vertical="center"/>
    </xf>
    <xf numFmtId="165" fontId="35" fillId="13" borderId="32" xfId="0" applyNumberFormat="1" applyFont="1" applyFill="1" applyBorder="1" applyAlignment="1">
      <alignment horizontal="center" vertical="center"/>
    </xf>
    <xf numFmtId="165" fontId="35" fillId="13" borderId="33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7" xfId="2"/>
    <cellStyle name="Normal 7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F6" sqref="F6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45169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45169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9" t="s">
        <v>16</v>
      </c>
      <c r="B9" s="371" t="s">
        <v>17</v>
      </c>
      <c r="C9" s="371" t="s">
        <v>18</v>
      </c>
      <c r="D9" s="371" t="s">
        <v>19</v>
      </c>
      <c r="E9" s="26" t="s">
        <v>20</v>
      </c>
      <c r="F9" s="26" t="s">
        <v>21</v>
      </c>
      <c r="G9" s="366" t="s">
        <v>22</v>
      </c>
      <c r="H9" s="367"/>
      <c r="I9" s="368"/>
      <c r="J9" s="366" t="s">
        <v>23</v>
      </c>
      <c r="K9" s="367"/>
      <c r="L9" s="368"/>
      <c r="M9" s="26"/>
      <c r="N9" s="27"/>
      <c r="O9" s="27"/>
      <c r="P9" s="27"/>
    </row>
    <row r="10" spans="1:16" ht="38.25">
      <c r="A10" s="370"/>
      <c r="B10" s="372"/>
      <c r="C10" s="372"/>
      <c r="D10" s="372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870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19342.5</v>
      </c>
      <c r="F11" s="35">
        <v>19371.850000000002</v>
      </c>
      <c r="G11" s="36">
        <v>19299.650000000005</v>
      </c>
      <c r="H11" s="36">
        <v>19256.800000000003</v>
      </c>
      <c r="I11" s="36">
        <v>19184.600000000006</v>
      </c>
      <c r="J11" s="36">
        <v>19414.700000000004</v>
      </c>
      <c r="K11" s="36">
        <v>19486.900000000001</v>
      </c>
      <c r="L11" s="36">
        <v>19529.750000000004</v>
      </c>
      <c r="M11" s="37">
        <v>19444.05</v>
      </c>
      <c r="N11" s="37">
        <v>19329</v>
      </c>
      <c r="O11" s="252">
        <v>13311550</v>
      </c>
      <c r="P11" s="254">
        <v>-2.7061497756143197E-2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44232.2</v>
      </c>
      <c r="F12" s="38">
        <v>44376.733333333337</v>
      </c>
      <c r="G12" s="39">
        <v>43972.316666666673</v>
      </c>
      <c r="H12" s="39">
        <v>43712.433333333334</v>
      </c>
      <c r="I12" s="39">
        <v>43308.01666666667</v>
      </c>
      <c r="J12" s="39">
        <v>44636.616666666676</v>
      </c>
      <c r="K12" s="39">
        <v>45041.033333333333</v>
      </c>
      <c r="L12" s="39">
        <v>45300.916666666679</v>
      </c>
      <c r="M12" s="31">
        <v>44781.15</v>
      </c>
      <c r="N12" s="31">
        <v>44116.85</v>
      </c>
      <c r="O12" s="253">
        <v>2358945</v>
      </c>
      <c r="P12" s="254">
        <v>4.428463285389856E-2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45195</v>
      </c>
      <c r="E13" s="38">
        <v>19815.95</v>
      </c>
      <c r="F13" s="38">
        <v>19869.533333333336</v>
      </c>
      <c r="G13" s="39">
        <v>19732.916666666672</v>
      </c>
      <c r="H13" s="39">
        <v>19649.883333333335</v>
      </c>
      <c r="I13" s="39">
        <v>19513.26666666667</v>
      </c>
      <c r="J13" s="39">
        <v>19952.566666666673</v>
      </c>
      <c r="K13" s="39">
        <v>20089.183333333334</v>
      </c>
      <c r="L13" s="39">
        <v>20172.216666666674</v>
      </c>
      <c r="M13" s="31">
        <v>20006.150000000001</v>
      </c>
      <c r="N13" s="31">
        <v>19786.5</v>
      </c>
      <c r="O13" s="253">
        <v>42760</v>
      </c>
      <c r="P13" s="255">
        <v>-0.60885473838272963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45194</v>
      </c>
      <c r="E14" s="38">
        <v>8897.0499999999993</v>
      </c>
      <c r="F14" s="38">
        <v>8890.2833333333328</v>
      </c>
      <c r="G14" s="39">
        <v>8856.866666666665</v>
      </c>
      <c r="H14" s="39">
        <v>8816.6833333333325</v>
      </c>
      <c r="I14" s="39">
        <v>8783.2666666666646</v>
      </c>
      <c r="J14" s="39">
        <v>8930.4666666666653</v>
      </c>
      <c r="K14" s="39">
        <v>8963.8833333333332</v>
      </c>
      <c r="L14" s="39">
        <v>9004.0666666666657</v>
      </c>
      <c r="M14" s="31">
        <v>8923.7000000000007</v>
      </c>
      <c r="N14" s="31">
        <v>8850.1</v>
      </c>
      <c r="O14" s="253">
        <v>81750</v>
      </c>
      <c r="P14" s="255">
        <v>0.11338100102145046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489.05</v>
      </c>
      <c r="F15" s="38">
        <v>489.81666666666666</v>
      </c>
      <c r="G15" s="39">
        <v>485.83333333333331</v>
      </c>
      <c r="H15" s="39">
        <v>482.61666666666667</v>
      </c>
      <c r="I15" s="39">
        <v>478.63333333333333</v>
      </c>
      <c r="J15" s="39">
        <v>493.0333333333333</v>
      </c>
      <c r="K15" s="39">
        <v>497.01666666666665</v>
      </c>
      <c r="L15" s="39">
        <v>500.23333333333329</v>
      </c>
      <c r="M15" s="31">
        <v>493.8</v>
      </c>
      <c r="N15" s="31">
        <v>486.6</v>
      </c>
      <c r="O15" s="253">
        <v>12104000</v>
      </c>
      <c r="P15" s="254">
        <v>-3.5691523263224986E-2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4334.8500000000004</v>
      </c>
      <c r="F16" s="38">
        <v>4340.1500000000005</v>
      </c>
      <c r="G16" s="39">
        <v>4314.7000000000007</v>
      </c>
      <c r="H16" s="39">
        <v>4294.55</v>
      </c>
      <c r="I16" s="39">
        <v>4269.1000000000004</v>
      </c>
      <c r="J16" s="39">
        <v>4360.3000000000011</v>
      </c>
      <c r="K16" s="39">
        <v>4385.75</v>
      </c>
      <c r="L16" s="39">
        <v>4405.9000000000015</v>
      </c>
      <c r="M16" s="31">
        <v>4365.6000000000004</v>
      </c>
      <c r="N16" s="31">
        <v>4320</v>
      </c>
      <c r="O16" s="253">
        <v>1457500</v>
      </c>
      <c r="P16" s="254">
        <v>-7.6655052264808357E-2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23296.6</v>
      </c>
      <c r="F17" s="38">
        <v>23327.766666666663</v>
      </c>
      <c r="G17" s="39">
        <v>23168.433333333327</v>
      </c>
      <c r="H17" s="39">
        <v>23040.266666666663</v>
      </c>
      <c r="I17" s="39">
        <v>22880.933333333327</v>
      </c>
      <c r="J17" s="39">
        <v>23455.933333333327</v>
      </c>
      <c r="K17" s="39">
        <v>23615.266666666663</v>
      </c>
      <c r="L17" s="39">
        <v>23743.433333333327</v>
      </c>
      <c r="M17" s="31">
        <v>23487.1</v>
      </c>
      <c r="N17" s="31">
        <v>23199.599999999999</v>
      </c>
      <c r="O17" s="253">
        <v>70480</v>
      </c>
      <c r="P17" s="254">
        <v>-4.0305010893246188E-2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181.5</v>
      </c>
      <c r="F18" s="38">
        <v>182.13333333333335</v>
      </c>
      <c r="G18" s="39">
        <v>180.41666666666671</v>
      </c>
      <c r="H18" s="39">
        <v>179.33333333333337</v>
      </c>
      <c r="I18" s="39">
        <v>177.61666666666673</v>
      </c>
      <c r="J18" s="39">
        <v>183.2166666666667</v>
      </c>
      <c r="K18" s="39">
        <v>184.93333333333334</v>
      </c>
      <c r="L18" s="39">
        <v>186.01666666666668</v>
      </c>
      <c r="M18" s="31">
        <v>183.85</v>
      </c>
      <c r="N18" s="31">
        <v>181.05</v>
      </c>
      <c r="O18" s="253">
        <v>32437800</v>
      </c>
      <c r="P18" s="254">
        <v>-6.709116322410312E-2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220.85</v>
      </c>
      <c r="F19" s="38">
        <v>219.6</v>
      </c>
      <c r="G19" s="39">
        <v>217</v>
      </c>
      <c r="H19" s="39">
        <v>213.15</v>
      </c>
      <c r="I19" s="39">
        <v>210.55</v>
      </c>
      <c r="J19" s="39">
        <v>223.45</v>
      </c>
      <c r="K19" s="39">
        <v>226.04999999999995</v>
      </c>
      <c r="L19" s="39">
        <v>229.89999999999998</v>
      </c>
      <c r="M19" s="31">
        <v>222.2</v>
      </c>
      <c r="N19" s="31">
        <v>215.75</v>
      </c>
      <c r="O19" s="253">
        <v>25274600</v>
      </c>
      <c r="P19" s="254">
        <v>-1.9467419810369174E-2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2001.85</v>
      </c>
      <c r="F20" s="38">
        <v>1994.1166666666668</v>
      </c>
      <c r="G20" s="39">
        <v>1976.2333333333336</v>
      </c>
      <c r="H20" s="39">
        <v>1950.6166666666668</v>
      </c>
      <c r="I20" s="39">
        <v>1932.7333333333336</v>
      </c>
      <c r="J20" s="39">
        <v>2019.7333333333336</v>
      </c>
      <c r="K20" s="39">
        <v>2037.6166666666668</v>
      </c>
      <c r="L20" s="39">
        <v>2063.2333333333336</v>
      </c>
      <c r="M20" s="31">
        <v>2012</v>
      </c>
      <c r="N20" s="31">
        <v>1968.5</v>
      </c>
      <c r="O20" s="253">
        <v>6466200</v>
      </c>
      <c r="P20" s="254">
        <v>-2.3335901037654629E-2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2511</v>
      </c>
      <c r="F21" s="38">
        <v>2515.0333333333333</v>
      </c>
      <c r="G21" s="39">
        <v>2487.7166666666667</v>
      </c>
      <c r="H21" s="39">
        <v>2464.4333333333334</v>
      </c>
      <c r="I21" s="39">
        <v>2437.1166666666668</v>
      </c>
      <c r="J21" s="39">
        <v>2538.3166666666666</v>
      </c>
      <c r="K21" s="39">
        <v>2565.6333333333332</v>
      </c>
      <c r="L21" s="39">
        <v>2588.9166666666665</v>
      </c>
      <c r="M21" s="31">
        <v>2542.35</v>
      </c>
      <c r="N21" s="31">
        <v>2491.75</v>
      </c>
      <c r="O21" s="253">
        <v>11319600</v>
      </c>
      <c r="P21" s="254">
        <v>-2.3018565029388156E-2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819.5</v>
      </c>
      <c r="F22" s="38">
        <v>822.75</v>
      </c>
      <c r="G22" s="39">
        <v>813.75</v>
      </c>
      <c r="H22" s="39">
        <v>808</v>
      </c>
      <c r="I22" s="39">
        <v>799</v>
      </c>
      <c r="J22" s="39">
        <v>828.5</v>
      </c>
      <c r="K22" s="39">
        <v>837.5</v>
      </c>
      <c r="L22" s="39">
        <v>843.25</v>
      </c>
      <c r="M22" s="31">
        <v>831.75</v>
      </c>
      <c r="N22" s="31">
        <v>817</v>
      </c>
      <c r="O22" s="253">
        <v>42601600</v>
      </c>
      <c r="P22" s="254">
        <v>3.3916189327705759E-3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3698.3</v>
      </c>
      <c r="F23" s="38">
        <v>3710.2333333333336</v>
      </c>
      <c r="G23" s="39">
        <v>3673.0666666666671</v>
      </c>
      <c r="H23" s="39">
        <v>3647.8333333333335</v>
      </c>
      <c r="I23" s="39">
        <v>3610.666666666667</v>
      </c>
      <c r="J23" s="39">
        <v>3735.4666666666672</v>
      </c>
      <c r="K23" s="39">
        <v>3772.6333333333332</v>
      </c>
      <c r="L23" s="39">
        <v>3797.8666666666672</v>
      </c>
      <c r="M23" s="31">
        <v>3747.4</v>
      </c>
      <c r="N23" s="31">
        <v>3685</v>
      </c>
      <c r="O23" s="253">
        <v>708800</v>
      </c>
      <c r="P23" s="254">
        <v>-9.5025153717160429E-3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443.7</v>
      </c>
      <c r="F24" s="38">
        <v>443.13333333333338</v>
      </c>
      <c r="G24" s="39">
        <v>440.71666666666675</v>
      </c>
      <c r="H24" s="39">
        <v>437.73333333333335</v>
      </c>
      <c r="I24" s="39">
        <v>435.31666666666672</v>
      </c>
      <c r="J24" s="39">
        <v>446.11666666666679</v>
      </c>
      <c r="K24" s="39">
        <v>448.53333333333342</v>
      </c>
      <c r="L24" s="39">
        <v>451.51666666666682</v>
      </c>
      <c r="M24" s="31">
        <v>445.55</v>
      </c>
      <c r="N24" s="31">
        <v>440.15</v>
      </c>
      <c r="O24" s="253">
        <v>68819400</v>
      </c>
      <c r="P24" s="254">
        <v>5.28502313840976E-3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4863.25</v>
      </c>
      <c r="F25" s="38">
        <v>4866.8833333333332</v>
      </c>
      <c r="G25" s="39">
        <v>4843.7666666666664</v>
      </c>
      <c r="H25" s="39">
        <v>4824.2833333333328</v>
      </c>
      <c r="I25" s="39">
        <v>4801.1666666666661</v>
      </c>
      <c r="J25" s="39">
        <v>4886.3666666666668</v>
      </c>
      <c r="K25" s="39">
        <v>4909.4833333333336</v>
      </c>
      <c r="L25" s="39">
        <v>4928.9666666666672</v>
      </c>
      <c r="M25" s="31">
        <v>4890</v>
      </c>
      <c r="N25" s="31">
        <v>4847.3999999999996</v>
      </c>
      <c r="O25" s="253">
        <v>2391625</v>
      </c>
      <c r="P25" s="254">
        <v>7.0530027896205062E-3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390.45</v>
      </c>
      <c r="F26" s="38">
        <v>391.68333333333334</v>
      </c>
      <c r="G26" s="39">
        <v>387.7166666666667</v>
      </c>
      <c r="H26" s="39">
        <v>384.98333333333335</v>
      </c>
      <c r="I26" s="39">
        <v>381.01666666666671</v>
      </c>
      <c r="J26" s="39">
        <v>394.41666666666669</v>
      </c>
      <c r="K26" s="39">
        <v>398.38333333333327</v>
      </c>
      <c r="L26" s="39">
        <v>401.11666666666667</v>
      </c>
      <c r="M26" s="31">
        <v>395.65</v>
      </c>
      <c r="N26" s="31">
        <v>388.95</v>
      </c>
      <c r="O26" s="253">
        <v>11281200</v>
      </c>
      <c r="P26" s="254">
        <v>-9.1083413231064239E-2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187.55</v>
      </c>
      <c r="F27" s="38">
        <v>188.2166666666667</v>
      </c>
      <c r="G27" s="39">
        <v>186.53333333333339</v>
      </c>
      <c r="H27" s="39">
        <v>185.51666666666668</v>
      </c>
      <c r="I27" s="39">
        <v>183.83333333333337</v>
      </c>
      <c r="J27" s="39">
        <v>189.23333333333341</v>
      </c>
      <c r="K27" s="39">
        <v>190.91666666666669</v>
      </c>
      <c r="L27" s="39">
        <v>191.93333333333342</v>
      </c>
      <c r="M27" s="31">
        <v>189.9</v>
      </c>
      <c r="N27" s="31">
        <v>187.2</v>
      </c>
      <c r="O27" s="253">
        <v>91615000</v>
      </c>
      <c r="P27" s="254">
        <v>-1.0263058391400638E-2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3282.05</v>
      </c>
      <c r="F28" s="38">
        <v>3282.7666666666664</v>
      </c>
      <c r="G28" s="39">
        <v>3268.333333333333</v>
      </c>
      <c r="H28" s="39">
        <v>3254.6166666666668</v>
      </c>
      <c r="I28" s="39">
        <v>3240.1833333333334</v>
      </c>
      <c r="J28" s="39">
        <v>3296.4833333333327</v>
      </c>
      <c r="K28" s="39">
        <v>3310.9166666666661</v>
      </c>
      <c r="L28" s="39">
        <v>3324.6333333333323</v>
      </c>
      <c r="M28" s="31">
        <v>3297.2</v>
      </c>
      <c r="N28" s="31">
        <v>3269.05</v>
      </c>
      <c r="O28" s="253">
        <v>4463600</v>
      </c>
      <c r="P28" s="254">
        <v>-3.30155979202773E-2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1974.05</v>
      </c>
      <c r="F29" s="38">
        <v>1973.6166666666666</v>
      </c>
      <c r="G29" s="39">
        <v>1954.8833333333332</v>
      </c>
      <c r="H29" s="39">
        <v>1935.7166666666667</v>
      </c>
      <c r="I29" s="39">
        <v>1916.9833333333333</v>
      </c>
      <c r="J29" s="39">
        <v>1992.7833333333331</v>
      </c>
      <c r="K29" s="39">
        <v>2011.5166666666662</v>
      </c>
      <c r="L29" s="39">
        <v>2030.6833333333329</v>
      </c>
      <c r="M29" s="31">
        <v>1992.35</v>
      </c>
      <c r="N29" s="31">
        <v>1954.45</v>
      </c>
      <c r="O29" s="253">
        <v>2954350</v>
      </c>
      <c r="P29" s="254">
        <v>-0.13216903837861146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7261.75</v>
      </c>
      <c r="F30" s="38">
        <v>7236.3</v>
      </c>
      <c r="G30" s="39">
        <v>7162.6500000000005</v>
      </c>
      <c r="H30" s="39">
        <v>7063.55</v>
      </c>
      <c r="I30" s="39">
        <v>6989.9000000000005</v>
      </c>
      <c r="J30" s="39">
        <v>7335.4000000000005</v>
      </c>
      <c r="K30" s="39">
        <v>7409.05</v>
      </c>
      <c r="L30" s="39">
        <v>7508.1500000000005</v>
      </c>
      <c r="M30" s="31">
        <v>7309.95</v>
      </c>
      <c r="N30" s="31">
        <v>7137.2</v>
      </c>
      <c r="O30" s="253">
        <v>381000</v>
      </c>
      <c r="P30" s="254">
        <v>-4.6009389671361506E-2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730.75</v>
      </c>
      <c r="F31" s="38">
        <v>733.66666666666663</v>
      </c>
      <c r="G31" s="39">
        <v>724.5333333333333</v>
      </c>
      <c r="H31" s="39">
        <v>718.31666666666672</v>
      </c>
      <c r="I31" s="39">
        <v>709.18333333333339</v>
      </c>
      <c r="J31" s="39">
        <v>739.88333333333321</v>
      </c>
      <c r="K31" s="39">
        <v>749.01666666666665</v>
      </c>
      <c r="L31" s="39">
        <v>755.23333333333312</v>
      </c>
      <c r="M31" s="31">
        <v>742.8</v>
      </c>
      <c r="N31" s="31">
        <v>727.45</v>
      </c>
      <c r="O31" s="253">
        <v>15722000</v>
      </c>
      <c r="P31" s="254">
        <v>8.91997689790156E-3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833.6</v>
      </c>
      <c r="F32" s="38">
        <v>833.65</v>
      </c>
      <c r="G32" s="39">
        <v>827.75</v>
      </c>
      <c r="H32" s="39">
        <v>821.9</v>
      </c>
      <c r="I32" s="39">
        <v>816</v>
      </c>
      <c r="J32" s="39">
        <v>839.5</v>
      </c>
      <c r="K32" s="39">
        <v>845.39999999999986</v>
      </c>
      <c r="L32" s="39">
        <v>851.25</v>
      </c>
      <c r="M32" s="31">
        <v>839.55</v>
      </c>
      <c r="N32" s="31">
        <v>827.8</v>
      </c>
      <c r="O32" s="253">
        <v>14814800</v>
      </c>
      <c r="P32" s="254">
        <v>-1.9082301529497452E-2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983.1</v>
      </c>
      <c r="F33" s="38">
        <v>986.25</v>
      </c>
      <c r="G33" s="39">
        <v>976.5</v>
      </c>
      <c r="H33" s="39">
        <v>969.9</v>
      </c>
      <c r="I33" s="39">
        <v>960.15</v>
      </c>
      <c r="J33" s="39">
        <v>992.85</v>
      </c>
      <c r="K33" s="39">
        <v>1002.6</v>
      </c>
      <c r="L33" s="39">
        <v>1009.2</v>
      </c>
      <c r="M33" s="31">
        <v>996</v>
      </c>
      <c r="N33" s="31">
        <v>979.65</v>
      </c>
      <c r="O33" s="253">
        <v>39953750</v>
      </c>
      <c r="P33" s="254">
        <v>-3.9443434358612195E-2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4681.8999999999996</v>
      </c>
      <c r="F34" s="38">
        <v>4692.083333333333</v>
      </c>
      <c r="G34" s="39">
        <v>4660.2166666666662</v>
      </c>
      <c r="H34" s="39">
        <v>4638.5333333333328</v>
      </c>
      <c r="I34" s="39">
        <v>4606.6666666666661</v>
      </c>
      <c r="J34" s="39">
        <v>4713.7666666666664</v>
      </c>
      <c r="K34" s="39">
        <v>4745.6333333333332</v>
      </c>
      <c r="L34" s="39">
        <v>4767.3166666666666</v>
      </c>
      <c r="M34" s="31">
        <v>4723.95</v>
      </c>
      <c r="N34" s="31">
        <v>4670.3999999999996</v>
      </c>
      <c r="O34" s="253">
        <v>2676000</v>
      </c>
      <c r="P34" s="254">
        <v>3.8819875776397512E-2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1500.95</v>
      </c>
      <c r="F35" s="38">
        <v>1506.0666666666666</v>
      </c>
      <c r="G35" s="39">
        <v>1493.1333333333332</v>
      </c>
      <c r="H35" s="39">
        <v>1485.3166666666666</v>
      </c>
      <c r="I35" s="39">
        <v>1472.3833333333332</v>
      </c>
      <c r="J35" s="39">
        <v>1513.8833333333332</v>
      </c>
      <c r="K35" s="39">
        <v>1526.8166666666666</v>
      </c>
      <c r="L35" s="39">
        <v>1534.6333333333332</v>
      </c>
      <c r="M35" s="31">
        <v>1519</v>
      </c>
      <c r="N35" s="31">
        <v>1498.25</v>
      </c>
      <c r="O35" s="253">
        <v>10728000</v>
      </c>
      <c r="P35" s="254">
        <v>-5.008347245409015E-3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7254.15</v>
      </c>
      <c r="F36" s="38">
        <v>7270.583333333333</v>
      </c>
      <c r="G36" s="39">
        <v>7223.6666666666661</v>
      </c>
      <c r="H36" s="39">
        <v>7193.1833333333334</v>
      </c>
      <c r="I36" s="39">
        <v>7146.2666666666664</v>
      </c>
      <c r="J36" s="39">
        <v>7301.0666666666657</v>
      </c>
      <c r="K36" s="39">
        <v>7347.9833333333318</v>
      </c>
      <c r="L36" s="39">
        <v>7378.4666666666653</v>
      </c>
      <c r="M36" s="31">
        <v>7317.5</v>
      </c>
      <c r="N36" s="31">
        <v>7240.1</v>
      </c>
      <c r="O36" s="253">
        <v>4521250</v>
      </c>
      <c r="P36" s="254">
        <v>-5.316614748305018E-2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2374.9499999999998</v>
      </c>
      <c r="F37" s="38">
        <v>2375.5166666666664</v>
      </c>
      <c r="G37" s="39">
        <v>2362.583333333333</v>
      </c>
      <c r="H37" s="39">
        <v>2350.2166666666667</v>
      </c>
      <c r="I37" s="39">
        <v>2337.2833333333333</v>
      </c>
      <c r="J37" s="39">
        <v>2387.8833333333328</v>
      </c>
      <c r="K37" s="39">
        <v>2400.8166666666662</v>
      </c>
      <c r="L37" s="39">
        <v>2413.1833333333325</v>
      </c>
      <c r="M37" s="31">
        <v>2388.4499999999998</v>
      </c>
      <c r="N37" s="31">
        <v>2363.15</v>
      </c>
      <c r="O37" s="253">
        <v>1792200</v>
      </c>
      <c r="P37" s="254">
        <v>-4.370097646870498E-2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395.3</v>
      </c>
      <c r="F38" s="38">
        <v>395.13333333333338</v>
      </c>
      <c r="G38" s="39">
        <v>389.96666666666675</v>
      </c>
      <c r="H38" s="39">
        <v>384.63333333333338</v>
      </c>
      <c r="I38" s="39">
        <v>379.46666666666675</v>
      </c>
      <c r="J38" s="39">
        <v>400.46666666666675</v>
      </c>
      <c r="K38" s="39">
        <v>405.63333333333338</v>
      </c>
      <c r="L38" s="39">
        <v>410.96666666666675</v>
      </c>
      <c r="M38" s="31">
        <v>400.3</v>
      </c>
      <c r="N38" s="31">
        <v>389.8</v>
      </c>
      <c r="O38" s="253">
        <v>12552000</v>
      </c>
      <c r="P38" s="254">
        <v>7.0989761092150175E-2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230.35</v>
      </c>
      <c r="F39" s="38">
        <v>232.64999999999998</v>
      </c>
      <c r="G39" s="39">
        <v>227.34999999999997</v>
      </c>
      <c r="H39" s="39">
        <v>224.35</v>
      </c>
      <c r="I39" s="39">
        <v>219.04999999999998</v>
      </c>
      <c r="J39" s="39">
        <v>235.64999999999995</v>
      </c>
      <c r="K39" s="39">
        <v>240.94999999999996</v>
      </c>
      <c r="L39" s="39">
        <v>243.94999999999993</v>
      </c>
      <c r="M39" s="31">
        <v>237.95</v>
      </c>
      <c r="N39" s="31">
        <v>229.65</v>
      </c>
      <c r="O39" s="253">
        <v>79907500</v>
      </c>
      <c r="P39" s="254">
        <v>-1.4552181285648219E-2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191.25</v>
      </c>
      <c r="F40" s="38">
        <v>191.46666666666667</v>
      </c>
      <c r="G40" s="39">
        <v>190.73333333333335</v>
      </c>
      <c r="H40" s="39">
        <v>190.21666666666667</v>
      </c>
      <c r="I40" s="39">
        <v>189.48333333333335</v>
      </c>
      <c r="J40" s="39">
        <v>191.98333333333335</v>
      </c>
      <c r="K40" s="39">
        <v>192.71666666666664</v>
      </c>
      <c r="L40" s="39">
        <v>193.23333333333335</v>
      </c>
      <c r="M40" s="31">
        <v>192.2</v>
      </c>
      <c r="N40" s="31">
        <v>190.95</v>
      </c>
      <c r="O40" s="253">
        <v>111530250</v>
      </c>
      <c r="P40" s="254">
        <v>-3.2414910858995136E-3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1706.45</v>
      </c>
      <c r="F41" s="38">
        <v>1704.9333333333332</v>
      </c>
      <c r="G41" s="39">
        <v>1689.1166666666663</v>
      </c>
      <c r="H41" s="39">
        <v>1671.7833333333331</v>
      </c>
      <c r="I41" s="39">
        <v>1655.9666666666662</v>
      </c>
      <c r="J41" s="39">
        <v>1722.2666666666664</v>
      </c>
      <c r="K41" s="39">
        <v>1738.0833333333335</v>
      </c>
      <c r="L41" s="39">
        <v>1755.4166666666665</v>
      </c>
      <c r="M41" s="31">
        <v>1720.75</v>
      </c>
      <c r="N41" s="31">
        <v>1687.6</v>
      </c>
      <c r="O41" s="253">
        <v>1837500</v>
      </c>
      <c r="P41" s="254">
        <v>-3.2385466034755131E-2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134.35</v>
      </c>
      <c r="F42" s="38">
        <v>134.63333333333333</v>
      </c>
      <c r="G42" s="39">
        <v>133.86666666666665</v>
      </c>
      <c r="H42" s="39">
        <v>133.38333333333333</v>
      </c>
      <c r="I42" s="39">
        <v>132.61666666666665</v>
      </c>
      <c r="J42" s="39">
        <v>135.11666666666665</v>
      </c>
      <c r="K42" s="39">
        <v>135.8833333333333</v>
      </c>
      <c r="L42" s="39">
        <v>136.36666666666665</v>
      </c>
      <c r="M42" s="31">
        <v>135.4</v>
      </c>
      <c r="N42" s="31">
        <v>134.15</v>
      </c>
      <c r="O42" s="253">
        <v>79611900</v>
      </c>
      <c r="P42" s="254">
        <v>3.3043603189426046E-3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715.6</v>
      </c>
      <c r="F43" s="38">
        <v>717.75</v>
      </c>
      <c r="G43" s="39">
        <v>712</v>
      </c>
      <c r="H43" s="39">
        <v>708.4</v>
      </c>
      <c r="I43" s="39">
        <v>702.65</v>
      </c>
      <c r="J43" s="39">
        <v>721.35</v>
      </c>
      <c r="K43" s="39">
        <v>727.1</v>
      </c>
      <c r="L43" s="39">
        <v>730.7</v>
      </c>
      <c r="M43" s="31">
        <v>723.5</v>
      </c>
      <c r="N43" s="31">
        <v>714.15</v>
      </c>
      <c r="O43" s="253">
        <v>7851800</v>
      </c>
      <c r="P43" s="254">
        <v>-3.5926526202052944E-2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1058.55</v>
      </c>
      <c r="F44" s="38">
        <v>1064.3833333333332</v>
      </c>
      <c r="G44" s="39">
        <v>1049.1666666666665</v>
      </c>
      <c r="H44" s="39">
        <v>1039.7833333333333</v>
      </c>
      <c r="I44" s="39">
        <v>1024.5666666666666</v>
      </c>
      <c r="J44" s="39">
        <v>1073.7666666666664</v>
      </c>
      <c r="K44" s="39">
        <v>1088.9833333333331</v>
      </c>
      <c r="L44" s="39">
        <v>1098.3666666666663</v>
      </c>
      <c r="M44" s="31">
        <v>1079.5999999999999</v>
      </c>
      <c r="N44" s="31">
        <v>1055</v>
      </c>
      <c r="O44" s="253">
        <v>9914000</v>
      </c>
      <c r="P44" s="254">
        <v>-3.4570065244911873E-2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858.6</v>
      </c>
      <c r="F45" s="38">
        <v>859.4</v>
      </c>
      <c r="G45" s="39">
        <v>856.19999999999993</v>
      </c>
      <c r="H45" s="39">
        <v>853.8</v>
      </c>
      <c r="I45" s="39">
        <v>850.59999999999991</v>
      </c>
      <c r="J45" s="39">
        <v>861.8</v>
      </c>
      <c r="K45" s="39">
        <v>865</v>
      </c>
      <c r="L45" s="39">
        <v>867.4</v>
      </c>
      <c r="M45" s="31">
        <v>862.6</v>
      </c>
      <c r="N45" s="31">
        <v>857</v>
      </c>
      <c r="O45" s="253">
        <v>42366200</v>
      </c>
      <c r="P45" s="254">
        <v>-3.9024285129398581E-2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118.55</v>
      </c>
      <c r="F46" s="38">
        <v>117.3</v>
      </c>
      <c r="G46" s="39">
        <v>115.1</v>
      </c>
      <c r="H46" s="39">
        <v>111.64999999999999</v>
      </c>
      <c r="I46" s="39">
        <v>109.44999999999999</v>
      </c>
      <c r="J46" s="39">
        <v>120.75</v>
      </c>
      <c r="K46" s="39">
        <v>122.95000000000002</v>
      </c>
      <c r="L46" s="39">
        <v>126.4</v>
      </c>
      <c r="M46" s="31">
        <v>119.5</v>
      </c>
      <c r="N46" s="31">
        <v>113.85</v>
      </c>
      <c r="O46" s="253">
        <v>93849000</v>
      </c>
      <c r="P46" s="254">
        <v>0.13067678684376977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259.60000000000002</v>
      </c>
      <c r="F47" s="38">
        <v>260.2</v>
      </c>
      <c r="G47" s="39">
        <v>258.45</v>
      </c>
      <c r="H47" s="39">
        <v>257.3</v>
      </c>
      <c r="I47" s="39">
        <v>255.55</v>
      </c>
      <c r="J47" s="39">
        <v>261.34999999999997</v>
      </c>
      <c r="K47" s="39">
        <v>263.09999999999997</v>
      </c>
      <c r="L47" s="39">
        <v>264.24999999999994</v>
      </c>
      <c r="M47" s="31">
        <v>261.95</v>
      </c>
      <c r="N47" s="31">
        <v>259.05</v>
      </c>
      <c r="O47" s="253">
        <v>29180000</v>
      </c>
      <c r="P47" s="254">
        <v>-2.1133847702113386E-2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18561.2</v>
      </c>
      <c r="F48" s="38">
        <v>18597.566666666666</v>
      </c>
      <c r="G48" s="39">
        <v>18496.133333333331</v>
      </c>
      <c r="H48" s="39">
        <v>18431.066666666666</v>
      </c>
      <c r="I48" s="39">
        <v>18329.633333333331</v>
      </c>
      <c r="J48" s="39">
        <v>18662.633333333331</v>
      </c>
      <c r="K48" s="39">
        <v>18764.066666666666</v>
      </c>
      <c r="L48" s="39">
        <v>18829.133333333331</v>
      </c>
      <c r="M48" s="31">
        <v>18699</v>
      </c>
      <c r="N48" s="31">
        <v>18532.5</v>
      </c>
      <c r="O48" s="253">
        <v>137300</v>
      </c>
      <c r="P48" s="254">
        <v>-6.0232717316906229E-2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351.2</v>
      </c>
      <c r="F49" s="38">
        <v>351.5</v>
      </c>
      <c r="G49" s="39">
        <v>349.3</v>
      </c>
      <c r="H49" s="39">
        <v>347.40000000000003</v>
      </c>
      <c r="I49" s="39">
        <v>345.20000000000005</v>
      </c>
      <c r="J49" s="39">
        <v>353.4</v>
      </c>
      <c r="K49" s="39">
        <v>355.6</v>
      </c>
      <c r="L49" s="39">
        <v>357.49999999999994</v>
      </c>
      <c r="M49" s="31">
        <v>353.7</v>
      </c>
      <c r="N49" s="31">
        <v>349.6</v>
      </c>
      <c r="O49" s="253">
        <v>27968400</v>
      </c>
      <c r="P49" s="254">
        <v>-2.6197041865129105E-2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4541.8500000000004</v>
      </c>
      <c r="F50" s="38">
        <v>4533.1500000000005</v>
      </c>
      <c r="G50" s="39">
        <v>4518.4500000000007</v>
      </c>
      <c r="H50" s="39">
        <v>4495.05</v>
      </c>
      <c r="I50" s="39">
        <v>4480.3500000000004</v>
      </c>
      <c r="J50" s="39">
        <v>4556.5500000000011</v>
      </c>
      <c r="K50" s="39">
        <v>4571.25</v>
      </c>
      <c r="L50" s="39">
        <v>4594.6500000000015</v>
      </c>
      <c r="M50" s="31">
        <v>4547.8500000000004</v>
      </c>
      <c r="N50" s="31">
        <v>4509.75</v>
      </c>
      <c r="O50" s="253">
        <v>2254000</v>
      </c>
      <c r="P50" s="254">
        <v>-3.5598151634434368E-2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493.8</v>
      </c>
      <c r="F51" s="38">
        <v>494.7833333333333</v>
      </c>
      <c r="G51" s="39">
        <v>492.01666666666659</v>
      </c>
      <c r="H51" s="39">
        <v>490.23333333333329</v>
      </c>
      <c r="I51" s="39">
        <v>487.46666666666658</v>
      </c>
      <c r="J51" s="39">
        <v>496.56666666666661</v>
      </c>
      <c r="K51" s="39">
        <v>499.33333333333326</v>
      </c>
      <c r="L51" s="39">
        <v>501.11666666666662</v>
      </c>
      <c r="M51" s="31">
        <v>497.55</v>
      </c>
      <c r="N51" s="31">
        <v>493</v>
      </c>
      <c r="O51" s="253">
        <v>6080000</v>
      </c>
      <c r="P51" s="254">
        <v>-7.6549210206561358E-2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325</v>
      </c>
      <c r="F52" s="38">
        <v>326.18333333333334</v>
      </c>
      <c r="G52" s="39">
        <v>322.56666666666666</v>
      </c>
      <c r="H52" s="39">
        <v>320.13333333333333</v>
      </c>
      <c r="I52" s="39">
        <v>316.51666666666665</v>
      </c>
      <c r="J52" s="39">
        <v>328.61666666666667</v>
      </c>
      <c r="K52" s="39">
        <v>332.23333333333335</v>
      </c>
      <c r="L52" s="39">
        <v>334.66666666666669</v>
      </c>
      <c r="M52" s="31">
        <v>329.8</v>
      </c>
      <c r="N52" s="31">
        <v>323.75</v>
      </c>
      <c r="O52" s="253">
        <v>59497200</v>
      </c>
      <c r="P52" s="254">
        <v>-1.6762560594391338E-3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749.4</v>
      </c>
      <c r="F53" s="38">
        <v>751.34999999999991</v>
      </c>
      <c r="G53" s="39">
        <v>746.14999999999986</v>
      </c>
      <c r="H53" s="39">
        <v>742.9</v>
      </c>
      <c r="I53" s="39">
        <v>737.69999999999993</v>
      </c>
      <c r="J53" s="39">
        <v>754.5999999999998</v>
      </c>
      <c r="K53" s="39">
        <v>759.79999999999984</v>
      </c>
      <c r="L53" s="39">
        <v>763.04999999999973</v>
      </c>
      <c r="M53" s="31">
        <v>756.55</v>
      </c>
      <c r="N53" s="31">
        <v>748.1</v>
      </c>
      <c r="O53" s="253">
        <v>4257825</v>
      </c>
      <c r="P53" s="254">
        <v>-8.4014532243415069E-3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279.95</v>
      </c>
      <c r="F54" s="38">
        <v>281.68333333333334</v>
      </c>
      <c r="G54" s="39">
        <v>277.26666666666665</v>
      </c>
      <c r="H54" s="39">
        <v>274.58333333333331</v>
      </c>
      <c r="I54" s="39">
        <v>270.16666666666663</v>
      </c>
      <c r="J54" s="39">
        <v>284.36666666666667</v>
      </c>
      <c r="K54" s="39">
        <v>288.7833333333333</v>
      </c>
      <c r="L54" s="39">
        <v>291.4666666666667</v>
      </c>
      <c r="M54" s="31">
        <v>286.10000000000002</v>
      </c>
      <c r="N54" s="31">
        <v>279</v>
      </c>
      <c r="O54" s="253">
        <v>12838300</v>
      </c>
      <c r="P54" s="254">
        <v>2.4253448537213885E-2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1115.2</v>
      </c>
      <c r="F55" s="38">
        <v>1110.5</v>
      </c>
      <c r="G55" s="39">
        <v>1100.8</v>
      </c>
      <c r="H55" s="39">
        <v>1086.3999999999999</v>
      </c>
      <c r="I55" s="39">
        <v>1076.6999999999998</v>
      </c>
      <c r="J55" s="39">
        <v>1124.9000000000001</v>
      </c>
      <c r="K55" s="39">
        <v>1134.5999999999999</v>
      </c>
      <c r="L55" s="39">
        <v>1149.0000000000002</v>
      </c>
      <c r="M55" s="31">
        <v>1120.2</v>
      </c>
      <c r="N55" s="31">
        <v>1096.0999999999999</v>
      </c>
      <c r="O55" s="253">
        <v>14675000</v>
      </c>
      <c r="P55" s="254">
        <v>-2.2644022644022644E-2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1237.25</v>
      </c>
      <c r="F56" s="38">
        <v>1238.0833333333333</v>
      </c>
      <c r="G56" s="39">
        <v>1220.0666666666666</v>
      </c>
      <c r="H56" s="39">
        <v>1202.8833333333334</v>
      </c>
      <c r="I56" s="39">
        <v>1184.8666666666668</v>
      </c>
      <c r="J56" s="39">
        <v>1255.2666666666664</v>
      </c>
      <c r="K56" s="39">
        <v>1273.2833333333333</v>
      </c>
      <c r="L56" s="39">
        <v>1290.4666666666662</v>
      </c>
      <c r="M56" s="31">
        <v>1256.0999999999999</v>
      </c>
      <c r="N56" s="31">
        <v>1220.9000000000001</v>
      </c>
      <c r="O56" s="253">
        <v>10288200</v>
      </c>
      <c r="P56" s="254">
        <v>-2.0908078683657058E-2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228.35</v>
      </c>
      <c r="F57" s="38">
        <v>228.80000000000004</v>
      </c>
      <c r="G57" s="39">
        <v>227.60000000000008</v>
      </c>
      <c r="H57" s="39">
        <v>226.85000000000005</v>
      </c>
      <c r="I57" s="39">
        <v>225.65000000000009</v>
      </c>
      <c r="J57" s="39">
        <v>229.55000000000007</v>
      </c>
      <c r="K57" s="39">
        <v>230.75000000000006</v>
      </c>
      <c r="L57" s="39">
        <v>231.50000000000006</v>
      </c>
      <c r="M57" s="31">
        <v>230</v>
      </c>
      <c r="N57" s="31">
        <v>228.05</v>
      </c>
      <c r="O57" s="253">
        <v>74772600</v>
      </c>
      <c r="P57" s="254">
        <v>-2.93331879395889E-2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5283</v>
      </c>
      <c r="F58" s="38">
        <v>5270.8</v>
      </c>
      <c r="G58" s="39">
        <v>5204.25</v>
      </c>
      <c r="H58" s="39">
        <v>5125.5</v>
      </c>
      <c r="I58" s="39">
        <v>5058.95</v>
      </c>
      <c r="J58" s="39">
        <v>5349.55</v>
      </c>
      <c r="K58" s="39">
        <v>5416.1000000000013</v>
      </c>
      <c r="L58" s="39">
        <v>5494.85</v>
      </c>
      <c r="M58" s="31">
        <v>5337.35</v>
      </c>
      <c r="N58" s="31">
        <v>5192.05</v>
      </c>
      <c r="O58" s="253">
        <v>1335450</v>
      </c>
      <c r="P58" s="254">
        <v>-0.16403755868544601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1941.6</v>
      </c>
      <c r="F59" s="38">
        <v>1950.3833333333332</v>
      </c>
      <c r="G59" s="39">
        <v>1929.3166666666664</v>
      </c>
      <c r="H59" s="39">
        <v>1917.0333333333331</v>
      </c>
      <c r="I59" s="39">
        <v>1895.9666666666662</v>
      </c>
      <c r="J59" s="39">
        <v>1962.6666666666665</v>
      </c>
      <c r="K59" s="39">
        <v>1983.7333333333331</v>
      </c>
      <c r="L59" s="39">
        <v>1996.0166666666667</v>
      </c>
      <c r="M59" s="31">
        <v>1971.45</v>
      </c>
      <c r="N59" s="31">
        <v>1938.1</v>
      </c>
      <c r="O59" s="253">
        <v>2536450</v>
      </c>
      <c r="P59" s="254">
        <v>2.6341877920974366E-2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682.8</v>
      </c>
      <c r="F60" s="38">
        <v>678.96666666666658</v>
      </c>
      <c r="G60" s="39">
        <v>672.53333333333319</v>
      </c>
      <c r="H60" s="39">
        <v>662.26666666666665</v>
      </c>
      <c r="I60" s="39">
        <v>655.83333333333326</v>
      </c>
      <c r="J60" s="39">
        <v>689.23333333333312</v>
      </c>
      <c r="K60" s="39">
        <v>695.66666666666652</v>
      </c>
      <c r="L60" s="39">
        <v>705.93333333333305</v>
      </c>
      <c r="M60" s="31">
        <v>685.4</v>
      </c>
      <c r="N60" s="31">
        <v>668.7</v>
      </c>
      <c r="O60" s="253">
        <v>4927000</v>
      </c>
      <c r="P60" s="254">
        <v>-4.9942151947551097E-2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1096</v>
      </c>
      <c r="F61" s="38">
        <v>1095.8166666666666</v>
      </c>
      <c r="G61" s="39">
        <v>1083.9333333333332</v>
      </c>
      <c r="H61" s="39">
        <v>1071.8666666666666</v>
      </c>
      <c r="I61" s="39">
        <v>1059.9833333333331</v>
      </c>
      <c r="J61" s="39">
        <v>1107.8833333333332</v>
      </c>
      <c r="K61" s="39">
        <v>1119.7666666666664</v>
      </c>
      <c r="L61" s="39">
        <v>1131.8333333333333</v>
      </c>
      <c r="M61" s="31">
        <v>1107.7</v>
      </c>
      <c r="N61" s="31">
        <v>1083.75</v>
      </c>
      <c r="O61" s="253">
        <v>1682100</v>
      </c>
      <c r="P61" s="254">
        <v>-3.026634382566586E-2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304.05</v>
      </c>
      <c r="F62" s="38">
        <v>303.78333333333336</v>
      </c>
      <c r="G62" s="39">
        <v>302.01666666666671</v>
      </c>
      <c r="H62" s="39">
        <v>299.98333333333335</v>
      </c>
      <c r="I62" s="39">
        <v>298.2166666666667</v>
      </c>
      <c r="J62" s="39">
        <v>305.81666666666672</v>
      </c>
      <c r="K62" s="39">
        <v>307.58333333333337</v>
      </c>
      <c r="L62" s="39">
        <v>309.61666666666673</v>
      </c>
      <c r="M62" s="31">
        <v>305.55</v>
      </c>
      <c r="N62" s="31">
        <v>301.75</v>
      </c>
      <c r="O62" s="253">
        <v>12229200</v>
      </c>
      <c r="P62" s="254">
        <v>-7.450693937180424E-3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124.8</v>
      </c>
      <c r="F63" s="38">
        <v>124.98333333333333</v>
      </c>
      <c r="G63" s="39">
        <v>124.36666666666667</v>
      </c>
      <c r="H63" s="39">
        <v>123.93333333333334</v>
      </c>
      <c r="I63" s="39">
        <v>123.31666666666668</v>
      </c>
      <c r="J63" s="39">
        <v>125.41666666666667</v>
      </c>
      <c r="K63" s="39">
        <v>126.03333333333332</v>
      </c>
      <c r="L63" s="39">
        <v>126.46666666666667</v>
      </c>
      <c r="M63" s="31">
        <v>125.6</v>
      </c>
      <c r="N63" s="31">
        <v>124.55</v>
      </c>
      <c r="O63" s="253">
        <v>42355000</v>
      </c>
      <c r="P63" s="254">
        <v>1.3641258824937179E-2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1730.7</v>
      </c>
      <c r="F64" s="38">
        <v>1729.1333333333334</v>
      </c>
      <c r="G64" s="39">
        <v>1719.3666666666668</v>
      </c>
      <c r="H64" s="39">
        <v>1708.0333333333333</v>
      </c>
      <c r="I64" s="39">
        <v>1698.2666666666667</v>
      </c>
      <c r="J64" s="39">
        <v>1740.4666666666669</v>
      </c>
      <c r="K64" s="39">
        <v>1750.2333333333338</v>
      </c>
      <c r="L64" s="39">
        <v>1761.5666666666671</v>
      </c>
      <c r="M64" s="31">
        <v>1738.9</v>
      </c>
      <c r="N64" s="31">
        <v>1717.8</v>
      </c>
      <c r="O64" s="253">
        <v>5701200</v>
      </c>
      <c r="P64" s="254">
        <v>-8.8012285248104422E-2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553.9</v>
      </c>
      <c r="F65" s="38">
        <v>553.94999999999993</v>
      </c>
      <c r="G65" s="39">
        <v>552.19999999999982</v>
      </c>
      <c r="H65" s="39">
        <v>550.49999999999989</v>
      </c>
      <c r="I65" s="39">
        <v>548.74999999999977</v>
      </c>
      <c r="J65" s="39">
        <v>555.64999999999986</v>
      </c>
      <c r="K65" s="39">
        <v>557.40000000000009</v>
      </c>
      <c r="L65" s="39">
        <v>559.09999999999991</v>
      </c>
      <c r="M65" s="31">
        <v>555.70000000000005</v>
      </c>
      <c r="N65" s="31">
        <v>552.25</v>
      </c>
      <c r="O65" s="253">
        <v>16755000</v>
      </c>
      <c r="P65" s="254">
        <v>5.9719319199761126E-4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2082.9499999999998</v>
      </c>
      <c r="F66" s="38">
        <v>2083.2666666666664</v>
      </c>
      <c r="G66" s="39">
        <v>2051.4333333333329</v>
      </c>
      <c r="H66" s="39">
        <v>2019.9166666666665</v>
      </c>
      <c r="I66" s="39">
        <v>1988.083333333333</v>
      </c>
      <c r="J66" s="39">
        <v>2114.7833333333328</v>
      </c>
      <c r="K66" s="39">
        <v>2146.6166666666668</v>
      </c>
      <c r="L66" s="39">
        <v>2178.1333333333328</v>
      </c>
      <c r="M66" s="31">
        <v>2115.1</v>
      </c>
      <c r="N66" s="31">
        <v>2051.75</v>
      </c>
      <c r="O66" s="253">
        <v>1477000</v>
      </c>
      <c r="P66" s="254">
        <v>-1.5661446184605132E-2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2216.6999999999998</v>
      </c>
      <c r="F67" s="38">
        <v>2208.5</v>
      </c>
      <c r="G67" s="39">
        <v>2181.4499999999998</v>
      </c>
      <c r="H67" s="39">
        <v>2146.1999999999998</v>
      </c>
      <c r="I67" s="39">
        <v>2119.1499999999996</v>
      </c>
      <c r="J67" s="39">
        <v>2243.75</v>
      </c>
      <c r="K67" s="39">
        <v>2270.8000000000002</v>
      </c>
      <c r="L67" s="39">
        <v>2306.0500000000002</v>
      </c>
      <c r="M67" s="31">
        <v>2235.5500000000002</v>
      </c>
      <c r="N67" s="31">
        <v>2173.25</v>
      </c>
      <c r="O67" s="253">
        <v>3126900</v>
      </c>
      <c r="P67" s="254">
        <v>-1.854990583804143E-2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182</v>
      </c>
      <c r="F68" s="38">
        <v>182.61666666666667</v>
      </c>
      <c r="G68" s="39">
        <v>180.73333333333335</v>
      </c>
      <c r="H68" s="39">
        <v>179.46666666666667</v>
      </c>
      <c r="I68" s="39">
        <v>177.58333333333334</v>
      </c>
      <c r="J68" s="39">
        <v>183.88333333333335</v>
      </c>
      <c r="K68" s="39">
        <v>185.76666666666668</v>
      </c>
      <c r="L68" s="39">
        <v>187.03333333333336</v>
      </c>
      <c r="M68" s="31">
        <v>184.5</v>
      </c>
      <c r="N68" s="31">
        <v>181.35</v>
      </c>
      <c r="O68" s="253">
        <v>13540800</v>
      </c>
      <c r="P68" s="254">
        <v>3.5277028429134675E-3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3629.95</v>
      </c>
      <c r="F69" s="38">
        <v>3663.6166666666668</v>
      </c>
      <c r="G69" s="39">
        <v>3589.9833333333336</v>
      </c>
      <c r="H69" s="39">
        <v>3550.0166666666669</v>
      </c>
      <c r="I69" s="39">
        <v>3476.3833333333337</v>
      </c>
      <c r="J69" s="39">
        <v>3703.5833333333335</v>
      </c>
      <c r="K69" s="39">
        <v>3777.2166666666667</v>
      </c>
      <c r="L69" s="39">
        <v>3817.1833333333334</v>
      </c>
      <c r="M69" s="31">
        <v>3737.25</v>
      </c>
      <c r="N69" s="31">
        <v>3623.65</v>
      </c>
      <c r="O69" s="253">
        <v>2645600</v>
      </c>
      <c r="P69" s="254">
        <v>1.7417644831503219E-3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4954.95</v>
      </c>
      <c r="F70" s="38">
        <v>4944.9833333333336</v>
      </c>
      <c r="G70" s="39">
        <v>4917.7166666666672</v>
      </c>
      <c r="H70" s="39">
        <v>4880.4833333333336</v>
      </c>
      <c r="I70" s="39">
        <v>4853.2166666666672</v>
      </c>
      <c r="J70" s="39">
        <v>4982.2166666666672</v>
      </c>
      <c r="K70" s="39">
        <v>5009.4833333333336</v>
      </c>
      <c r="L70" s="39">
        <v>5046.7166666666672</v>
      </c>
      <c r="M70" s="31">
        <v>4972.25</v>
      </c>
      <c r="N70" s="31">
        <v>4907.75</v>
      </c>
      <c r="O70" s="253">
        <v>1470600</v>
      </c>
      <c r="P70" s="254">
        <v>-7.2904009720534627E-3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499.25</v>
      </c>
      <c r="F71" s="38">
        <v>499.18333333333334</v>
      </c>
      <c r="G71" s="39">
        <v>495.9666666666667</v>
      </c>
      <c r="H71" s="39">
        <v>492.68333333333334</v>
      </c>
      <c r="I71" s="39">
        <v>489.4666666666667</v>
      </c>
      <c r="J71" s="39">
        <v>502.4666666666667</v>
      </c>
      <c r="K71" s="39">
        <v>505.68333333333328</v>
      </c>
      <c r="L71" s="39">
        <v>508.9666666666667</v>
      </c>
      <c r="M71" s="31">
        <v>502.4</v>
      </c>
      <c r="N71" s="31">
        <v>495.9</v>
      </c>
      <c r="O71" s="253">
        <v>41286300</v>
      </c>
      <c r="P71" s="254">
        <v>-3.7022783251231525E-2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5654.15</v>
      </c>
      <c r="F72" s="38">
        <v>5681.8</v>
      </c>
      <c r="G72" s="39">
        <v>5614.5</v>
      </c>
      <c r="H72" s="39">
        <v>5574.8499999999995</v>
      </c>
      <c r="I72" s="39">
        <v>5507.5499999999993</v>
      </c>
      <c r="J72" s="39">
        <v>5721.4500000000007</v>
      </c>
      <c r="K72" s="39">
        <v>5788.7500000000018</v>
      </c>
      <c r="L72" s="39">
        <v>5828.4000000000015</v>
      </c>
      <c r="M72" s="31">
        <v>5749.1</v>
      </c>
      <c r="N72" s="31">
        <v>5642.15</v>
      </c>
      <c r="O72" s="253">
        <v>2893875</v>
      </c>
      <c r="P72" s="254">
        <v>-5.1344041960334375E-2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3394.15</v>
      </c>
      <c r="F73" s="38">
        <v>3383.7999999999997</v>
      </c>
      <c r="G73" s="39">
        <v>3357.5999999999995</v>
      </c>
      <c r="H73" s="39">
        <v>3321.0499999999997</v>
      </c>
      <c r="I73" s="39">
        <v>3294.8499999999995</v>
      </c>
      <c r="J73" s="39">
        <v>3420.3499999999995</v>
      </c>
      <c r="K73" s="39">
        <v>3446.5499999999993</v>
      </c>
      <c r="L73" s="39">
        <v>3483.0999999999995</v>
      </c>
      <c r="M73" s="31">
        <v>3410</v>
      </c>
      <c r="N73" s="31">
        <v>3347.25</v>
      </c>
      <c r="O73" s="253">
        <v>4064200</v>
      </c>
      <c r="P73" s="254">
        <v>-4.7689342682576782E-2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3232.45</v>
      </c>
      <c r="F74" s="38">
        <v>3171.8166666666671</v>
      </c>
      <c r="G74" s="39">
        <v>3045.6333333333341</v>
      </c>
      <c r="H74" s="39">
        <v>2858.8166666666671</v>
      </c>
      <c r="I74" s="39">
        <v>2732.6333333333341</v>
      </c>
      <c r="J74" s="39">
        <v>3358.6333333333341</v>
      </c>
      <c r="K74" s="39">
        <v>3484.8166666666675</v>
      </c>
      <c r="L74" s="39">
        <v>3671.6333333333341</v>
      </c>
      <c r="M74" s="31">
        <v>3298</v>
      </c>
      <c r="N74" s="31">
        <v>2985</v>
      </c>
      <c r="O74" s="253">
        <v>1402225</v>
      </c>
      <c r="P74" s="254">
        <v>-0.19332384116437273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261.89999999999998</v>
      </c>
      <c r="F75" s="38">
        <v>261.86666666666667</v>
      </c>
      <c r="G75" s="39">
        <v>260.13333333333333</v>
      </c>
      <c r="H75" s="39">
        <v>258.36666666666667</v>
      </c>
      <c r="I75" s="39">
        <v>256.63333333333333</v>
      </c>
      <c r="J75" s="39">
        <v>263.63333333333333</v>
      </c>
      <c r="K75" s="39">
        <v>265.36666666666667</v>
      </c>
      <c r="L75" s="39">
        <v>267.13333333333333</v>
      </c>
      <c r="M75" s="31">
        <v>263.60000000000002</v>
      </c>
      <c r="N75" s="31">
        <v>260.10000000000002</v>
      </c>
      <c r="O75" s="253">
        <v>16275600</v>
      </c>
      <c r="P75" s="254">
        <v>-1.6960208741030658E-2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143.44999999999999</v>
      </c>
      <c r="F76" s="38">
        <v>144.13333333333335</v>
      </c>
      <c r="G76" s="39">
        <v>142.3666666666667</v>
      </c>
      <c r="H76" s="39">
        <v>141.28333333333336</v>
      </c>
      <c r="I76" s="39">
        <v>139.51666666666671</v>
      </c>
      <c r="J76" s="39">
        <v>145.2166666666667</v>
      </c>
      <c r="K76" s="39">
        <v>146.98333333333335</v>
      </c>
      <c r="L76" s="39">
        <v>148.06666666666669</v>
      </c>
      <c r="M76" s="31">
        <v>145.9</v>
      </c>
      <c r="N76" s="31">
        <v>143.05000000000001</v>
      </c>
      <c r="O76" s="253">
        <v>133175000</v>
      </c>
      <c r="P76" s="254">
        <v>-3.3071952370580124E-2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116.15</v>
      </c>
      <c r="F77" s="38">
        <v>116.60000000000001</v>
      </c>
      <c r="G77" s="39">
        <v>115.35000000000002</v>
      </c>
      <c r="H77" s="39">
        <v>114.55000000000001</v>
      </c>
      <c r="I77" s="39">
        <v>113.30000000000003</v>
      </c>
      <c r="J77" s="39">
        <v>117.40000000000002</v>
      </c>
      <c r="K77" s="39">
        <v>118.64999999999999</v>
      </c>
      <c r="L77" s="39">
        <v>119.45000000000002</v>
      </c>
      <c r="M77" s="31">
        <v>117.85</v>
      </c>
      <c r="N77" s="31">
        <v>115.8</v>
      </c>
      <c r="O77" s="253">
        <v>118263750</v>
      </c>
      <c r="P77" s="254">
        <v>-2.8122415219189414E-2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755.75</v>
      </c>
      <c r="F78" s="38">
        <v>760.1</v>
      </c>
      <c r="G78" s="39">
        <v>749.15000000000009</v>
      </c>
      <c r="H78" s="39">
        <v>742.55000000000007</v>
      </c>
      <c r="I78" s="39">
        <v>731.60000000000014</v>
      </c>
      <c r="J78" s="39">
        <v>766.7</v>
      </c>
      <c r="K78" s="39">
        <v>777.65000000000009</v>
      </c>
      <c r="L78" s="39">
        <v>784.25</v>
      </c>
      <c r="M78" s="31">
        <v>771.05</v>
      </c>
      <c r="N78" s="31">
        <v>753.5</v>
      </c>
      <c r="O78" s="253">
        <v>6403200</v>
      </c>
      <c r="P78" s="254">
        <v>-2.8382838283828381E-2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60.4</v>
      </c>
      <c r="F79" s="38">
        <v>60.766666666666673</v>
      </c>
      <c r="G79" s="39">
        <v>59.133333333333347</v>
      </c>
      <c r="H79" s="39">
        <v>57.866666666666674</v>
      </c>
      <c r="I79" s="39">
        <v>56.233333333333348</v>
      </c>
      <c r="J79" s="39">
        <v>62.033333333333346</v>
      </c>
      <c r="K79" s="39">
        <v>63.666666666666671</v>
      </c>
      <c r="L79" s="39">
        <v>64.933333333333337</v>
      </c>
      <c r="M79" s="31">
        <v>62.4</v>
      </c>
      <c r="N79" s="31">
        <v>59.5</v>
      </c>
      <c r="O79" s="253">
        <v>120172500</v>
      </c>
      <c r="P79" s="254">
        <v>-0.12082304526748971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604.5</v>
      </c>
      <c r="F80" s="38">
        <v>609.55000000000007</v>
      </c>
      <c r="G80" s="39">
        <v>598.10000000000014</v>
      </c>
      <c r="H80" s="39">
        <v>591.70000000000005</v>
      </c>
      <c r="I80" s="39">
        <v>580.25000000000011</v>
      </c>
      <c r="J80" s="39">
        <v>615.95000000000016</v>
      </c>
      <c r="K80" s="39">
        <v>627.4000000000002</v>
      </c>
      <c r="L80" s="39">
        <v>633.80000000000018</v>
      </c>
      <c r="M80" s="31">
        <v>621</v>
      </c>
      <c r="N80" s="31">
        <v>603.15</v>
      </c>
      <c r="O80" s="253">
        <v>7190300</v>
      </c>
      <c r="P80" s="254">
        <v>2.2365988909426988E-2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1018.9</v>
      </c>
      <c r="F81" s="38">
        <v>1024.95</v>
      </c>
      <c r="G81" s="39">
        <v>1007.9000000000001</v>
      </c>
      <c r="H81" s="39">
        <v>996.90000000000009</v>
      </c>
      <c r="I81" s="39">
        <v>979.85000000000014</v>
      </c>
      <c r="J81" s="39">
        <v>1035.95</v>
      </c>
      <c r="K81" s="39">
        <v>1052.9999999999998</v>
      </c>
      <c r="L81" s="39">
        <v>1064</v>
      </c>
      <c r="M81" s="31">
        <v>1042</v>
      </c>
      <c r="N81" s="31">
        <v>1013.95</v>
      </c>
      <c r="O81" s="253">
        <v>8308000</v>
      </c>
      <c r="P81" s="254">
        <v>-9.5374344301382922E-3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1655.25</v>
      </c>
      <c r="F82" s="38">
        <v>1650.2666666666667</v>
      </c>
      <c r="G82" s="39">
        <v>1641.5333333333333</v>
      </c>
      <c r="H82" s="39">
        <v>1627.8166666666666</v>
      </c>
      <c r="I82" s="39">
        <v>1619.0833333333333</v>
      </c>
      <c r="J82" s="39">
        <v>1663.9833333333333</v>
      </c>
      <c r="K82" s="39">
        <v>1672.7166666666665</v>
      </c>
      <c r="L82" s="39">
        <v>1686.4333333333334</v>
      </c>
      <c r="M82" s="31">
        <v>1659</v>
      </c>
      <c r="N82" s="31">
        <v>1636.55</v>
      </c>
      <c r="O82" s="253">
        <v>3500750</v>
      </c>
      <c r="P82" s="254">
        <v>2.9940119760479044E-3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301.5</v>
      </c>
      <c r="F83" s="38">
        <v>302.10000000000002</v>
      </c>
      <c r="G83" s="39">
        <v>299.50000000000006</v>
      </c>
      <c r="H83" s="39">
        <v>297.50000000000006</v>
      </c>
      <c r="I83" s="39">
        <v>294.90000000000009</v>
      </c>
      <c r="J83" s="39">
        <v>304.10000000000002</v>
      </c>
      <c r="K83" s="39">
        <v>306.69999999999993</v>
      </c>
      <c r="L83" s="39">
        <v>308.7</v>
      </c>
      <c r="M83" s="31">
        <v>304.7</v>
      </c>
      <c r="N83" s="31">
        <v>300.10000000000002</v>
      </c>
      <c r="O83" s="253">
        <v>8738000</v>
      </c>
      <c r="P83" s="254">
        <v>-4.1255211762124204E-2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1807.7</v>
      </c>
      <c r="F84" s="38">
        <v>1811.8000000000002</v>
      </c>
      <c r="G84" s="39">
        <v>1797.9500000000003</v>
      </c>
      <c r="H84" s="39">
        <v>1788.2</v>
      </c>
      <c r="I84" s="39">
        <v>1774.3500000000001</v>
      </c>
      <c r="J84" s="39">
        <v>1821.5500000000004</v>
      </c>
      <c r="K84" s="39">
        <v>1835.4000000000003</v>
      </c>
      <c r="L84" s="39">
        <v>1845.1500000000005</v>
      </c>
      <c r="M84" s="31">
        <v>1825.65</v>
      </c>
      <c r="N84" s="31">
        <v>1802.05</v>
      </c>
      <c r="O84" s="253">
        <v>13679525</v>
      </c>
      <c r="P84" s="254">
        <v>-7.9572855666551843E-3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454.6</v>
      </c>
      <c r="F85" s="38">
        <v>456.83333333333331</v>
      </c>
      <c r="G85" s="39">
        <v>451.71666666666664</v>
      </c>
      <c r="H85" s="39">
        <v>448.83333333333331</v>
      </c>
      <c r="I85" s="39">
        <v>443.71666666666664</v>
      </c>
      <c r="J85" s="39">
        <v>459.71666666666664</v>
      </c>
      <c r="K85" s="39">
        <v>464.83333333333331</v>
      </c>
      <c r="L85" s="39">
        <v>467.71666666666664</v>
      </c>
      <c r="M85" s="31">
        <v>461.95</v>
      </c>
      <c r="N85" s="31">
        <v>453.95</v>
      </c>
      <c r="O85" s="253">
        <v>8595000</v>
      </c>
      <c r="P85" s="254">
        <v>7.9943458457672367E-2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3910.85</v>
      </c>
      <c r="F86" s="38">
        <v>3921.6166666666668</v>
      </c>
      <c r="G86" s="39">
        <v>3890.2333333333336</v>
      </c>
      <c r="H86" s="39">
        <v>3869.6166666666668</v>
      </c>
      <c r="I86" s="39">
        <v>3838.2333333333336</v>
      </c>
      <c r="J86" s="39">
        <v>3942.2333333333336</v>
      </c>
      <c r="K86" s="39">
        <v>3973.6166666666668</v>
      </c>
      <c r="L86" s="39">
        <v>3994.2333333333336</v>
      </c>
      <c r="M86" s="31">
        <v>3953</v>
      </c>
      <c r="N86" s="31">
        <v>3901</v>
      </c>
      <c r="O86" s="253">
        <v>5136900</v>
      </c>
      <c r="P86" s="254">
        <v>-4.0714244169138599E-3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1352.05</v>
      </c>
      <c r="F87" s="38">
        <v>1342.7</v>
      </c>
      <c r="G87" s="39">
        <v>1322.6000000000001</v>
      </c>
      <c r="H87" s="39">
        <v>1293.1500000000001</v>
      </c>
      <c r="I87" s="39">
        <v>1273.0500000000002</v>
      </c>
      <c r="J87" s="39">
        <v>1372.15</v>
      </c>
      <c r="K87" s="39">
        <v>1392.25</v>
      </c>
      <c r="L87" s="39">
        <v>1421.7</v>
      </c>
      <c r="M87" s="31">
        <v>1362.8</v>
      </c>
      <c r="N87" s="31">
        <v>1313.25</v>
      </c>
      <c r="O87" s="253">
        <v>5747500</v>
      </c>
      <c r="P87" s="254">
        <v>-4.1284403669724773E-2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1167.8</v>
      </c>
      <c r="F88" s="38">
        <v>1166.7166666666667</v>
      </c>
      <c r="G88" s="39">
        <v>1160.6833333333334</v>
      </c>
      <c r="H88" s="39">
        <v>1153.5666666666666</v>
      </c>
      <c r="I88" s="39">
        <v>1147.5333333333333</v>
      </c>
      <c r="J88" s="39">
        <v>1173.8333333333335</v>
      </c>
      <c r="K88" s="39">
        <v>1179.8666666666668</v>
      </c>
      <c r="L88" s="39">
        <v>1186.9833333333336</v>
      </c>
      <c r="M88" s="31">
        <v>1172.75</v>
      </c>
      <c r="N88" s="31">
        <v>1159.5999999999999</v>
      </c>
      <c r="O88" s="253">
        <v>9537500</v>
      </c>
      <c r="P88" s="254">
        <v>-4.9131132668015914E-2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2492.8000000000002</v>
      </c>
      <c r="F89" s="38">
        <v>2494.2666666666669</v>
      </c>
      <c r="G89" s="39">
        <v>2470.5333333333338</v>
      </c>
      <c r="H89" s="39">
        <v>2448.2666666666669</v>
      </c>
      <c r="I89" s="39">
        <v>2424.5333333333338</v>
      </c>
      <c r="J89" s="39">
        <v>2516.5333333333338</v>
      </c>
      <c r="K89" s="39">
        <v>2540.2666666666664</v>
      </c>
      <c r="L89" s="39">
        <v>2562.5333333333338</v>
      </c>
      <c r="M89" s="31">
        <v>2518</v>
      </c>
      <c r="N89" s="31">
        <v>2472</v>
      </c>
      <c r="O89" s="253">
        <v>4048200</v>
      </c>
      <c r="P89" s="254">
        <v>-2.9208633093525178E-2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1578.95</v>
      </c>
      <c r="F90" s="38">
        <v>1584.8666666666668</v>
      </c>
      <c r="G90" s="39">
        <v>1568.9333333333336</v>
      </c>
      <c r="H90" s="39">
        <v>1558.9166666666667</v>
      </c>
      <c r="I90" s="39">
        <v>1542.9833333333336</v>
      </c>
      <c r="J90" s="39">
        <v>1594.8833333333337</v>
      </c>
      <c r="K90" s="39">
        <v>1610.8166666666671</v>
      </c>
      <c r="L90" s="39">
        <v>1620.8333333333337</v>
      </c>
      <c r="M90" s="31">
        <v>1600.8</v>
      </c>
      <c r="N90" s="31">
        <v>1574.85</v>
      </c>
      <c r="O90" s="253">
        <v>131436250</v>
      </c>
      <c r="P90" s="254">
        <v>-8.344883105242628E-3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635.9</v>
      </c>
      <c r="F91" s="38">
        <v>636.61666666666667</v>
      </c>
      <c r="G91" s="39">
        <v>633.38333333333333</v>
      </c>
      <c r="H91" s="39">
        <v>630.86666666666667</v>
      </c>
      <c r="I91" s="39">
        <v>627.63333333333333</v>
      </c>
      <c r="J91" s="39">
        <v>639.13333333333333</v>
      </c>
      <c r="K91" s="39">
        <v>642.36666666666667</v>
      </c>
      <c r="L91" s="39">
        <v>644.88333333333333</v>
      </c>
      <c r="M91" s="31">
        <v>639.85</v>
      </c>
      <c r="N91" s="31">
        <v>634.1</v>
      </c>
      <c r="O91" s="253">
        <v>17933300</v>
      </c>
      <c r="P91" s="254">
        <v>-4.0661409909379782E-2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2953.75</v>
      </c>
      <c r="F92" s="38">
        <v>2964.5499999999997</v>
      </c>
      <c r="G92" s="39">
        <v>2938.6999999999994</v>
      </c>
      <c r="H92" s="39">
        <v>2923.6499999999996</v>
      </c>
      <c r="I92" s="39">
        <v>2897.7999999999993</v>
      </c>
      <c r="J92" s="39">
        <v>2979.5999999999995</v>
      </c>
      <c r="K92" s="39">
        <v>3005.45</v>
      </c>
      <c r="L92" s="39">
        <v>3020.4999999999995</v>
      </c>
      <c r="M92" s="31">
        <v>2990.4</v>
      </c>
      <c r="N92" s="31">
        <v>2949.5</v>
      </c>
      <c r="O92" s="253">
        <v>4095000</v>
      </c>
      <c r="P92" s="254">
        <v>2.063705697622252E-2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456.95</v>
      </c>
      <c r="F93" s="38">
        <v>459.33333333333331</v>
      </c>
      <c r="G93" s="39">
        <v>453.71666666666664</v>
      </c>
      <c r="H93" s="39">
        <v>450.48333333333335</v>
      </c>
      <c r="I93" s="39">
        <v>444.86666666666667</v>
      </c>
      <c r="J93" s="39">
        <v>462.56666666666661</v>
      </c>
      <c r="K93" s="39">
        <v>468.18333333333328</v>
      </c>
      <c r="L93" s="39">
        <v>471.41666666666657</v>
      </c>
      <c r="M93" s="31">
        <v>464.95</v>
      </c>
      <c r="N93" s="31">
        <v>456.1</v>
      </c>
      <c r="O93" s="253">
        <v>26280800</v>
      </c>
      <c r="P93" s="254">
        <v>-2.7407906326097093E-2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154.9</v>
      </c>
      <c r="F94" s="38">
        <v>155.41666666666666</v>
      </c>
      <c r="G94" s="39">
        <v>152.93333333333331</v>
      </c>
      <c r="H94" s="39">
        <v>150.96666666666664</v>
      </c>
      <c r="I94" s="39">
        <v>148.48333333333329</v>
      </c>
      <c r="J94" s="39">
        <v>157.38333333333333</v>
      </c>
      <c r="K94" s="39">
        <v>159.86666666666667</v>
      </c>
      <c r="L94" s="39">
        <v>161.83333333333334</v>
      </c>
      <c r="M94" s="31">
        <v>157.9</v>
      </c>
      <c r="N94" s="31">
        <v>153.44999999999999</v>
      </c>
      <c r="O94" s="253">
        <v>23977200</v>
      </c>
      <c r="P94" s="254">
        <v>-8.2911007500506798E-2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257</v>
      </c>
      <c r="F95" s="38">
        <v>258.06666666666666</v>
      </c>
      <c r="G95" s="39">
        <v>255.0333333333333</v>
      </c>
      <c r="H95" s="39">
        <v>253.06666666666666</v>
      </c>
      <c r="I95" s="39">
        <v>250.0333333333333</v>
      </c>
      <c r="J95" s="39">
        <v>260.0333333333333</v>
      </c>
      <c r="K95" s="39">
        <v>263.06666666666672</v>
      </c>
      <c r="L95" s="39">
        <v>265.0333333333333</v>
      </c>
      <c r="M95" s="31">
        <v>261.10000000000002</v>
      </c>
      <c r="N95" s="31">
        <v>256.10000000000002</v>
      </c>
      <c r="O95" s="253">
        <v>49539600</v>
      </c>
      <c r="P95" s="254">
        <v>3.4681103028252412E-2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2524</v>
      </c>
      <c r="F96" s="38">
        <v>2524.2000000000003</v>
      </c>
      <c r="G96" s="39">
        <v>2515.1000000000004</v>
      </c>
      <c r="H96" s="39">
        <v>2506.2000000000003</v>
      </c>
      <c r="I96" s="39">
        <v>2497.1000000000004</v>
      </c>
      <c r="J96" s="39">
        <v>2533.1000000000004</v>
      </c>
      <c r="K96" s="39">
        <v>2542.1999999999998</v>
      </c>
      <c r="L96" s="39">
        <v>2551.1000000000004</v>
      </c>
      <c r="M96" s="31">
        <v>2533.3000000000002</v>
      </c>
      <c r="N96" s="31">
        <v>2515.3000000000002</v>
      </c>
      <c r="O96" s="253">
        <v>8204700</v>
      </c>
      <c r="P96" s="254">
        <v>-2.5303824084963827E-2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193.9</v>
      </c>
      <c r="F97" s="38">
        <v>194</v>
      </c>
      <c r="G97" s="39">
        <v>190.7</v>
      </c>
      <c r="H97" s="39">
        <v>187.5</v>
      </c>
      <c r="I97" s="39">
        <v>184.2</v>
      </c>
      <c r="J97" s="39">
        <v>197.2</v>
      </c>
      <c r="K97" s="39">
        <v>200.5</v>
      </c>
      <c r="L97" s="39">
        <v>203.7</v>
      </c>
      <c r="M97" s="31">
        <v>197.3</v>
      </c>
      <c r="N97" s="31">
        <v>190.8</v>
      </c>
      <c r="O97" s="253">
        <v>71772300</v>
      </c>
      <c r="P97" s="254">
        <v>-3.6227913984385698E-2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959.15</v>
      </c>
      <c r="F98" s="38">
        <v>963.16666666666663</v>
      </c>
      <c r="G98" s="39">
        <v>950.58333333333326</v>
      </c>
      <c r="H98" s="39">
        <v>942.01666666666665</v>
      </c>
      <c r="I98" s="39">
        <v>929.43333333333328</v>
      </c>
      <c r="J98" s="39">
        <v>971.73333333333323</v>
      </c>
      <c r="K98" s="39">
        <v>984.31666666666649</v>
      </c>
      <c r="L98" s="39">
        <v>992.88333333333321</v>
      </c>
      <c r="M98" s="31">
        <v>975.75</v>
      </c>
      <c r="N98" s="31">
        <v>954.6</v>
      </c>
      <c r="O98" s="253">
        <v>83953800</v>
      </c>
      <c r="P98" s="254">
        <v>-2.0034971320249048E-2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1321.5</v>
      </c>
      <c r="F99" s="38">
        <v>1321.75</v>
      </c>
      <c r="G99" s="39">
        <v>1314.5</v>
      </c>
      <c r="H99" s="39">
        <v>1307.5</v>
      </c>
      <c r="I99" s="39">
        <v>1300.25</v>
      </c>
      <c r="J99" s="39">
        <v>1328.75</v>
      </c>
      <c r="K99" s="39">
        <v>1336</v>
      </c>
      <c r="L99" s="39">
        <v>1343</v>
      </c>
      <c r="M99" s="31">
        <v>1329</v>
      </c>
      <c r="N99" s="31">
        <v>1314.75</v>
      </c>
      <c r="O99" s="253">
        <v>3336500</v>
      </c>
      <c r="P99" s="254">
        <v>-5.0512236767216848E-2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560.15</v>
      </c>
      <c r="F100" s="38">
        <v>558.80000000000007</v>
      </c>
      <c r="G100" s="39">
        <v>552.85000000000014</v>
      </c>
      <c r="H100" s="39">
        <v>545.55000000000007</v>
      </c>
      <c r="I100" s="39">
        <v>539.60000000000014</v>
      </c>
      <c r="J100" s="39">
        <v>566.10000000000014</v>
      </c>
      <c r="K100" s="39">
        <v>572.05000000000018</v>
      </c>
      <c r="L100" s="39">
        <v>579.35000000000014</v>
      </c>
      <c r="M100" s="31">
        <v>564.75</v>
      </c>
      <c r="N100" s="31">
        <v>551.5</v>
      </c>
      <c r="O100" s="253">
        <v>8773500</v>
      </c>
      <c r="P100" s="254">
        <v>-4.4255319148936174E-3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9.1</v>
      </c>
      <c r="F101" s="38">
        <v>9.0833333333333339</v>
      </c>
      <c r="G101" s="39">
        <v>8.9166666666666679</v>
      </c>
      <c r="H101" s="39">
        <v>8.7333333333333343</v>
      </c>
      <c r="I101" s="39">
        <v>8.5666666666666682</v>
      </c>
      <c r="J101" s="39">
        <v>9.2666666666666675</v>
      </c>
      <c r="K101" s="39">
        <v>9.4333333333333353</v>
      </c>
      <c r="L101" s="39">
        <v>9.6166666666666671</v>
      </c>
      <c r="M101" s="31">
        <v>9.25</v>
      </c>
      <c r="N101" s="31">
        <v>8.9</v>
      </c>
      <c r="O101" s="253">
        <v>1018560000</v>
      </c>
      <c r="P101" s="254">
        <v>-8.7971973530556642E-3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122.1</v>
      </c>
      <c r="F102" s="38">
        <v>121.55</v>
      </c>
      <c r="G102" s="39">
        <v>120.69999999999999</v>
      </c>
      <c r="H102" s="39">
        <v>119.3</v>
      </c>
      <c r="I102" s="39">
        <v>118.44999999999999</v>
      </c>
      <c r="J102" s="39">
        <v>122.94999999999999</v>
      </c>
      <c r="K102" s="39">
        <v>123.79999999999998</v>
      </c>
      <c r="L102" s="39">
        <v>125.19999999999999</v>
      </c>
      <c r="M102" s="31">
        <v>122.4</v>
      </c>
      <c r="N102" s="31">
        <v>120.15</v>
      </c>
      <c r="O102" s="253">
        <v>122890000</v>
      </c>
      <c r="P102" s="254">
        <v>-8.6318167150693775E-3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91.8</v>
      </c>
      <c r="F103" s="38">
        <v>91.399999999999991</v>
      </c>
      <c r="G103" s="39">
        <v>90.899999999999977</v>
      </c>
      <c r="H103" s="39">
        <v>89.999999999999986</v>
      </c>
      <c r="I103" s="39">
        <v>89.499999999999972</v>
      </c>
      <c r="J103" s="39">
        <v>92.299999999999983</v>
      </c>
      <c r="K103" s="39">
        <v>92.800000000000011</v>
      </c>
      <c r="L103" s="39">
        <v>93.699999999999989</v>
      </c>
      <c r="M103" s="31">
        <v>91.9</v>
      </c>
      <c r="N103" s="31">
        <v>90.5</v>
      </c>
      <c r="O103" s="253">
        <v>230205000</v>
      </c>
      <c r="P103" s="254">
        <v>-6.0943523220950868E-2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126.1</v>
      </c>
      <c r="F104" s="38">
        <v>126.33333333333333</v>
      </c>
      <c r="G104" s="39">
        <v>125.66666666666666</v>
      </c>
      <c r="H104" s="39">
        <v>125.23333333333333</v>
      </c>
      <c r="I104" s="39">
        <v>124.56666666666666</v>
      </c>
      <c r="J104" s="39">
        <v>126.76666666666665</v>
      </c>
      <c r="K104" s="39">
        <v>127.43333333333331</v>
      </c>
      <c r="L104" s="39">
        <v>127.86666666666665</v>
      </c>
      <c r="M104" s="31">
        <v>127</v>
      </c>
      <c r="N104" s="31">
        <v>125.9</v>
      </c>
      <c r="O104" s="253">
        <v>50913750</v>
      </c>
      <c r="P104" s="254">
        <v>-6.0761346998535869E-3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462.6</v>
      </c>
      <c r="F105" s="38">
        <v>462.73333333333335</v>
      </c>
      <c r="G105" s="39">
        <v>458.4666666666667</v>
      </c>
      <c r="H105" s="39">
        <v>454.33333333333337</v>
      </c>
      <c r="I105" s="39">
        <v>450.06666666666672</v>
      </c>
      <c r="J105" s="39">
        <v>466.86666666666667</v>
      </c>
      <c r="K105" s="39">
        <v>471.13333333333333</v>
      </c>
      <c r="L105" s="39">
        <v>475.26666666666665</v>
      </c>
      <c r="M105" s="31">
        <v>467</v>
      </c>
      <c r="N105" s="31">
        <v>458.6</v>
      </c>
      <c r="O105" s="253">
        <v>10803375</v>
      </c>
      <c r="P105" s="254">
        <v>-2.4823135161970957E-2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417.05</v>
      </c>
      <c r="F106" s="38">
        <v>409.66666666666669</v>
      </c>
      <c r="G106" s="39">
        <v>400.83333333333337</v>
      </c>
      <c r="H106" s="39">
        <v>384.61666666666667</v>
      </c>
      <c r="I106" s="39">
        <v>375.78333333333336</v>
      </c>
      <c r="J106" s="39">
        <v>425.88333333333338</v>
      </c>
      <c r="K106" s="39">
        <v>434.71666666666675</v>
      </c>
      <c r="L106" s="39">
        <v>450.93333333333339</v>
      </c>
      <c r="M106" s="31">
        <v>418.5</v>
      </c>
      <c r="N106" s="31">
        <v>393.45</v>
      </c>
      <c r="O106" s="253">
        <v>21756000</v>
      </c>
      <c r="P106" s="254">
        <v>0.13750914984837395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238.2</v>
      </c>
      <c r="F107" s="38">
        <v>242.30000000000004</v>
      </c>
      <c r="G107" s="39">
        <v>233.70000000000007</v>
      </c>
      <c r="H107" s="39">
        <v>229.20000000000005</v>
      </c>
      <c r="I107" s="39">
        <v>220.60000000000008</v>
      </c>
      <c r="J107" s="39">
        <v>246.80000000000007</v>
      </c>
      <c r="K107" s="39">
        <v>255.40000000000003</v>
      </c>
      <c r="L107" s="39">
        <v>259.90000000000009</v>
      </c>
      <c r="M107" s="31">
        <v>250.9</v>
      </c>
      <c r="N107" s="31">
        <v>237.8</v>
      </c>
      <c r="O107" s="253">
        <v>19705500</v>
      </c>
      <c r="P107" s="254">
        <v>8.2523498486538158E-2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3002</v>
      </c>
      <c r="F108" s="38">
        <v>3022.7166666666667</v>
      </c>
      <c r="G108" s="39">
        <v>2975.4333333333334</v>
      </c>
      <c r="H108" s="39">
        <v>2948.8666666666668</v>
      </c>
      <c r="I108" s="39">
        <v>2901.5833333333335</v>
      </c>
      <c r="J108" s="39">
        <v>3049.2833333333333</v>
      </c>
      <c r="K108" s="39">
        <v>3096.5666666666671</v>
      </c>
      <c r="L108" s="39">
        <v>3123.1333333333332</v>
      </c>
      <c r="M108" s="31">
        <v>3070</v>
      </c>
      <c r="N108" s="31">
        <v>2996.15</v>
      </c>
      <c r="O108" s="253">
        <v>687000</v>
      </c>
      <c r="P108" s="254">
        <v>1.0591350397175641E-2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2446.8000000000002</v>
      </c>
      <c r="F109" s="38">
        <v>2445.0166666666669</v>
      </c>
      <c r="G109" s="39">
        <v>2409.0333333333338</v>
      </c>
      <c r="H109" s="39">
        <v>2371.2666666666669</v>
      </c>
      <c r="I109" s="39">
        <v>2335.2833333333338</v>
      </c>
      <c r="J109" s="39">
        <v>2482.7833333333338</v>
      </c>
      <c r="K109" s="39">
        <v>2518.7666666666664</v>
      </c>
      <c r="L109" s="39">
        <v>2556.5333333333338</v>
      </c>
      <c r="M109" s="31">
        <v>2481</v>
      </c>
      <c r="N109" s="31">
        <v>2407.25</v>
      </c>
      <c r="O109" s="253">
        <v>7163400</v>
      </c>
      <c r="P109" s="254">
        <v>8.020938872002701E-3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1389.55</v>
      </c>
      <c r="F110" s="38">
        <v>1394.4166666666667</v>
      </c>
      <c r="G110" s="39">
        <v>1379.3333333333335</v>
      </c>
      <c r="H110" s="39">
        <v>1369.1166666666668</v>
      </c>
      <c r="I110" s="39">
        <v>1354.0333333333335</v>
      </c>
      <c r="J110" s="39">
        <v>1404.6333333333334</v>
      </c>
      <c r="K110" s="39">
        <v>1419.7166666666669</v>
      </c>
      <c r="L110" s="39">
        <v>1429.9333333333334</v>
      </c>
      <c r="M110" s="31">
        <v>1409.5</v>
      </c>
      <c r="N110" s="31">
        <v>1384.2</v>
      </c>
      <c r="O110" s="253">
        <v>20548000</v>
      </c>
      <c r="P110" s="254">
        <v>-3.5644726035433533E-2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179.3</v>
      </c>
      <c r="F111" s="38">
        <v>178.25</v>
      </c>
      <c r="G111" s="39">
        <v>176</v>
      </c>
      <c r="H111" s="39">
        <v>172.7</v>
      </c>
      <c r="I111" s="39">
        <v>170.45</v>
      </c>
      <c r="J111" s="39">
        <v>181.55</v>
      </c>
      <c r="K111" s="39">
        <v>183.8</v>
      </c>
      <c r="L111" s="39">
        <v>187.10000000000002</v>
      </c>
      <c r="M111" s="31">
        <v>180.5</v>
      </c>
      <c r="N111" s="31">
        <v>174.95</v>
      </c>
      <c r="O111" s="253">
        <v>91045200</v>
      </c>
      <c r="P111" s="254">
        <v>3.778630391814905E-2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1432.25</v>
      </c>
      <c r="F112" s="38">
        <v>1429.8166666666666</v>
      </c>
      <c r="G112" s="39">
        <v>1425.8833333333332</v>
      </c>
      <c r="H112" s="39">
        <v>1419.5166666666667</v>
      </c>
      <c r="I112" s="39">
        <v>1415.5833333333333</v>
      </c>
      <c r="J112" s="39">
        <v>1436.1833333333332</v>
      </c>
      <c r="K112" s="39">
        <v>1440.1166666666666</v>
      </c>
      <c r="L112" s="39">
        <v>1446.4833333333331</v>
      </c>
      <c r="M112" s="31">
        <v>1433.75</v>
      </c>
      <c r="N112" s="31">
        <v>1423.45</v>
      </c>
      <c r="O112" s="253">
        <v>30581600</v>
      </c>
      <c r="P112" s="254">
        <v>2.8022051902648917E-2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90.55</v>
      </c>
      <c r="F113" s="38">
        <v>90.8</v>
      </c>
      <c r="G113" s="39">
        <v>90.149999999999991</v>
      </c>
      <c r="H113" s="39">
        <v>89.75</v>
      </c>
      <c r="I113" s="39">
        <v>89.1</v>
      </c>
      <c r="J113" s="39">
        <v>91.199999999999989</v>
      </c>
      <c r="K113" s="39">
        <v>91.85</v>
      </c>
      <c r="L113" s="39">
        <v>92.249999999999986</v>
      </c>
      <c r="M113" s="31">
        <v>91.45</v>
      </c>
      <c r="N113" s="31">
        <v>90.4</v>
      </c>
      <c r="O113" s="253">
        <v>112388250</v>
      </c>
      <c r="P113" s="254">
        <v>2.1172927002126151E-2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888.6</v>
      </c>
      <c r="F114" s="38">
        <v>893.06666666666661</v>
      </c>
      <c r="G114" s="39">
        <v>880.88333333333321</v>
      </c>
      <c r="H114" s="39">
        <v>873.16666666666663</v>
      </c>
      <c r="I114" s="39">
        <v>860.98333333333323</v>
      </c>
      <c r="J114" s="39">
        <v>900.78333333333319</v>
      </c>
      <c r="K114" s="39">
        <v>912.96666666666658</v>
      </c>
      <c r="L114" s="39">
        <v>920.68333333333317</v>
      </c>
      <c r="M114" s="31">
        <v>905.25</v>
      </c>
      <c r="N114" s="31">
        <v>885.35</v>
      </c>
      <c r="O114" s="253">
        <v>2048150</v>
      </c>
      <c r="P114" s="254">
        <v>-2.2165927802406588E-3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671.65</v>
      </c>
      <c r="F115" s="38">
        <v>674.68333333333328</v>
      </c>
      <c r="G115" s="39">
        <v>666.96666666666658</v>
      </c>
      <c r="H115" s="39">
        <v>662.2833333333333</v>
      </c>
      <c r="I115" s="39">
        <v>654.56666666666661</v>
      </c>
      <c r="J115" s="39">
        <v>679.36666666666656</v>
      </c>
      <c r="K115" s="39">
        <v>687.08333333333326</v>
      </c>
      <c r="L115" s="39">
        <v>691.76666666666654</v>
      </c>
      <c r="M115" s="31">
        <v>682.4</v>
      </c>
      <c r="N115" s="31">
        <v>670</v>
      </c>
      <c r="O115" s="253">
        <v>13765500</v>
      </c>
      <c r="P115" s="254">
        <v>-4.1841768682623792E-2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441.9</v>
      </c>
      <c r="F116" s="38">
        <v>441.75</v>
      </c>
      <c r="G116" s="39">
        <v>440.5</v>
      </c>
      <c r="H116" s="39">
        <v>439.1</v>
      </c>
      <c r="I116" s="39">
        <v>437.85</v>
      </c>
      <c r="J116" s="39">
        <v>443.15</v>
      </c>
      <c r="K116" s="39">
        <v>444.4</v>
      </c>
      <c r="L116" s="39">
        <v>445.79999999999995</v>
      </c>
      <c r="M116" s="31">
        <v>443</v>
      </c>
      <c r="N116" s="31">
        <v>440.35</v>
      </c>
      <c r="O116" s="253">
        <v>71257600</v>
      </c>
      <c r="P116" s="254">
        <v>-2.4937055281882867E-2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673</v>
      </c>
      <c r="F117" s="38">
        <v>675.75</v>
      </c>
      <c r="G117" s="39">
        <v>669</v>
      </c>
      <c r="H117" s="39">
        <v>665</v>
      </c>
      <c r="I117" s="39">
        <v>658.25</v>
      </c>
      <c r="J117" s="39">
        <v>679.75</v>
      </c>
      <c r="K117" s="39">
        <v>686.5</v>
      </c>
      <c r="L117" s="39">
        <v>690.5</v>
      </c>
      <c r="M117" s="31">
        <v>682.5</v>
      </c>
      <c r="N117" s="31">
        <v>671.75</v>
      </c>
      <c r="O117" s="253">
        <v>26805000</v>
      </c>
      <c r="P117" s="254">
        <v>-1.3524703284570798E-2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3292.15</v>
      </c>
      <c r="F118" s="38">
        <v>3268.0166666666664</v>
      </c>
      <c r="G118" s="39">
        <v>3234.083333333333</v>
      </c>
      <c r="H118" s="39">
        <v>3176.0166666666664</v>
      </c>
      <c r="I118" s="39">
        <v>3142.083333333333</v>
      </c>
      <c r="J118" s="39">
        <v>3326.083333333333</v>
      </c>
      <c r="K118" s="39">
        <v>3360.0166666666664</v>
      </c>
      <c r="L118" s="39">
        <v>3418.083333333333</v>
      </c>
      <c r="M118" s="31">
        <v>3301.95</v>
      </c>
      <c r="N118" s="31">
        <v>3209.95</v>
      </c>
      <c r="O118" s="253">
        <v>577000</v>
      </c>
      <c r="P118" s="254">
        <v>-6.8979427188382417E-2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785.95</v>
      </c>
      <c r="F119" s="38">
        <v>787.80000000000007</v>
      </c>
      <c r="G119" s="39">
        <v>782.85000000000014</v>
      </c>
      <c r="H119" s="39">
        <v>779.75000000000011</v>
      </c>
      <c r="I119" s="39">
        <v>774.80000000000018</v>
      </c>
      <c r="J119" s="39">
        <v>790.90000000000009</v>
      </c>
      <c r="K119" s="39">
        <v>795.85000000000014</v>
      </c>
      <c r="L119" s="39">
        <v>798.95</v>
      </c>
      <c r="M119" s="31">
        <v>792.75</v>
      </c>
      <c r="N119" s="31">
        <v>784.7</v>
      </c>
      <c r="O119" s="253">
        <v>18314100</v>
      </c>
      <c r="P119" s="254">
        <v>-1.2807451608208412E-2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506.7</v>
      </c>
      <c r="F120" s="38">
        <v>501.25</v>
      </c>
      <c r="G120" s="39">
        <v>492.85</v>
      </c>
      <c r="H120" s="39">
        <v>479</v>
      </c>
      <c r="I120" s="39">
        <v>470.6</v>
      </c>
      <c r="J120" s="39">
        <v>515.1</v>
      </c>
      <c r="K120" s="39">
        <v>523.5</v>
      </c>
      <c r="L120" s="39">
        <v>537.35</v>
      </c>
      <c r="M120" s="31">
        <v>509.65</v>
      </c>
      <c r="N120" s="31">
        <v>487.4</v>
      </c>
      <c r="O120" s="253">
        <v>20963750</v>
      </c>
      <c r="P120" s="254">
        <v>-1.5728622571747168E-2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1772.75</v>
      </c>
      <c r="F121" s="38">
        <v>1775.9166666666667</v>
      </c>
      <c r="G121" s="39">
        <v>1764.8333333333335</v>
      </c>
      <c r="H121" s="39">
        <v>1756.9166666666667</v>
      </c>
      <c r="I121" s="39">
        <v>1745.8333333333335</v>
      </c>
      <c r="J121" s="39">
        <v>1783.8333333333335</v>
      </c>
      <c r="K121" s="39">
        <v>1794.916666666667</v>
      </c>
      <c r="L121" s="39">
        <v>1802.8333333333335</v>
      </c>
      <c r="M121" s="31">
        <v>1787</v>
      </c>
      <c r="N121" s="31">
        <v>1768</v>
      </c>
      <c r="O121" s="253">
        <v>30202400</v>
      </c>
      <c r="P121" s="254">
        <v>9.1467051977146493E-4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124</v>
      </c>
      <c r="F122" s="38">
        <v>124.28333333333335</v>
      </c>
      <c r="G122" s="39">
        <v>123.36666666666669</v>
      </c>
      <c r="H122" s="39">
        <v>122.73333333333335</v>
      </c>
      <c r="I122" s="39">
        <v>121.81666666666669</v>
      </c>
      <c r="J122" s="39">
        <v>124.91666666666669</v>
      </c>
      <c r="K122" s="39">
        <v>125.83333333333334</v>
      </c>
      <c r="L122" s="39">
        <v>126.46666666666668</v>
      </c>
      <c r="M122" s="31">
        <v>125.2</v>
      </c>
      <c r="N122" s="31">
        <v>123.65</v>
      </c>
      <c r="O122" s="253">
        <v>69116380</v>
      </c>
      <c r="P122" s="254">
        <v>-3.3807385229540916E-2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2206.1999999999998</v>
      </c>
      <c r="F123" s="38">
        <v>2197.0499999999997</v>
      </c>
      <c r="G123" s="39">
        <v>2182.0999999999995</v>
      </c>
      <c r="H123" s="39">
        <v>2157.9999999999995</v>
      </c>
      <c r="I123" s="39">
        <v>2143.0499999999993</v>
      </c>
      <c r="J123" s="39">
        <v>2221.1499999999996</v>
      </c>
      <c r="K123" s="39">
        <v>2236.0999999999995</v>
      </c>
      <c r="L123" s="39">
        <v>2260.1999999999998</v>
      </c>
      <c r="M123" s="31">
        <v>2212</v>
      </c>
      <c r="N123" s="31">
        <v>2172.9499999999998</v>
      </c>
      <c r="O123" s="253">
        <v>711000</v>
      </c>
      <c r="P123" s="254">
        <v>-5.690409868682849E-2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400.55</v>
      </c>
      <c r="F124" s="38">
        <v>399.38333333333338</v>
      </c>
      <c r="G124" s="39">
        <v>392.46666666666675</v>
      </c>
      <c r="H124" s="39">
        <v>384.38333333333338</v>
      </c>
      <c r="I124" s="39">
        <v>377.46666666666675</v>
      </c>
      <c r="J124" s="39">
        <v>407.46666666666675</v>
      </c>
      <c r="K124" s="39">
        <v>414.38333333333338</v>
      </c>
      <c r="L124" s="39">
        <v>422.46666666666675</v>
      </c>
      <c r="M124" s="31">
        <v>406.3</v>
      </c>
      <c r="N124" s="31">
        <v>391.3</v>
      </c>
      <c r="O124" s="253">
        <v>12277400</v>
      </c>
      <c r="P124" s="254">
        <v>-1.8082936777702244E-2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421.2</v>
      </c>
      <c r="F125" s="38">
        <v>422.9666666666667</v>
      </c>
      <c r="G125" s="39">
        <v>418.68333333333339</v>
      </c>
      <c r="H125" s="39">
        <v>416.16666666666669</v>
      </c>
      <c r="I125" s="39">
        <v>411.88333333333338</v>
      </c>
      <c r="J125" s="39">
        <v>425.48333333333341</v>
      </c>
      <c r="K125" s="39">
        <v>429.76666666666671</v>
      </c>
      <c r="L125" s="39">
        <v>432.28333333333342</v>
      </c>
      <c r="M125" s="31">
        <v>427.25</v>
      </c>
      <c r="N125" s="31">
        <v>420.45</v>
      </c>
      <c r="O125" s="253">
        <v>20256000</v>
      </c>
      <c r="P125" s="254">
        <v>-1.449839447309526E-2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2703.5</v>
      </c>
      <c r="F126" s="38">
        <v>2711.9</v>
      </c>
      <c r="G126" s="39">
        <v>2692.9500000000003</v>
      </c>
      <c r="H126" s="39">
        <v>2682.4</v>
      </c>
      <c r="I126" s="39">
        <v>2663.4500000000003</v>
      </c>
      <c r="J126" s="39">
        <v>2722.4500000000003</v>
      </c>
      <c r="K126" s="39">
        <v>2741.4</v>
      </c>
      <c r="L126" s="39">
        <v>2751.9500000000003</v>
      </c>
      <c r="M126" s="31">
        <v>2730.85</v>
      </c>
      <c r="N126" s="31">
        <v>2701.35</v>
      </c>
      <c r="O126" s="253">
        <v>7120200</v>
      </c>
      <c r="P126" s="254">
        <v>-0.10542384380535977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5168.6499999999996</v>
      </c>
      <c r="F127" s="38">
        <v>5173.2833333333328</v>
      </c>
      <c r="G127" s="39">
        <v>5137.1166666666659</v>
      </c>
      <c r="H127" s="39">
        <v>5105.583333333333</v>
      </c>
      <c r="I127" s="39">
        <v>5069.4166666666661</v>
      </c>
      <c r="J127" s="39">
        <v>5204.8166666666657</v>
      </c>
      <c r="K127" s="39">
        <v>5240.9833333333336</v>
      </c>
      <c r="L127" s="39">
        <v>5272.5166666666655</v>
      </c>
      <c r="M127" s="31">
        <v>5209.45</v>
      </c>
      <c r="N127" s="31">
        <v>5141.75</v>
      </c>
      <c r="O127" s="253">
        <v>1691100</v>
      </c>
      <c r="P127" s="254">
        <v>-1.5113130077749629E-2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4391.3500000000004</v>
      </c>
      <c r="F128" s="38">
        <v>4402.9666666666672</v>
      </c>
      <c r="G128" s="39">
        <v>4366.6833333333343</v>
      </c>
      <c r="H128" s="39">
        <v>4342.0166666666673</v>
      </c>
      <c r="I128" s="39">
        <v>4305.7333333333345</v>
      </c>
      <c r="J128" s="39">
        <v>4427.6333333333341</v>
      </c>
      <c r="K128" s="39">
        <v>4463.916666666667</v>
      </c>
      <c r="L128" s="39">
        <v>4488.5833333333339</v>
      </c>
      <c r="M128" s="31">
        <v>4439.25</v>
      </c>
      <c r="N128" s="31">
        <v>4378.3</v>
      </c>
      <c r="O128" s="253">
        <v>770600</v>
      </c>
      <c r="P128" s="254">
        <v>-2.0838627700127066E-2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1097.45</v>
      </c>
      <c r="F129" s="38">
        <v>1100.6666666666667</v>
      </c>
      <c r="G129" s="39">
        <v>1092.7833333333335</v>
      </c>
      <c r="H129" s="39">
        <v>1088.1166666666668</v>
      </c>
      <c r="I129" s="39">
        <v>1080.2333333333336</v>
      </c>
      <c r="J129" s="39">
        <v>1105.3333333333335</v>
      </c>
      <c r="K129" s="39">
        <v>1113.2166666666667</v>
      </c>
      <c r="L129" s="39">
        <v>1117.8833333333334</v>
      </c>
      <c r="M129" s="31">
        <v>1108.55</v>
      </c>
      <c r="N129" s="31">
        <v>1096</v>
      </c>
      <c r="O129" s="253">
        <v>6325700</v>
      </c>
      <c r="P129" s="254">
        <v>-2.1561924796213515E-2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1578.2</v>
      </c>
      <c r="F130" s="38">
        <v>1572.4833333333336</v>
      </c>
      <c r="G130" s="39">
        <v>1560.6166666666672</v>
      </c>
      <c r="H130" s="39">
        <v>1543.0333333333338</v>
      </c>
      <c r="I130" s="39">
        <v>1531.1666666666674</v>
      </c>
      <c r="J130" s="39">
        <v>1590.0666666666671</v>
      </c>
      <c r="K130" s="39">
        <v>1601.9333333333334</v>
      </c>
      <c r="L130" s="39">
        <v>1619.5166666666669</v>
      </c>
      <c r="M130" s="31">
        <v>1584.35</v>
      </c>
      <c r="N130" s="31">
        <v>1554.9</v>
      </c>
      <c r="O130" s="253">
        <v>15015000</v>
      </c>
      <c r="P130" s="254">
        <v>4.1194644696189494E-3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297.2</v>
      </c>
      <c r="F131" s="38">
        <v>296.78333333333336</v>
      </c>
      <c r="G131" s="39">
        <v>293.01666666666671</v>
      </c>
      <c r="H131" s="39">
        <v>288.83333333333337</v>
      </c>
      <c r="I131" s="39">
        <v>285.06666666666672</v>
      </c>
      <c r="J131" s="39">
        <v>300.9666666666667</v>
      </c>
      <c r="K131" s="39">
        <v>304.73333333333335</v>
      </c>
      <c r="L131" s="39">
        <v>308.91666666666669</v>
      </c>
      <c r="M131" s="31">
        <v>300.55</v>
      </c>
      <c r="N131" s="31">
        <v>292.60000000000002</v>
      </c>
      <c r="O131" s="253">
        <v>44152000</v>
      </c>
      <c r="P131" s="254">
        <v>6.1040084590983368E-2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149.35</v>
      </c>
      <c r="F132" s="38">
        <v>148.66666666666666</v>
      </c>
      <c r="G132" s="39">
        <v>146.83333333333331</v>
      </c>
      <c r="H132" s="39">
        <v>144.31666666666666</v>
      </c>
      <c r="I132" s="39">
        <v>142.48333333333332</v>
      </c>
      <c r="J132" s="39">
        <v>151.18333333333331</v>
      </c>
      <c r="K132" s="39">
        <v>153.01666666666662</v>
      </c>
      <c r="L132" s="39">
        <v>155.5333333333333</v>
      </c>
      <c r="M132" s="31">
        <v>150.5</v>
      </c>
      <c r="N132" s="31">
        <v>146.15</v>
      </c>
      <c r="O132" s="253">
        <v>58398000</v>
      </c>
      <c r="P132" s="254">
        <v>-8.222536539368222E-2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569.25</v>
      </c>
      <c r="F133" s="38">
        <v>567.08333333333337</v>
      </c>
      <c r="G133" s="39">
        <v>563.2166666666667</v>
      </c>
      <c r="H133" s="39">
        <v>557.18333333333328</v>
      </c>
      <c r="I133" s="39">
        <v>553.31666666666661</v>
      </c>
      <c r="J133" s="39">
        <v>573.11666666666679</v>
      </c>
      <c r="K133" s="39">
        <v>576.98333333333335</v>
      </c>
      <c r="L133" s="39">
        <v>583.01666666666688</v>
      </c>
      <c r="M133" s="31">
        <v>570.95000000000005</v>
      </c>
      <c r="N133" s="31">
        <v>561.04999999999995</v>
      </c>
      <c r="O133" s="253">
        <v>10044000</v>
      </c>
      <c r="P133" s="254">
        <v>2.4479804161566709E-2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9778.7999999999993</v>
      </c>
      <c r="F134" s="38">
        <v>9731.2333333333318</v>
      </c>
      <c r="G134" s="39">
        <v>9671.6666666666642</v>
      </c>
      <c r="H134" s="39">
        <v>9564.5333333333328</v>
      </c>
      <c r="I134" s="39">
        <v>9504.9666666666653</v>
      </c>
      <c r="J134" s="39">
        <v>9838.3666666666631</v>
      </c>
      <c r="K134" s="39">
        <v>9897.9333333333325</v>
      </c>
      <c r="L134" s="39">
        <v>10005.066666666662</v>
      </c>
      <c r="M134" s="31">
        <v>9790.7999999999993</v>
      </c>
      <c r="N134" s="31">
        <v>9624.1</v>
      </c>
      <c r="O134" s="253">
        <v>2727600</v>
      </c>
      <c r="P134" s="254">
        <v>-3.1976434680768002E-2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1013.15</v>
      </c>
      <c r="F135" s="38">
        <v>1011.5499999999998</v>
      </c>
      <c r="G135" s="39">
        <v>1003.6499999999996</v>
      </c>
      <c r="H135" s="39">
        <v>994.14999999999975</v>
      </c>
      <c r="I135" s="39">
        <v>986.24999999999955</v>
      </c>
      <c r="J135" s="39">
        <v>1021.0499999999997</v>
      </c>
      <c r="K135" s="39">
        <v>1028.95</v>
      </c>
      <c r="L135" s="39">
        <v>1038.4499999999998</v>
      </c>
      <c r="M135" s="31">
        <v>1019.45</v>
      </c>
      <c r="N135" s="31">
        <v>1002.05</v>
      </c>
      <c r="O135" s="253">
        <v>9855300</v>
      </c>
      <c r="P135" s="254">
        <v>1.208931873133267E-3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1628.7</v>
      </c>
      <c r="F136" s="38">
        <v>1627.0666666666666</v>
      </c>
      <c r="G136" s="39">
        <v>1612.1333333333332</v>
      </c>
      <c r="H136" s="39">
        <v>1595.5666666666666</v>
      </c>
      <c r="I136" s="39">
        <v>1580.6333333333332</v>
      </c>
      <c r="J136" s="39">
        <v>1643.6333333333332</v>
      </c>
      <c r="K136" s="39">
        <v>1658.5666666666666</v>
      </c>
      <c r="L136" s="39">
        <v>1675.1333333333332</v>
      </c>
      <c r="M136" s="31">
        <v>1642</v>
      </c>
      <c r="N136" s="31">
        <v>1610.5</v>
      </c>
      <c r="O136" s="253">
        <v>2891200</v>
      </c>
      <c r="P136" s="254">
        <v>-3.2655246252676656E-2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1360.5</v>
      </c>
      <c r="F137" s="38">
        <v>1356.7166666666667</v>
      </c>
      <c r="G137" s="39">
        <v>1344.8833333333334</v>
      </c>
      <c r="H137" s="39">
        <v>1329.2666666666667</v>
      </c>
      <c r="I137" s="39">
        <v>1317.4333333333334</v>
      </c>
      <c r="J137" s="39">
        <v>1372.3333333333335</v>
      </c>
      <c r="K137" s="39">
        <v>1384.1666666666665</v>
      </c>
      <c r="L137" s="39">
        <v>1399.7833333333335</v>
      </c>
      <c r="M137" s="31">
        <v>1368.55</v>
      </c>
      <c r="N137" s="31">
        <v>1341.1</v>
      </c>
      <c r="O137" s="253">
        <v>1727200</v>
      </c>
      <c r="P137" s="254">
        <v>-7.3390557939914169E-2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933.35</v>
      </c>
      <c r="F138" s="38">
        <v>936.26666666666677</v>
      </c>
      <c r="G138" s="39">
        <v>925.48333333333358</v>
      </c>
      <c r="H138" s="39">
        <v>917.61666666666679</v>
      </c>
      <c r="I138" s="39">
        <v>906.8333333333336</v>
      </c>
      <c r="J138" s="39">
        <v>944.13333333333355</v>
      </c>
      <c r="K138" s="39">
        <v>954.91666666666663</v>
      </c>
      <c r="L138" s="39">
        <v>962.78333333333353</v>
      </c>
      <c r="M138" s="31">
        <v>947.05</v>
      </c>
      <c r="N138" s="31">
        <v>928.4</v>
      </c>
      <c r="O138" s="253">
        <v>8505600</v>
      </c>
      <c r="P138" s="254">
        <v>1.9171779141104295E-2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1025.05</v>
      </c>
      <c r="F139" s="38">
        <v>1023.7166666666667</v>
      </c>
      <c r="G139" s="39">
        <v>1015.2333333333333</v>
      </c>
      <c r="H139" s="39">
        <v>1005.4166666666666</v>
      </c>
      <c r="I139" s="39">
        <v>996.93333333333328</v>
      </c>
      <c r="J139" s="39">
        <v>1033.5333333333333</v>
      </c>
      <c r="K139" s="39">
        <v>1042.0166666666669</v>
      </c>
      <c r="L139" s="39">
        <v>1051.8333333333335</v>
      </c>
      <c r="M139" s="31">
        <v>1032.2</v>
      </c>
      <c r="N139" s="31">
        <v>1013.9</v>
      </c>
      <c r="O139" s="253">
        <v>3010400</v>
      </c>
      <c r="P139" s="254">
        <v>-3.6610343061955965E-2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95.95</v>
      </c>
      <c r="F140" s="38">
        <v>96.216666666666683</v>
      </c>
      <c r="G140" s="39">
        <v>95.53333333333336</v>
      </c>
      <c r="H140" s="39">
        <v>95.116666666666674</v>
      </c>
      <c r="I140" s="39">
        <v>94.433333333333351</v>
      </c>
      <c r="J140" s="39">
        <v>96.633333333333368</v>
      </c>
      <c r="K140" s="39">
        <v>97.316666666666677</v>
      </c>
      <c r="L140" s="39">
        <v>97.733333333333377</v>
      </c>
      <c r="M140" s="31">
        <v>96.9</v>
      </c>
      <c r="N140" s="31">
        <v>95.8</v>
      </c>
      <c r="O140" s="253">
        <v>72718200</v>
      </c>
      <c r="P140" s="254">
        <v>9.6608832807570984E-3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2365.25</v>
      </c>
      <c r="F141" s="38">
        <v>2359.1</v>
      </c>
      <c r="G141" s="39">
        <v>2331.1</v>
      </c>
      <c r="H141" s="39">
        <v>2296.9499999999998</v>
      </c>
      <c r="I141" s="39">
        <v>2268.9499999999998</v>
      </c>
      <c r="J141" s="39">
        <v>2393.25</v>
      </c>
      <c r="K141" s="39">
        <v>2421.25</v>
      </c>
      <c r="L141" s="39">
        <v>2455.4</v>
      </c>
      <c r="M141" s="31">
        <v>2387.1</v>
      </c>
      <c r="N141" s="31">
        <v>2324.9499999999998</v>
      </c>
      <c r="O141" s="253">
        <v>2573175</v>
      </c>
      <c r="P141" s="254">
        <v>-1.8873859704309531E-2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109283.9</v>
      </c>
      <c r="F142" s="38">
        <v>109161.66666666667</v>
      </c>
      <c r="G142" s="39">
        <v>108822.33333333334</v>
      </c>
      <c r="H142" s="39">
        <v>108360.76666666668</v>
      </c>
      <c r="I142" s="39">
        <v>108021.43333333335</v>
      </c>
      <c r="J142" s="39">
        <v>109623.23333333334</v>
      </c>
      <c r="K142" s="39">
        <v>109962.56666666668</v>
      </c>
      <c r="L142" s="39">
        <v>110424.13333333333</v>
      </c>
      <c r="M142" s="31">
        <v>109501</v>
      </c>
      <c r="N142" s="31">
        <v>108700.1</v>
      </c>
      <c r="O142" s="253">
        <v>40080</v>
      </c>
      <c r="P142" s="254">
        <v>3.2457496136012363E-2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1289.4000000000001</v>
      </c>
      <c r="F143" s="38">
        <v>1293.5166666666667</v>
      </c>
      <c r="G143" s="39">
        <v>1279.0833333333333</v>
      </c>
      <c r="H143" s="39">
        <v>1268.7666666666667</v>
      </c>
      <c r="I143" s="39">
        <v>1254.3333333333333</v>
      </c>
      <c r="J143" s="39">
        <v>1303.8333333333333</v>
      </c>
      <c r="K143" s="39">
        <v>1318.2666666666667</v>
      </c>
      <c r="L143" s="39">
        <v>1328.5833333333333</v>
      </c>
      <c r="M143" s="31">
        <v>1307.95</v>
      </c>
      <c r="N143" s="31">
        <v>1283.2</v>
      </c>
      <c r="O143" s="253">
        <v>7169800</v>
      </c>
      <c r="P143" s="254">
        <v>2.1630094043887146E-2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94.4</v>
      </c>
      <c r="F144" s="38">
        <v>94.333333333333329</v>
      </c>
      <c r="G144" s="39">
        <v>93.016666666666652</v>
      </c>
      <c r="H144" s="39">
        <v>91.633333333333326</v>
      </c>
      <c r="I144" s="39">
        <v>90.316666666666649</v>
      </c>
      <c r="J144" s="39">
        <v>95.716666666666654</v>
      </c>
      <c r="K144" s="39">
        <v>97.033333333333346</v>
      </c>
      <c r="L144" s="39">
        <v>98.416666666666657</v>
      </c>
      <c r="M144" s="31">
        <v>95.65</v>
      </c>
      <c r="N144" s="31">
        <v>92.95</v>
      </c>
      <c r="O144" s="253">
        <v>57855000</v>
      </c>
      <c r="P144" s="254">
        <v>6.5240083507306888E-3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4361.3</v>
      </c>
      <c r="F145" s="38">
        <v>4357.8833333333341</v>
      </c>
      <c r="G145" s="39">
        <v>4299.2166666666681</v>
      </c>
      <c r="H145" s="39">
        <v>4237.1333333333341</v>
      </c>
      <c r="I145" s="39">
        <v>4178.4666666666681</v>
      </c>
      <c r="J145" s="39">
        <v>4419.9666666666681</v>
      </c>
      <c r="K145" s="39">
        <v>4478.6333333333341</v>
      </c>
      <c r="L145" s="39">
        <v>4540.7166666666681</v>
      </c>
      <c r="M145" s="31">
        <v>4416.55</v>
      </c>
      <c r="N145" s="31">
        <v>4295.8</v>
      </c>
      <c r="O145" s="253">
        <v>1643400</v>
      </c>
      <c r="P145" s="254">
        <v>5.7018813314037624E-2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4613.3999999999996</v>
      </c>
      <c r="F146" s="38">
        <v>4637.083333333333</v>
      </c>
      <c r="G146" s="39">
        <v>4578.5166666666664</v>
      </c>
      <c r="H146" s="39">
        <v>4543.6333333333332</v>
      </c>
      <c r="I146" s="39">
        <v>4485.0666666666666</v>
      </c>
      <c r="J146" s="39">
        <v>4671.9666666666662</v>
      </c>
      <c r="K146" s="39">
        <v>4730.5333333333338</v>
      </c>
      <c r="L146" s="39">
        <v>4765.4166666666661</v>
      </c>
      <c r="M146" s="31">
        <v>4695.6499999999996</v>
      </c>
      <c r="N146" s="31">
        <v>4602.2</v>
      </c>
      <c r="O146" s="253">
        <v>793350</v>
      </c>
      <c r="P146" s="254">
        <v>-7.0147679324894519E-2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22167.9</v>
      </c>
      <c r="F147" s="38">
        <v>22117.933333333334</v>
      </c>
      <c r="G147" s="39">
        <v>22030.916666666668</v>
      </c>
      <c r="H147" s="39">
        <v>21893.933333333334</v>
      </c>
      <c r="I147" s="39">
        <v>21806.916666666668</v>
      </c>
      <c r="J147" s="39">
        <v>22254.916666666668</v>
      </c>
      <c r="K147" s="39">
        <v>22341.933333333331</v>
      </c>
      <c r="L147" s="39">
        <v>22478.916666666668</v>
      </c>
      <c r="M147" s="31">
        <v>22204.95</v>
      </c>
      <c r="N147" s="31">
        <v>21980.95</v>
      </c>
      <c r="O147" s="253">
        <v>315760</v>
      </c>
      <c r="P147" s="254">
        <v>-4.4141758103165597E-3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123.25</v>
      </c>
      <c r="F148" s="38">
        <v>123.35000000000001</v>
      </c>
      <c r="G148" s="39">
        <v>122.70000000000002</v>
      </c>
      <c r="H148" s="39">
        <v>122.15</v>
      </c>
      <c r="I148" s="39">
        <v>121.50000000000001</v>
      </c>
      <c r="J148" s="39">
        <v>123.90000000000002</v>
      </c>
      <c r="K148" s="39">
        <v>124.55000000000003</v>
      </c>
      <c r="L148" s="39">
        <v>125.10000000000002</v>
      </c>
      <c r="M148" s="31">
        <v>124</v>
      </c>
      <c r="N148" s="31">
        <v>122.8</v>
      </c>
      <c r="O148" s="253">
        <v>98118000</v>
      </c>
      <c r="P148" s="254">
        <v>3.077577648560488E-2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220.15</v>
      </c>
      <c r="F149" s="38">
        <v>220.33333333333334</v>
      </c>
      <c r="G149" s="39">
        <v>219.66666666666669</v>
      </c>
      <c r="H149" s="39">
        <v>219.18333333333334</v>
      </c>
      <c r="I149" s="39">
        <v>218.51666666666668</v>
      </c>
      <c r="J149" s="39">
        <v>220.81666666666669</v>
      </c>
      <c r="K149" s="39">
        <v>221.48333333333338</v>
      </c>
      <c r="L149" s="39">
        <v>221.9666666666667</v>
      </c>
      <c r="M149" s="31">
        <v>221</v>
      </c>
      <c r="N149" s="31">
        <v>219.85</v>
      </c>
      <c r="O149" s="253">
        <v>84402000</v>
      </c>
      <c r="P149" s="254">
        <v>9.156514316753317E-2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1122.8499999999999</v>
      </c>
      <c r="F150" s="38">
        <v>1118.4833333333333</v>
      </c>
      <c r="G150" s="39">
        <v>1105.7666666666667</v>
      </c>
      <c r="H150" s="39">
        <v>1088.6833333333334</v>
      </c>
      <c r="I150" s="39">
        <v>1075.9666666666667</v>
      </c>
      <c r="J150" s="39">
        <v>1135.5666666666666</v>
      </c>
      <c r="K150" s="39">
        <v>1148.2833333333333</v>
      </c>
      <c r="L150" s="39">
        <v>1165.3666666666666</v>
      </c>
      <c r="M150" s="31">
        <v>1131.2</v>
      </c>
      <c r="N150" s="31">
        <v>1101.4000000000001</v>
      </c>
      <c r="O150" s="253">
        <v>6531700</v>
      </c>
      <c r="P150" s="254">
        <v>-2.1292217327459617E-2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4036.1</v>
      </c>
      <c r="F151" s="38">
        <v>4044.3833333333332</v>
      </c>
      <c r="G151" s="39">
        <v>4001.7166666666662</v>
      </c>
      <c r="H151" s="39">
        <v>3967.333333333333</v>
      </c>
      <c r="I151" s="39">
        <v>3924.6666666666661</v>
      </c>
      <c r="J151" s="39">
        <v>4078.7666666666664</v>
      </c>
      <c r="K151" s="39">
        <v>4121.4333333333334</v>
      </c>
      <c r="L151" s="39">
        <v>4155.8166666666666</v>
      </c>
      <c r="M151" s="31">
        <v>4087.05</v>
      </c>
      <c r="N151" s="31">
        <v>4010</v>
      </c>
      <c r="O151" s="253">
        <v>223600</v>
      </c>
      <c r="P151" s="254">
        <v>-2.1015761821366025E-2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175.45</v>
      </c>
      <c r="F152" s="38">
        <v>175.51666666666665</v>
      </c>
      <c r="G152" s="39">
        <v>174.7833333333333</v>
      </c>
      <c r="H152" s="39">
        <v>174.11666666666665</v>
      </c>
      <c r="I152" s="39">
        <v>173.3833333333333</v>
      </c>
      <c r="J152" s="39">
        <v>176.18333333333331</v>
      </c>
      <c r="K152" s="39">
        <v>176.91666666666666</v>
      </c>
      <c r="L152" s="39">
        <v>177.58333333333331</v>
      </c>
      <c r="M152" s="31">
        <v>176.25</v>
      </c>
      <c r="N152" s="31">
        <v>174.85</v>
      </c>
      <c r="O152" s="253">
        <v>47435850</v>
      </c>
      <c r="P152" s="254">
        <v>-4.9818770725688286E-2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39671.449999999997</v>
      </c>
      <c r="F153" s="38">
        <v>39948.466666666667</v>
      </c>
      <c r="G153" s="39">
        <v>39230.933333333334</v>
      </c>
      <c r="H153" s="39">
        <v>38790.416666666664</v>
      </c>
      <c r="I153" s="39">
        <v>38072.883333333331</v>
      </c>
      <c r="J153" s="39">
        <v>40388.983333333337</v>
      </c>
      <c r="K153" s="39">
        <v>41106.516666666677</v>
      </c>
      <c r="L153" s="39">
        <v>41547.03333333334</v>
      </c>
      <c r="M153" s="31">
        <v>40666</v>
      </c>
      <c r="N153" s="31">
        <v>39507.949999999997</v>
      </c>
      <c r="O153" s="253">
        <v>153690</v>
      </c>
      <c r="P153" s="254">
        <v>-2.3369036027263874E-3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1053.3</v>
      </c>
      <c r="F154" s="38">
        <v>1051.3499999999999</v>
      </c>
      <c r="G154" s="39">
        <v>1038.3499999999999</v>
      </c>
      <c r="H154" s="39">
        <v>1023.4000000000001</v>
      </c>
      <c r="I154" s="39">
        <v>1010.4000000000001</v>
      </c>
      <c r="J154" s="39">
        <v>1066.2999999999997</v>
      </c>
      <c r="K154" s="39">
        <v>1079.2999999999997</v>
      </c>
      <c r="L154" s="39">
        <v>1094.2499999999995</v>
      </c>
      <c r="M154" s="31">
        <v>1064.3499999999999</v>
      </c>
      <c r="N154" s="31">
        <v>1036.4000000000001</v>
      </c>
      <c r="O154" s="253">
        <v>10653750</v>
      </c>
      <c r="P154" s="254">
        <v>-2.317741255794353E-3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5184.1499999999996</v>
      </c>
      <c r="F155" s="38">
        <v>5176.4000000000005</v>
      </c>
      <c r="G155" s="39">
        <v>5142.8000000000011</v>
      </c>
      <c r="H155" s="39">
        <v>5101.4500000000007</v>
      </c>
      <c r="I155" s="39">
        <v>5067.8500000000013</v>
      </c>
      <c r="J155" s="39">
        <v>5217.7500000000009</v>
      </c>
      <c r="K155" s="39">
        <v>5251.3500000000013</v>
      </c>
      <c r="L155" s="39">
        <v>5292.7000000000007</v>
      </c>
      <c r="M155" s="31">
        <v>5210</v>
      </c>
      <c r="N155" s="31">
        <v>5135.05</v>
      </c>
      <c r="O155" s="253">
        <v>1031100</v>
      </c>
      <c r="P155" s="254">
        <v>-6.5799904867607423E-2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218.2</v>
      </c>
      <c r="F156" s="38">
        <v>219</v>
      </c>
      <c r="G156" s="39">
        <v>217.2</v>
      </c>
      <c r="H156" s="39">
        <v>216.2</v>
      </c>
      <c r="I156" s="39">
        <v>214.39999999999998</v>
      </c>
      <c r="J156" s="39">
        <v>220</v>
      </c>
      <c r="K156" s="39">
        <v>221.8</v>
      </c>
      <c r="L156" s="39">
        <v>222.8</v>
      </c>
      <c r="M156" s="31">
        <v>220.8</v>
      </c>
      <c r="N156" s="31">
        <v>218</v>
      </c>
      <c r="O156" s="253">
        <v>22038000</v>
      </c>
      <c r="P156" s="254">
        <v>4.5991741421045139E-2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273.05</v>
      </c>
      <c r="F157" s="38">
        <v>272.78333333333336</v>
      </c>
      <c r="G157" s="39">
        <v>271.26666666666671</v>
      </c>
      <c r="H157" s="39">
        <v>269.48333333333335</v>
      </c>
      <c r="I157" s="39">
        <v>267.9666666666667</v>
      </c>
      <c r="J157" s="39">
        <v>274.56666666666672</v>
      </c>
      <c r="K157" s="39">
        <v>276.08333333333337</v>
      </c>
      <c r="L157" s="39">
        <v>277.86666666666673</v>
      </c>
      <c r="M157" s="31">
        <v>274.3</v>
      </c>
      <c r="N157" s="31">
        <v>271</v>
      </c>
      <c r="O157" s="253">
        <v>57846000</v>
      </c>
      <c r="P157" s="254">
        <v>4.1062262887748273E-2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2570.25</v>
      </c>
      <c r="F158" s="38">
        <v>2570.8166666666666</v>
      </c>
      <c r="G158" s="39">
        <v>2556.6333333333332</v>
      </c>
      <c r="H158" s="39">
        <v>2543.0166666666664</v>
      </c>
      <c r="I158" s="39">
        <v>2528.833333333333</v>
      </c>
      <c r="J158" s="39">
        <v>2584.4333333333334</v>
      </c>
      <c r="K158" s="39">
        <v>2598.6166666666668</v>
      </c>
      <c r="L158" s="39">
        <v>2612.2333333333336</v>
      </c>
      <c r="M158" s="31">
        <v>2585</v>
      </c>
      <c r="N158" s="31">
        <v>2557.1999999999998</v>
      </c>
      <c r="O158" s="253">
        <v>2476500</v>
      </c>
      <c r="P158" s="254">
        <v>-2.7965852222549308E-2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3698.1</v>
      </c>
      <c r="F159" s="38">
        <v>3701.7666666666664</v>
      </c>
      <c r="G159" s="39">
        <v>3671.6333333333328</v>
      </c>
      <c r="H159" s="39">
        <v>3645.1666666666665</v>
      </c>
      <c r="I159" s="39">
        <v>3615.0333333333328</v>
      </c>
      <c r="J159" s="39">
        <v>3728.2333333333327</v>
      </c>
      <c r="K159" s="39">
        <v>3758.3666666666659</v>
      </c>
      <c r="L159" s="39">
        <v>3784.8333333333326</v>
      </c>
      <c r="M159" s="31">
        <v>3731.9</v>
      </c>
      <c r="N159" s="31">
        <v>3675.3</v>
      </c>
      <c r="O159" s="253">
        <v>2244000</v>
      </c>
      <c r="P159" s="254">
        <v>-1.4059753954305799E-2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63.35</v>
      </c>
      <c r="F160" s="38">
        <v>63.433333333333337</v>
      </c>
      <c r="G160" s="39">
        <v>62.966666666666676</v>
      </c>
      <c r="H160" s="39">
        <v>62.583333333333336</v>
      </c>
      <c r="I160" s="39">
        <v>62.116666666666674</v>
      </c>
      <c r="J160" s="39">
        <v>63.816666666666677</v>
      </c>
      <c r="K160" s="39">
        <v>64.283333333333346</v>
      </c>
      <c r="L160" s="39">
        <v>64.666666666666686</v>
      </c>
      <c r="M160" s="31">
        <v>63.9</v>
      </c>
      <c r="N160" s="31">
        <v>63.05</v>
      </c>
      <c r="O160" s="253">
        <v>285392000</v>
      </c>
      <c r="P160" s="254">
        <v>3.5409531549312125E-2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5045.45</v>
      </c>
      <c r="F161" s="38">
        <v>5037.4333333333334</v>
      </c>
      <c r="G161" s="39">
        <v>5001.8666666666668</v>
      </c>
      <c r="H161" s="39">
        <v>4958.2833333333338</v>
      </c>
      <c r="I161" s="39">
        <v>4922.7166666666672</v>
      </c>
      <c r="J161" s="39">
        <v>5081.0166666666664</v>
      </c>
      <c r="K161" s="39">
        <v>5116.5833333333339</v>
      </c>
      <c r="L161" s="39">
        <v>5160.1666666666661</v>
      </c>
      <c r="M161" s="31">
        <v>5073</v>
      </c>
      <c r="N161" s="31">
        <v>4993.8500000000004</v>
      </c>
      <c r="O161" s="253">
        <v>1990500</v>
      </c>
      <c r="P161" s="254">
        <v>-4.6421385455590686E-2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246.8</v>
      </c>
      <c r="F162" s="38">
        <v>247.9</v>
      </c>
      <c r="G162" s="39">
        <v>245.10000000000002</v>
      </c>
      <c r="H162" s="39">
        <v>243.4</v>
      </c>
      <c r="I162" s="39">
        <v>240.60000000000002</v>
      </c>
      <c r="J162" s="39">
        <v>249.60000000000002</v>
      </c>
      <c r="K162" s="39">
        <v>252.40000000000003</v>
      </c>
      <c r="L162" s="39">
        <v>254.10000000000002</v>
      </c>
      <c r="M162" s="31">
        <v>250.7</v>
      </c>
      <c r="N162" s="31">
        <v>246.2</v>
      </c>
      <c r="O162" s="253">
        <v>41666400</v>
      </c>
      <c r="P162" s="254">
        <v>1.9623389494549059E-2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1777.05</v>
      </c>
      <c r="F163" s="38">
        <v>1773.6499999999999</v>
      </c>
      <c r="G163" s="39">
        <v>1758.3999999999996</v>
      </c>
      <c r="H163" s="39">
        <v>1739.7499999999998</v>
      </c>
      <c r="I163" s="39">
        <v>1724.4999999999995</v>
      </c>
      <c r="J163" s="39">
        <v>1792.2999999999997</v>
      </c>
      <c r="K163" s="39">
        <v>1807.5500000000002</v>
      </c>
      <c r="L163" s="39">
        <v>1826.1999999999998</v>
      </c>
      <c r="M163" s="31">
        <v>1788.9</v>
      </c>
      <c r="N163" s="31">
        <v>1755</v>
      </c>
      <c r="O163" s="253">
        <v>4520549</v>
      </c>
      <c r="P163" s="254">
        <v>7.8244830598970971E-2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869.45</v>
      </c>
      <c r="F164" s="38">
        <v>871.4</v>
      </c>
      <c r="G164" s="39">
        <v>859.05</v>
      </c>
      <c r="H164" s="39">
        <v>848.65</v>
      </c>
      <c r="I164" s="39">
        <v>836.3</v>
      </c>
      <c r="J164" s="39">
        <v>881.8</v>
      </c>
      <c r="K164" s="39">
        <v>894.15000000000009</v>
      </c>
      <c r="L164" s="39">
        <v>904.55</v>
      </c>
      <c r="M164" s="31">
        <v>883.75</v>
      </c>
      <c r="N164" s="31">
        <v>861</v>
      </c>
      <c r="O164" s="253">
        <v>3433150</v>
      </c>
      <c r="P164" s="254">
        <v>-3.4194165471066476E-2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241.45</v>
      </c>
      <c r="F165" s="38">
        <v>239.48333333333335</v>
      </c>
      <c r="G165" s="39">
        <v>235.26666666666671</v>
      </c>
      <c r="H165" s="39">
        <v>229.08333333333337</v>
      </c>
      <c r="I165" s="39">
        <v>224.86666666666673</v>
      </c>
      <c r="J165" s="39">
        <v>245.66666666666669</v>
      </c>
      <c r="K165" s="39">
        <v>249.88333333333333</v>
      </c>
      <c r="L165" s="39">
        <v>256.06666666666666</v>
      </c>
      <c r="M165" s="31">
        <v>243.7</v>
      </c>
      <c r="N165" s="31">
        <v>233.3</v>
      </c>
      <c r="O165" s="253">
        <v>43395000</v>
      </c>
      <c r="P165" s="254">
        <v>-0.18222934137378685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244.7</v>
      </c>
      <c r="F166" s="38">
        <v>245.31666666666669</v>
      </c>
      <c r="G166" s="39">
        <v>242.98333333333338</v>
      </c>
      <c r="H166" s="39">
        <v>241.26666666666668</v>
      </c>
      <c r="I166" s="39">
        <v>238.93333333333337</v>
      </c>
      <c r="J166" s="39">
        <v>247.03333333333339</v>
      </c>
      <c r="K166" s="39">
        <v>249.3666666666667</v>
      </c>
      <c r="L166" s="39">
        <v>251.0833333333334</v>
      </c>
      <c r="M166" s="31">
        <v>247.65</v>
      </c>
      <c r="N166" s="31">
        <v>243.6</v>
      </c>
      <c r="O166" s="253">
        <v>62976000</v>
      </c>
      <c r="P166" s="254">
        <v>-4.2102701387198835E-2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2418.25</v>
      </c>
      <c r="F167" s="38">
        <v>2426.0333333333333</v>
      </c>
      <c r="G167" s="39">
        <v>2407.4666666666667</v>
      </c>
      <c r="H167" s="39">
        <v>2396.6833333333334</v>
      </c>
      <c r="I167" s="39">
        <v>2378.1166666666668</v>
      </c>
      <c r="J167" s="39">
        <v>2436.8166666666666</v>
      </c>
      <c r="K167" s="39">
        <v>2455.3833333333332</v>
      </c>
      <c r="L167" s="39">
        <v>2466.1666666666665</v>
      </c>
      <c r="M167" s="31">
        <v>2444.6</v>
      </c>
      <c r="N167" s="31">
        <v>2415.25</v>
      </c>
      <c r="O167" s="253">
        <v>43537250</v>
      </c>
      <c r="P167" s="254">
        <v>2.1839262558162733E-2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91.3</v>
      </c>
      <c r="F168" s="38">
        <v>90.55</v>
      </c>
      <c r="G168" s="39">
        <v>89.55</v>
      </c>
      <c r="H168" s="39">
        <v>87.8</v>
      </c>
      <c r="I168" s="39">
        <v>86.8</v>
      </c>
      <c r="J168" s="39">
        <v>92.3</v>
      </c>
      <c r="K168" s="39">
        <v>93.3</v>
      </c>
      <c r="L168" s="39">
        <v>95.05</v>
      </c>
      <c r="M168" s="31">
        <v>91.55</v>
      </c>
      <c r="N168" s="31">
        <v>88.8</v>
      </c>
      <c r="O168" s="253">
        <v>121528000</v>
      </c>
      <c r="P168" s="254">
        <v>-3.3528438732663188E-2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826.95</v>
      </c>
      <c r="F169" s="38">
        <v>830.13333333333333</v>
      </c>
      <c r="G169" s="39">
        <v>821.26666666666665</v>
      </c>
      <c r="H169" s="39">
        <v>815.58333333333337</v>
      </c>
      <c r="I169" s="39">
        <v>806.7166666666667</v>
      </c>
      <c r="J169" s="39">
        <v>835.81666666666661</v>
      </c>
      <c r="K169" s="39">
        <v>844.68333333333317</v>
      </c>
      <c r="L169" s="39">
        <v>850.36666666666656</v>
      </c>
      <c r="M169" s="31">
        <v>839</v>
      </c>
      <c r="N169" s="31">
        <v>824.45</v>
      </c>
      <c r="O169" s="253">
        <v>10412800</v>
      </c>
      <c r="P169" s="254">
        <v>4.9254332930270053E-2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1301.4000000000001</v>
      </c>
      <c r="F170" s="38">
        <v>1302.5</v>
      </c>
      <c r="G170" s="39">
        <v>1296.4000000000001</v>
      </c>
      <c r="H170" s="39">
        <v>1291.4000000000001</v>
      </c>
      <c r="I170" s="39">
        <v>1285.3000000000002</v>
      </c>
      <c r="J170" s="39">
        <v>1307.5</v>
      </c>
      <c r="K170" s="39">
        <v>1313.6</v>
      </c>
      <c r="L170" s="39">
        <v>1318.6</v>
      </c>
      <c r="M170" s="31">
        <v>1308.5999999999999</v>
      </c>
      <c r="N170" s="31">
        <v>1297.5</v>
      </c>
      <c r="O170" s="253">
        <v>9024000</v>
      </c>
      <c r="P170" s="254">
        <v>8.8035549593359613E-3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567.45000000000005</v>
      </c>
      <c r="F171" s="38">
        <v>570.44999999999993</v>
      </c>
      <c r="G171" s="39">
        <v>563.39999999999986</v>
      </c>
      <c r="H171" s="39">
        <v>559.34999999999991</v>
      </c>
      <c r="I171" s="39">
        <v>552.29999999999984</v>
      </c>
      <c r="J171" s="39">
        <v>574.49999999999989</v>
      </c>
      <c r="K171" s="39">
        <v>581.54999999999984</v>
      </c>
      <c r="L171" s="39">
        <v>585.59999999999991</v>
      </c>
      <c r="M171" s="31">
        <v>577.5</v>
      </c>
      <c r="N171" s="31">
        <v>566.4</v>
      </c>
      <c r="O171" s="253">
        <v>98445000</v>
      </c>
      <c r="P171" s="254">
        <v>-4.4143747819359539E-3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24019.95</v>
      </c>
      <c r="F172" s="38">
        <v>24259.95</v>
      </c>
      <c r="G172" s="39">
        <v>23721.300000000003</v>
      </c>
      <c r="H172" s="39">
        <v>23422.65</v>
      </c>
      <c r="I172" s="39">
        <v>22884.000000000004</v>
      </c>
      <c r="J172" s="39">
        <v>24558.600000000002</v>
      </c>
      <c r="K172" s="39">
        <v>25097.250000000004</v>
      </c>
      <c r="L172" s="39">
        <v>25395.9</v>
      </c>
      <c r="M172" s="31">
        <v>24798.6</v>
      </c>
      <c r="N172" s="31">
        <v>23961.3</v>
      </c>
      <c r="O172" s="253">
        <v>195925</v>
      </c>
      <c r="P172" s="254">
        <v>-2.0252531566445804E-2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3862.3</v>
      </c>
      <c r="F173" s="38">
        <v>3860.7833333333333</v>
      </c>
      <c r="G173" s="39">
        <v>3846.5666666666666</v>
      </c>
      <c r="H173" s="39">
        <v>3830.8333333333335</v>
      </c>
      <c r="I173" s="39">
        <v>3816.6166666666668</v>
      </c>
      <c r="J173" s="39">
        <v>3876.5166666666664</v>
      </c>
      <c r="K173" s="39">
        <v>3890.7333333333327</v>
      </c>
      <c r="L173" s="39">
        <v>3906.4666666666662</v>
      </c>
      <c r="M173" s="31">
        <v>3875</v>
      </c>
      <c r="N173" s="31">
        <v>3845.05</v>
      </c>
      <c r="O173" s="253">
        <v>1903000</v>
      </c>
      <c r="P173" s="254">
        <v>-1.35424091233072E-2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2363.5</v>
      </c>
      <c r="F174" s="38">
        <v>2367.4666666666667</v>
      </c>
      <c r="G174" s="39">
        <v>2353.0333333333333</v>
      </c>
      <c r="H174" s="39">
        <v>2342.5666666666666</v>
      </c>
      <c r="I174" s="39">
        <v>2328.1333333333332</v>
      </c>
      <c r="J174" s="39">
        <v>2377.9333333333334</v>
      </c>
      <c r="K174" s="39">
        <v>2392.3666666666668</v>
      </c>
      <c r="L174" s="39">
        <v>2402.8333333333335</v>
      </c>
      <c r="M174" s="31">
        <v>2381.9</v>
      </c>
      <c r="N174" s="31">
        <v>2357</v>
      </c>
      <c r="O174" s="253">
        <v>3708375</v>
      </c>
      <c r="P174" s="254">
        <v>-4.7761194029850747E-2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1884.8</v>
      </c>
      <c r="F175" s="38">
        <v>1892.75</v>
      </c>
      <c r="G175" s="39">
        <v>1865.6</v>
      </c>
      <c r="H175" s="39">
        <v>1846.3999999999999</v>
      </c>
      <c r="I175" s="39">
        <v>1819.2499999999998</v>
      </c>
      <c r="J175" s="39">
        <v>1911.95</v>
      </c>
      <c r="K175" s="39">
        <v>1939.1000000000001</v>
      </c>
      <c r="L175" s="39">
        <v>1958.3000000000002</v>
      </c>
      <c r="M175" s="31">
        <v>1919.9</v>
      </c>
      <c r="N175" s="31">
        <v>1873.55</v>
      </c>
      <c r="O175" s="253">
        <v>7165800</v>
      </c>
      <c r="P175" s="254">
        <v>2.5590382138256762E-2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1112.25</v>
      </c>
      <c r="F176" s="38">
        <v>1114.0666666666666</v>
      </c>
      <c r="G176" s="39">
        <v>1108.6333333333332</v>
      </c>
      <c r="H176" s="39">
        <v>1105.0166666666667</v>
      </c>
      <c r="I176" s="39">
        <v>1099.5833333333333</v>
      </c>
      <c r="J176" s="39">
        <v>1117.6833333333332</v>
      </c>
      <c r="K176" s="39">
        <v>1123.1166666666666</v>
      </c>
      <c r="L176" s="39">
        <v>1126.7333333333331</v>
      </c>
      <c r="M176" s="31">
        <v>1119.5</v>
      </c>
      <c r="N176" s="31">
        <v>1110.45</v>
      </c>
      <c r="O176" s="253">
        <v>23935100</v>
      </c>
      <c r="P176" s="254">
        <v>1.2136281561732232E-2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613.29999999999995</v>
      </c>
      <c r="F177" s="38">
        <v>608.5</v>
      </c>
      <c r="G177" s="39">
        <v>601</v>
      </c>
      <c r="H177" s="39">
        <v>588.70000000000005</v>
      </c>
      <c r="I177" s="39">
        <v>581.20000000000005</v>
      </c>
      <c r="J177" s="39">
        <v>620.79999999999995</v>
      </c>
      <c r="K177" s="39">
        <v>628.29999999999995</v>
      </c>
      <c r="L177" s="39">
        <v>640.59999999999991</v>
      </c>
      <c r="M177" s="31">
        <v>616</v>
      </c>
      <c r="N177" s="31">
        <v>596.20000000000005</v>
      </c>
      <c r="O177" s="253">
        <v>7864500</v>
      </c>
      <c r="P177" s="254">
        <v>-0.12441549766199064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773.55</v>
      </c>
      <c r="F178" s="38">
        <v>772.19999999999993</v>
      </c>
      <c r="G178" s="39">
        <v>769.64999999999986</v>
      </c>
      <c r="H178" s="39">
        <v>765.74999999999989</v>
      </c>
      <c r="I178" s="39">
        <v>763.19999999999982</v>
      </c>
      <c r="J178" s="39">
        <v>776.09999999999991</v>
      </c>
      <c r="K178" s="39">
        <v>778.64999999999986</v>
      </c>
      <c r="L178" s="39">
        <v>782.55</v>
      </c>
      <c r="M178" s="31">
        <v>774.75</v>
      </c>
      <c r="N178" s="31">
        <v>768.3</v>
      </c>
      <c r="O178" s="253">
        <v>4418000</v>
      </c>
      <c r="P178" s="254">
        <v>1.237396883593034E-2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1061.9000000000001</v>
      </c>
      <c r="F179" s="38">
        <v>1067.7333333333333</v>
      </c>
      <c r="G179" s="39">
        <v>1052.9666666666667</v>
      </c>
      <c r="H179" s="39">
        <v>1044.0333333333333</v>
      </c>
      <c r="I179" s="39">
        <v>1029.2666666666667</v>
      </c>
      <c r="J179" s="39">
        <v>1076.6666666666667</v>
      </c>
      <c r="K179" s="39">
        <v>1091.4333333333336</v>
      </c>
      <c r="L179" s="39">
        <v>1100.3666666666668</v>
      </c>
      <c r="M179" s="31">
        <v>1082.5</v>
      </c>
      <c r="N179" s="31">
        <v>1058.8</v>
      </c>
      <c r="O179" s="253">
        <v>9038150</v>
      </c>
      <c r="P179" s="254">
        <v>-3.6639699847578845E-2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1804.2</v>
      </c>
      <c r="F180" s="38">
        <v>1803.45</v>
      </c>
      <c r="G180" s="39">
        <v>1786.9</v>
      </c>
      <c r="H180" s="39">
        <v>1769.6000000000001</v>
      </c>
      <c r="I180" s="39">
        <v>1753.0500000000002</v>
      </c>
      <c r="J180" s="39">
        <v>1820.75</v>
      </c>
      <c r="K180" s="39">
        <v>1837.2999999999997</v>
      </c>
      <c r="L180" s="39">
        <v>1854.6</v>
      </c>
      <c r="M180" s="31">
        <v>1820</v>
      </c>
      <c r="N180" s="31">
        <v>1786.15</v>
      </c>
      <c r="O180" s="253">
        <v>5355500</v>
      </c>
      <c r="P180" s="254">
        <v>3.2485058800848274E-2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847.1</v>
      </c>
      <c r="F181" s="38">
        <v>844.56666666666672</v>
      </c>
      <c r="G181" s="39">
        <v>840.43333333333339</v>
      </c>
      <c r="H181" s="39">
        <v>833.76666666666665</v>
      </c>
      <c r="I181" s="39">
        <v>829.63333333333333</v>
      </c>
      <c r="J181" s="39">
        <v>851.23333333333346</v>
      </c>
      <c r="K181" s="39">
        <v>855.3666666666669</v>
      </c>
      <c r="L181" s="39">
        <v>862.03333333333353</v>
      </c>
      <c r="M181" s="31">
        <v>848.7</v>
      </c>
      <c r="N181" s="31">
        <v>837.9</v>
      </c>
      <c r="O181" s="253">
        <v>9967500</v>
      </c>
      <c r="P181" s="254">
        <v>-1.9911504424778761E-2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605.1</v>
      </c>
      <c r="F182" s="38">
        <v>607.43333333333339</v>
      </c>
      <c r="G182" s="39">
        <v>602.06666666666683</v>
      </c>
      <c r="H182" s="39">
        <v>599.03333333333342</v>
      </c>
      <c r="I182" s="39">
        <v>593.66666666666686</v>
      </c>
      <c r="J182" s="39">
        <v>610.46666666666681</v>
      </c>
      <c r="K182" s="39">
        <v>615.83333333333337</v>
      </c>
      <c r="L182" s="39">
        <v>618.86666666666679</v>
      </c>
      <c r="M182" s="31">
        <v>612.79999999999995</v>
      </c>
      <c r="N182" s="31">
        <v>604.4</v>
      </c>
      <c r="O182" s="253">
        <v>68890200</v>
      </c>
      <c r="P182" s="254">
        <v>1.0577365274467997E-2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247.1</v>
      </c>
      <c r="F183" s="38">
        <v>248</v>
      </c>
      <c r="G183" s="39">
        <v>245.7</v>
      </c>
      <c r="H183" s="39">
        <v>244.29999999999998</v>
      </c>
      <c r="I183" s="39">
        <v>241.99999999999997</v>
      </c>
      <c r="J183" s="39">
        <v>249.4</v>
      </c>
      <c r="K183" s="39">
        <v>251.70000000000002</v>
      </c>
      <c r="L183" s="39">
        <v>253.10000000000002</v>
      </c>
      <c r="M183" s="31">
        <v>250.3</v>
      </c>
      <c r="N183" s="31">
        <v>246.6</v>
      </c>
      <c r="O183" s="253">
        <v>94959000</v>
      </c>
      <c r="P183" s="254">
        <v>-2.1987374991134121E-3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121.8</v>
      </c>
      <c r="F184" s="38">
        <v>121.58333333333333</v>
      </c>
      <c r="G184" s="39">
        <v>120.46666666666665</v>
      </c>
      <c r="H184" s="39">
        <v>119.13333333333333</v>
      </c>
      <c r="I184" s="39">
        <v>118.01666666666665</v>
      </c>
      <c r="J184" s="39">
        <v>122.91666666666666</v>
      </c>
      <c r="K184" s="39">
        <v>124.03333333333333</v>
      </c>
      <c r="L184" s="39">
        <v>125.36666666666666</v>
      </c>
      <c r="M184" s="31">
        <v>122.7</v>
      </c>
      <c r="N184" s="31">
        <v>120.25</v>
      </c>
      <c r="O184" s="253">
        <v>227678000</v>
      </c>
      <c r="P184" s="254">
        <v>-2.1371158392434988E-2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3385.35</v>
      </c>
      <c r="F185" s="38">
        <v>3389.4833333333336</v>
      </c>
      <c r="G185" s="39">
        <v>3375.916666666667</v>
      </c>
      <c r="H185" s="39">
        <v>3366.4833333333336</v>
      </c>
      <c r="I185" s="39">
        <v>3352.916666666667</v>
      </c>
      <c r="J185" s="39">
        <v>3398.916666666667</v>
      </c>
      <c r="K185" s="39">
        <v>3412.4833333333336</v>
      </c>
      <c r="L185" s="39">
        <v>3421.916666666667</v>
      </c>
      <c r="M185" s="31">
        <v>3403.05</v>
      </c>
      <c r="N185" s="31">
        <v>3380.05</v>
      </c>
      <c r="O185" s="253">
        <v>9471000</v>
      </c>
      <c r="P185" s="254">
        <v>-3.2690485978301667E-2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1198.05</v>
      </c>
      <c r="F186" s="38">
        <v>1204.4666666666667</v>
      </c>
      <c r="G186" s="39">
        <v>1188.9333333333334</v>
      </c>
      <c r="H186" s="39">
        <v>1179.8166666666666</v>
      </c>
      <c r="I186" s="39">
        <v>1164.2833333333333</v>
      </c>
      <c r="J186" s="39">
        <v>1213.5833333333335</v>
      </c>
      <c r="K186" s="39">
        <v>1229.1166666666668</v>
      </c>
      <c r="L186" s="39">
        <v>1238.2333333333336</v>
      </c>
      <c r="M186" s="31">
        <v>1220</v>
      </c>
      <c r="N186" s="31">
        <v>1195.3499999999999</v>
      </c>
      <c r="O186" s="253">
        <v>13655400</v>
      </c>
      <c r="P186" s="254">
        <v>-1.0534170214633717E-3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3083.05</v>
      </c>
      <c r="F187" s="38">
        <v>3087.8166666666671</v>
      </c>
      <c r="G187" s="39">
        <v>3065.7833333333342</v>
      </c>
      <c r="H187" s="39">
        <v>3048.5166666666673</v>
      </c>
      <c r="I187" s="39">
        <v>3026.4833333333345</v>
      </c>
      <c r="J187" s="39">
        <v>3105.0833333333339</v>
      </c>
      <c r="K187" s="39">
        <v>3127.1166666666668</v>
      </c>
      <c r="L187" s="39">
        <v>3144.3833333333337</v>
      </c>
      <c r="M187" s="31">
        <v>3109.85</v>
      </c>
      <c r="N187" s="31">
        <v>3070.55</v>
      </c>
      <c r="O187" s="253">
        <v>5006625</v>
      </c>
      <c r="P187" s="254">
        <v>-1.6356000884108157E-2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1952.35</v>
      </c>
      <c r="F188" s="38">
        <v>1959.3</v>
      </c>
      <c r="G188" s="39">
        <v>1938.75</v>
      </c>
      <c r="H188" s="39">
        <v>1925.15</v>
      </c>
      <c r="I188" s="39">
        <v>1904.6000000000001</v>
      </c>
      <c r="J188" s="39">
        <v>1972.8999999999999</v>
      </c>
      <c r="K188" s="39">
        <v>1993.4499999999996</v>
      </c>
      <c r="L188" s="39">
        <v>2007.0499999999997</v>
      </c>
      <c r="M188" s="31">
        <v>1979.85</v>
      </c>
      <c r="N188" s="31">
        <v>1945.7</v>
      </c>
      <c r="O188" s="253">
        <v>1546500</v>
      </c>
      <c r="P188" s="254">
        <v>-2.9013539651837525E-3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2062.0500000000002</v>
      </c>
      <c r="F189" s="38">
        <v>2061.5333333333333</v>
      </c>
      <c r="G189" s="39">
        <v>2052.1666666666665</v>
      </c>
      <c r="H189" s="39">
        <v>2042.2833333333333</v>
      </c>
      <c r="I189" s="39">
        <v>2032.9166666666665</v>
      </c>
      <c r="J189" s="39">
        <v>2071.4166666666665</v>
      </c>
      <c r="K189" s="39">
        <v>2080.7833333333333</v>
      </c>
      <c r="L189" s="39">
        <v>2090.6666666666665</v>
      </c>
      <c r="M189" s="31">
        <v>2070.9</v>
      </c>
      <c r="N189" s="31">
        <v>2051.65</v>
      </c>
      <c r="O189" s="253">
        <v>4114800</v>
      </c>
      <c r="P189" s="254">
        <v>-2.7785653529912108E-2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1414.85</v>
      </c>
      <c r="F190" s="38">
        <v>1405.6833333333334</v>
      </c>
      <c r="G190" s="39">
        <v>1392.4166666666667</v>
      </c>
      <c r="H190" s="39">
        <v>1369.9833333333333</v>
      </c>
      <c r="I190" s="39">
        <v>1356.7166666666667</v>
      </c>
      <c r="J190" s="39">
        <v>1428.1166666666668</v>
      </c>
      <c r="K190" s="39">
        <v>1441.3833333333332</v>
      </c>
      <c r="L190" s="39">
        <v>1463.8166666666668</v>
      </c>
      <c r="M190" s="31">
        <v>1418.95</v>
      </c>
      <c r="N190" s="31">
        <v>1383.25</v>
      </c>
      <c r="O190" s="253">
        <v>8508500</v>
      </c>
      <c r="P190" s="254">
        <v>7.9197371925774654E-2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1533.65</v>
      </c>
      <c r="F191" s="38">
        <v>1536.1333333333332</v>
      </c>
      <c r="G191" s="39">
        <v>1525.6166666666663</v>
      </c>
      <c r="H191" s="39">
        <v>1517.583333333333</v>
      </c>
      <c r="I191" s="39">
        <v>1507.0666666666662</v>
      </c>
      <c r="J191" s="39">
        <v>1544.1666666666665</v>
      </c>
      <c r="K191" s="39">
        <v>1554.6833333333334</v>
      </c>
      <c r="L191" s="39">
        <v>1562.7166666666667</v>
      </c>
      <c r="M191" s="31">
        <v>1546.65</v>
      </c>
      <c r="N191" s="31">
        <v>1528.1</v>
      </c>
      <c r="O191" s="253">
        <v>2329600</v>
      </c>
      <c r="P191" s="254">
        <v>-3.7196230781947427E-2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8263.2999999999993</v>
      </c>
      <c r="F192" s="38">
        <v>8260.7166666666672</v>
      </c>
      <c r="G192" s="39">
        <v>8206.4833333333336</v>
      </c>
      <c r="H192" s="39">
        <v>8149.6666666666661</v>
      </c>
      <c r="I192" s="39">
        <v>8095.4333333333325</v>
      </c>
      <c r="J192" s="39">
        <v>8317.5333333333347</v>
      </c>
      <c r="K192" s="39">
        <v>8371.7666666666682</v>
      </c>
      <c r="L192" s="39">
        <v>8428.5833333333358</v>
      </c>
      <c r="M192" s="31">
        <v>8314.9500000000007</v>
      </c>
      <c r="N192" s="31">
        <v>8203.9</v>
      </c>
      <c r="O192" s="253">
        <v>1350900</v>
      </c>
      <c r="P192" s="254">
        <v>-2.8828181164629763E-2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598.79999999999995</v>
      </c>
      <c r="F193" s="38">
        <v>601.08333333333337</v>
      </c>
      <c r="G193" s="39">
        <v>595.31666666666672</v>
      </c>
      <c r="H193" s="39">
        <v>591.83333333333337</v>
      </c>
      <c r="I193" s="39">
        <v>586.06666666666672</v>
      </c>
      <c r="J193" s="39">
        <v>604.56666666666672</v>
      </c>
      <c r="K193" s="39">
        <v>610.33333333333337</v>
      </c>
      <c r="L193" s="39">
        <v>613.81666666666672</v>
      </c>
      <c r="M193" s="31">
        <v>606.85</v>
      </c>
      <c r="N193" s="31">
        <v>597.6</v>
      </c>
      <c r="O193" s="253">
        <v>37161800</v>
      </c>
      <c r="P193" s="254">
        <v>5.2043041001476895E-3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235.8</v>
      </c>
      <c r="F194" s="38">
        <v>236.63333333333333</v>
      </c>
      <c r="G194" s="39">
        <v>234.51666666666665</v>
      </c>
      <c r="H194" s="39">
        <v>233.23333333333332</v>
      </c>
      <c r="I194" s="39">
        <v>231.11666666666665</v>
      </c>
      <c r="J194" s="39">
        <v>237.91666666666666</v>
      </c>
      <c r="K194" s="39">
        <v>240.03333333333333</v>
      </c>
      <c r="L194" s="39">
        <v>241.31666666666666</v>
      </c>
      <c r="M194" s="31">
        <v>238.75</v>
      </c>
      <c r="N194" s="31">
        <v>235.35</v>
      </c>
      <c r="O194" s="253">
        <v>88986000</v>
      </c>
      <c r="P194" s="254">
        <v>1.0125547710400255E-2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853</v>
      </c>
      <c r="F195" s="38">
        <v>852.6</v>
      </c>
      <c r="G195" s="39">
        <v>849</v>
      </c>
      <c r="H195" s="39">
        <v>845</v>
      </c>
      <c r="I195" s="39">
        <v>841.4</v>
      </c>
      <c r="J195" s="39">
        <v>856.6</v>
      </c>
      <c r="K195" s="39">
        <v>860.20000000000016</v>
      </c>
      <c r="L195" s="39">
        <v>864.2</v>
      </c>
      <c r="M195" s="31">
        <v>856.2</v>
      </c>
      <c r="N195" s="31">
        <v>848.6</v>
      </c>
      <c r="O195" s="253">
        <v>7366200</v>
      </c>
      <c r="P195" s="254">
        <v>-2.0113337058025382E-2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407.25</v>
      </c>
      <c r="F196" s="38">
        <v>407.65000000000003</v>
      </c>
      <c r="G196" s="39">
        <v>405.15000000000009</v>
      </c>
      <c r="H196" s="39">
        <v>403.05000000000007</v>
      </c>
      <c r="I196" s="39">
        <v>400.55000000000013</v>
      </c>
      <c r="J196" s="39">
        <v>409.75000000000006</v>
      </c>
      <c r="K196" s="39">
        <v>412.24999999999994</v>
      </c>
      <c r="L196" s="39">
        <v>414.35</v>
      </c>
      <c r="M196" s="31">
        <v>410.15</v>
      </c>
      <c r="N196" s="31">
        <v>405.55</v>
      </c>
      <c r="O196" s="253">
        <v>38193000</v>
      </c>
      <c r="P196" s="254">
        <v>1.5734403272755881E-3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265.55</v>
      </c>
      <c r="F197" s="38">
        <v>266.4666666666667</v>
      </c>
      <c r="G197" s="39">
        <v>262.08333333333337</v>
      </c>
      <c r="H197" s="39">
        <v>258.61666666666667</v>
      </c>
      <c r="I197" s="39">
        <v>254.23333333333335</v>
      </c>
      <c r="J197" s="39">
        <v>269.93333333333339</v>
      </c>
      <c r="K197" s="39">
        <v>274.31666666666672</v>
      </c>
      <c r="L197" s="39">
        <v>277.78333333333342</v>
      </c>
      <c r="M197" s="31">
        <v>270.85000000000002</v>
      </c>
      <c r="N197" s="31">
        <v>263</v>
      </c>
      <c r="O197" s="253">
        <v>94461000</v>
      </c>
      <c r="P197" s="254">
        <v>2.1741246714475776E-2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628.29999999999995</v>
      </c>
      <c r="F198" s="38">
        <v>633.13333333333333</v>
      </c>
      <c r="G198" s="39">
        <v>617.31666666666661</v>
      </c>
      <c r="H198" s="39">
        <v>606.33333333333326</v>
      </c>
      <c r="I198" s="39">
        <v>590.51666666666654</v>
      </c>
      <c r="J198" s="39">
        <v>644.11666666666667</v>
      </c>
      <c r="K198" s="39">
        <v>659.93333333333351</v>
      </c>
      <c r="L198" s="39">
        <v>670.91666666666674</v>
      </c>
      <c r="M198" s="31">
        <v>648.95000000000005</v>
      </c>
      <c r="N198" s="31">
        <v>622.15</v>
      </c>
      <c r="O198" s="253">
        <v>7527600</v>
      </c>
      <c r="P198" s="254">
        <v>-4.1485216594086639E-2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45169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69" t="s">
        <v>16</v>
      </c>
      <c r="B8" s="371"/>
      <c r="C8" s="375" t="s">
        <v>20</v>
      </c>
      <c r="D8" s="375" t="s">
        <v>21</v>
      </c>
      <c r="E8" s="366" t="s">
        <v>22</v>
      </c>
      <c r="F8" s="367"/>
      <c r="G8" s="368"/>
      <c r="H8" s="366" t="s">
        <v>23</v>
      </c>
      <c r="I8" s="367"/>
      <c r="J8" s="368"/>
      <c r="K8" s="26"/>
      <c r="L8" s="53"/>
      <c r="M8" s="53"/>
      <c r="N8" s="1"/>
      <c r="O8" s="1"/>
    </row>
    <row r="9" spans="1:15" ht="36" customHeight="1">
      <c r="A9" s="373"/>
      <c r="B9" s="374"/>
      <c r="C9" s="374"/>
      <c r="D9" s="37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19347.45</v>
      </c>
      <c r="D10" s="35">
        <v>19378.333333333332</v>
      </c>
      <c r="E10" s="35">
        <v>19303.866666666665</v>
      </c>
      <c r="F10" s="35">
        <v>19260.283333333333</v>
      </c>
      <c r="G10" s="35">
        <v>19185.816666666666</v>
      </c>
      <c r="H10" s="35">
        <v>19421.916666666664</v>
      </c>
      <c r="I10" s="35">
        <v>19496.383333333331</v>
      </c>
      <c r="J10" s="35">
        <v>19539.966666666664</v>
      </c>
      <c r="K10" s="35">
        <v>19452.8</v>
      </c>
      <c r="L10" s="35">
        <v>19334.75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44232.6</v>
      </c>
      <c r="D11" s="35">
        <v>44387.35</v>
      </c>
      <c r="E11" s="35">
        <v>43995.049999999996</v>
      </c>
      <c r="F11" s="35">
        <v>43757.5</v>
      </c>
      <c r="G11" s="35">
        <v>43365.2</v>
      </c>
      <c r="H11" s="35">
        <v>44624.899999999994</v>
      </c>
      <c r="I11" s="35">
        <v>45017.2</v>
      </c>
      <c r="J11" s="35">
        <v>45254.749999999993</v>
      </c>
      <c r="K11" s="35">
        <v>44779.65</v>
      </c>
      <c r="L11" s="35">
        <v>44149.8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3508.45</v>
      </c>
      <c r="D12" s="38">
        <v>3516.8333333333335</v>
      </c>
      <c r="E12" s="38">
        <v>3497.0666666666671</v>
      </c>
      <c r="F12" s="38">
        <v>3485.6833333333334</v>
      </c>
      <c r="G12" s="38">
        <v>3465.916666666667</v>
      </c>
      <c r="H12" s="38">
        <v>3528.2166666666672</v>
      </c>
      <c r="I12" s="38">
        <v>3547.9833333333336</v>
      </c>
      <c r="J12" s="38">
        <v>3559.3666666666672</v>
      </c>
      <c r="K12" s="38">
        <v>3536.6</v>
      </c>
      <c r="L12" s="38">
        <v>3505.45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5984.85</v>
      </c>
      <c r="D13" s="38">
        <v>5993.6500000000005</v>
      </c>
      <c r="E13" s="38">
        <v>5973.9000000000015</v>
      </c>
      <c r="F13" s="38">
        <v>5962.9500000000007</v>
      </c>
      <c r="G13" s="38">
        <v>5943.2000000000016</v>
      </c>
      <c r="H13" s="38">
        <v>6004.6000000000013</v>
      </c>
      <c r="I13" s="38">
        <v>6024.3499999999995</v>
      </c>
      <c r="J13" s="38">
        <v>6035.3000000000011</v>
      </c>
      <c r="K13" s="38">
        <v>6013.4</v>
      </c>
      <c r="L13" s="38">
        <v>5982.7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31103.9</v>
      </c>
      <c r="D14" s="38">
        <v>31108.466666666664</v>
      </c>
      <c r="E14" s="38">
        <v>31019.183333333327</v>
      </c>
      <c r="F14" s="38">
        <v>30934.466666666664</v>
      </c>
      <c r="G14" s="38">
        <v>30845.183333333327</v>
      </c>
      <c r="H14" s="38">
        <v>31193.183333333327</v>
      </c>
      <c r="I14" s="38">
        <v>31282.46666666666</v>
      </c>
      <c r="J14" s="38">
        <v>31367.183333333327</v>
      </c>
      <c r="K14" s="38">
        <v>31197.75</v>
      </c>
      <c r="L14" s="38">
        <v>31023.75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5511.85</v>
      </c>
      <c r="D15" s="38">
        <v>5519.9833333333336</v>
      </c>
      <c r="E15" s="38">
        <v>5500.166666666667</v>
      </c>
      <c r="F15" s="38">
        <v>5488.4833333333336</v>
      </c>
      <c r="G15" s="38">
        <v>5468.666666666667</v>
      </c>
      <c r="H15" s="38">
        <v>5531.666666666667</v>
      </c>
      <c r="I15" s="38">
        <v>5551.4833333333327</v>
      </c>
      <c r="J15" s="38">
        <v>5563.166666666667</v>
      </c>
      <c r="K15" s="38">
        <v>5539.8</v>
      </c>
      <c r="L15" s="38">
        <v>5508.3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11205.35</v>
      </c>
      <c r="D16" s="38">
        <v>11196.866666666669</v>
      </c>
      <c r="E16" s="38">
        <v>11158.683333333338</v>
      </c>
      <c r="F16" s="38">
        <v>11112.01666666667</v>
      </c>
      <c r="G16" s="38">
        <v>11073.833333333339</v>
      </c>
      <c r="H16" s="38">
        <v>11243.533333333336</v>
      </c>
      <c r="I16" s="38">
        <v>11281.716666666667</v>
      </c>
      <c r="J16" s="38">
        <v>11328.383333333335</v>
      </c>
      <c r="K16" s="38">
        <v>11235.05</v>
      </c>
      <c r="L16" s="38">
        <v>11150.2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4345.95</v>
      </c>
      <c r="D17" s="38">
        <v>4344.8166666666666</v>
      </c>
      <c r="E17" s="38">
        <v>4324.6333333333332</v>
      </c>
      <c r="F17" s="38">
        <v>4303.3166666666666</v>
      </c>
      <c r="G17" s="38">
        <v>4283.1333333333332</v>
      </c>
      <c r="H17" s="38">
        <v>4366.1333333333332</v>
      </c>
      <c r="I17" s="38">
        <v>4386.3166666666657</v>
      </c>
      <c r="J17" s="38">
        <v>4407.6333333333332</v>
      </c>
      <c r="K17" s="31">
        <v>4365</v>
      </c>
      <c r="L17" s="31">
        <v>4323.5</v>
      </c>
      <c r="M17" s="31">
        <v>1.8724400000000001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23363.65</v>
      </c>
      <c r="D18" s="38">
        <v>23366.55</v>
      </c>
      <c r="E18" s="38">
        <v>23248.1</v>
      </c>
      <c r="F18" s="38">
        <v>23132.55</v>
      </c>
      <c r="G18" s="38">
        <v>23014.1</v>
      </c>
      <c r="H18" s="38">
        <v>23482.1</v>
      </c>
      <c r="I18" s="38">
        <v>23600.550000000003</v>
      </c>
      <c r="J18" s="38">
        <v>23716.1</v>
      </c>
      <c r="K18" s="31">
        <v>23485</v>
      </c>
      <c r="L18" s="31">
        <v>23251</v>
      </c>
      <c r="M18" s="31">
        <v>8.4400000000000003E-2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181.2</v>
      </c>
      <c r="D19" s="38">
        <v>181.70000000000002</v>
      </c>
      <c r="E19" s="38">
        <v>180.00000000000003</v>
      </c>
      <c r="F19" s="38">
        <v>178.8</v>
      </c>
      <c r="G19" s="38">
        <v>177.10000000000002</v>
      </c>
      <c r="H19" s="38">
        <v>182.90000000000003</v>
      </c>
      <c r="I19" s="38">
        <v>184.60000000000002</v>
      </c>
      <c r="J19" s="38">
        <v>185.80000000000004</v>
      </c>
      <c r="K19" s="31">
        <v>183.4</v>
      </c>
      <c r="L19" s="31">
        <v>180.5</v>
      </c>
      <c r="M19" s="31">
        <v>19.516639999999999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221.35</v>
      </c>
      <c r="D20" s="38">
        <v>220.01666666666665</v>
      </c>
      <c r="E20" s="38">
        <v>217.33333333333331</v>
      </c>
      <c r="F20" s="38">
        <v>213.31666666666666</v>
      </c>
      <c r="G20" s="38">
        <v>210.63333333333333</v>
      </c>
      <c r="H20" s="38">
        <v>224.0333333333333</v>
      </c>
      <c r="I20" s="38">
        <v>226.71666666666664</v>
      </c>
      <c r="J20" s="38">
        <v>230.73333333333329</v>
      </c>
      <c r="K20" s="31">
        <v>222.7</v>
      </c>
      <c r="L20" s="31">
        <v>216</v>
      </c>
      <c r="M20" s="31">
        <v>28.780999999999999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2000.55</v>
      </c>
      <c r="D21" s="38">
        <v>1992.4833333333333</v>
      </c>
      <c r="E21" s="38">
        <v>1974.0666666666666</v>
      </c>
      <c r="F21" s="38">
        <v>1947.5833333333333</v>
      </c>
      <c r="G21" s="38">
        <v>1929.1666666666665</v>
      </c>
      <c r="H21" s="38">
        <v>2018.9666666666667</v>
      </c>
      <c r="I21" s="38">
        <v>2037.3833333333332</v>
      </c>
      <c r="J21" s="38">
        <v>2063.8666666666668</v>
      </c>
      <c r="K21" s="31">
        <v>2010.9</v>
      </c>
      <c r="L21" s="31">
        <v>1966</v>
      </c>
      <c r="M21" s="31">
        <v>6.4983700000000004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2513.1</v>
      </c>
      <c r="D22" s="38">
        <v>2516.1666666666665</v>
      </c>
      <c r="E22" s="38">
        <v>2489.333333333333</v>
      </c>
      <c r="F22" s="38">
        <v>2465.5666666666666</v>
      </c>
      <c r="G22" s="38">
        <v>2438.7333333333331</v>
      </c>
      <c r="H22" s="38">
        <v>2539.9333333333329</v>
      </c>
      <c r="I22" s="38">
        <v>2566.766666666666</v>
      </c>
      <c r="J22" s="38">
        <v>2590.5333333333328</v>
      </c>
      <c r="K22" s="31">
        <v>2543</v>
      </c>
      <c r="L22" s="31">
        <v>2492.4</v>
      </c>
      <c r="M22" s="31">
        <v>64.845929999999996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970.5</v>
      </c>
      <c r="D23" s="38">
        <v>971.44999999999993</v>
      </c>
      <c r="E23" s="38">
        <v>965.04999999999984</v>
      </c>
      <c r="F23" s="38">
        <v>959.59999999999991</v>
      </c>
      <c r="G23" s="38">
        <v>953.19999999999982</v>
      </c>
      <c r="H23" s="38">
        <v>976.89999999999986</v>
      </c>
      <c r="I23" s="38">
        <v>983.3</v>
      </c>
      <c r="J23" s="38">
        <v>988.74999999999989</v>
      </c>
      <c r="K23" s="31">
        <v>977.85</v>
      </c>
      <c r="L23" s="31">
        <v>966</v>
      </c>
      <c r="M23" s="31">
        <v>7.0510400000000004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818.7</v>
      </c>
      <c r="D24" s="38">
        <v>822.76666666666677</v>
      </c>
      <c r="E24" s="38">
        <v>812.53333333333353</v>
      </c>
      <c r="F24" s="38">
        <v>806.36666666666679</v>
      </c>
      <c r="G24" s="38">
        <v>796.13333333333355</v>
      </c>
      <c r="H24" s="38">
        <v>828.93333333333351</v>
      </c>
      <c r="I24" s="38">
        <v>839.16666666666686</v>
      </c>
      <c r="J24" s="38">
        <v>845.33333333333348</v>
      </c>
      <c r="K24" s="31">
        <v>833</v>
      </c>
      <c r="L24" s="31">
        <v>816.6</v>
      </c>
      <c r="M24" s="31">
        <v>85.920119999999997</v>
      </c>
      <c r="N24" s="1"/>
      <c r="O24" s="1"/>
    </row>
    <row r="25" spans="1:15" ht="12.75" customHeight="1">
      <c r="A25" s="56">
        <v>16</v>
      </c>
      <c r="B25" s="58" t="s">
        <v>851</v>
      </c>
      <c r="C25" s="31">
        <v>328.4</v>
      </c>
      <c r="D25" s="38">
        <v>330.35</v>
      </c>
      <c r="E25" s="38">
        <v>324.40000000000003</v>
      </c>
      <c r="F25" s="38">
        <v>320.40000000000003</v>
      </c>
      <c r="G25" s="38">
        <v>314.45000000000005</v>
      </c>
      <c r="H25" s="38">
        <v>334.35</v>
      </c>
      <c r="I25" s="38">
        <v>340.30000000000007</v>
      </c>
      <c r="J25" s="38">
        <v>344.3</v>
      </c>
      <c r="K25" s="31">
        <v>336.3</v>
      </c>
      <c r="L25" s="31">
        <v>326.35000000000002</v>
      </c>
      <c r="M25" s="31">
        <v>91.289389999999997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3693.85</v>
      </c>
      <c r="D26" s="38">
        <v>3704.6333333333332</v>
      </c>
      <c r="E26" s="38">
        <v>3672.2166666666662</v>
      </c>
      <c r="F26" s="38">
        <v>3650.583333333333</v>
      </c>
      <c r="G26" s="38">
        <v>3618.1666666666661</v>
      </c>
      <c r="H26" s="38">
        <v>3726.2666666666664</v>
      </c>
      <c r="I26" s="38">
        <v>3758.6833333333334</v>
      </c>
      <c r="J26" s="38">
        <v>3780.3166666666666</v>
      </c>
      <c r="K26" s="31">
        <v>3737.05</v>
      </c>
      <c r="L26" s="31">
        <v>3683</v>
      </c>
      <c r="M26" s="31">
        <v>1.22505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444.05</v>
      </c>
      <c r="D27" s="38">
        <v>443.25</v>
      </c>
      <c r="E27" s="38">
        <v>441</v>
      </c>
      <c r="F27" s="38">
        <v>437.95</v>
      </c>
      <c r="G27" s="38">
        <v>435.7</v>
      </c>
      <c r="H27" s="38">
        <v>446.3</v>
      </c>
      <c r="I27" s="38">
        <v>448.55</v>
      </c>
      <c r="J27" s="38">
        <v>451.6</v>
      </c>
      <c r="K27" s="31">
        <v>445.5</v>
      </c>
      <c r="L27" s="31">
        <v>440.2</v>
      </c>
      <c r="M27" s="31">
        <v>22.308759999999999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4874.5</v>
      </c>
      <c r="D28" s="38">
        <v>4869.8166666666666</v>
      </c>
      <c r="E28" s="38">
        <v>4849.6833333333334</v>
      </c>
      <c r="F28" s="38">
        <v>4824.8666666666668</v>
      </c>
      <c r="G28" s="38">
        <v>4804.7333333333336</v>
      </c>
      <c r="H28" s="38">
        <v>4894.6333333333332</v>
      </c>
      <c r="I28" s="38">
        <v>4914.7666666666664</v>
      </c>
      <c r="J28" s="38">
        <v>4939.583333333333</v>
      </c>
      <c r="K28" s="31">
        <v>4889.95</v>
      </c>
      <c r="L28" s="31">
        <v>4845</v>
      </c>
      <c r="M28" s="31">
        <v>3.96122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390.85</v>
      </c>
      <c r="D29" s="38">
        <v>391.58333333333331</v>
      </c>
      <c r="E29" s="38">
        <v>388.26666666666665</v>
      </c>
      <c r="F29" s="38">
        <v>385.68333333333334</v>
      </c>
      <c r="G29" s="38">
        <v>382.36666666666667</v>
      </c>
      <c r="H29" s="38">
        <v>394.16666666666663</v>
      </c>
      <c r="I29" s="38">
        <v>397.48333333333335</v>
      </c>
      <c r="J29" s="38">
        <v>400.06666666666661</v>
      </c>
      <c r="K29" s="31">
        <v>394.9</v>
      </c>
      <c r="L29" s="31">
        <v>389</v>
      </c>
      <c r="M29" s="31">
        <v>16.908259999999999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187.8</v>
      </c>
      <c r="D30" s="38">
        <v>188.76666666666665</v>
      </c>
      <c r="E30" s="38">
        <v>186.5333333333333</v>
      </c>
      <c r="F30" s="38">
        <v>185.26666666666665</v>
      </c>
      <c r="G30" s="38">
        <v>183.0333333333333</v>
      </c>
      <c r="H30" s="38">
        <v>190.0333333333333</v>
      </c>
      <c r="I30" s="38">
        <v>192.26666666666665</v>
      </c>
      <c r="J30" s="38">
        <v>193.5333333333333</v>
      </c>
      <c r="K30" s="31">
        <v>191</v>
      </c>
      <c r="L30" s="31">
        <v>187.5</v>
      </c>
      <c r="M30" s="31">
        <v>173.66765000000001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3294.7</v>
      </c>
      <c r="D31" s="38">
        <v>3291.3166666666662</v>
      </c>
      <c r="E31" s="38">
        <v>3279.7833333333324</v>
      </c>
      <c r="F31" s="38">
        <v>3264.8666666666663</v>
      </c>
      <c r="G31" s="38">
        <v>3253.3333333333326</v>
      </c>
      <c r="H31" s="38">
        <v>3306.2333333333322</v>
      </c>
      <c r="I31" s="38">
        <v>3317.766666666666</v>
      </c>
      <c r="J31" s="38">
        <v>3332.683333333332</v>
      </c>
      <c r="K31" s="31">
        <v>3302.85</v>
      </c>
      <c r="L31" s="31">
        <v>3276.4</v>
      </c>
      <c r="M31" s="31">
        <v>5.9908000000000001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1972.9</v>
      </c>
      <c r="D32" s="38">
        <v>1981.3499999999997</v>
      </c>
      <c r="E32" s="38">
        <v>1957.6499999999994</v>
      </c>
      <c r="F32" s="38">
        <v>1942.3999999999996</v>
      </c>
      <c r="G32" s="38">
        <v>1918.6999999999994</v>
      </c>
      <c r="H32" s="38">
        <v>1996.5999999999995</v>
      </c>
      <c r="I32" s="38">
        <v>2020.2999999999997</v>
      </c>
      <c r="J32" s="38">
        <v>2035.5499999999995</v>
      </c>
      <c r="K32" s="31">
        <v>2005.05</v>
      </c>
      <c r="L32" s="31">
        <v>1966.1</v>
      </c>
      <c r="M32" s="31">
        <v>12.600099999999999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652.45000000000005</v>
      </c>
      <c r="D33" s="38">
        <v>655.31666666666672</v>
      </c>
      <c r="E33" s="38">
        <v>648.13333333333344</v>
      </c>
      <c r="F33" s="38">
        <v>643.81666666666672</v>
      </c>
      <c r="G33" s="38">
        <v>636.63333333333344</v>
      </c>
      <c r="H33" s="38">
        <v>659.63333333333344</v>
      </c>
      <c r="I33" s="38">
        <v>666.81666666666661</v>
      </c>
      <c r="J33" s="38">
        <v>671.13333333333344</v>
      </c>
      <c r="K33" s="31">
        <v>662.5</v>
      </c>
      <c r="L33" s="31">
        <v>651</v>
      </c>
      <c r="M33" s="31">
        <v>4.4186899999999998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728.95</v>
      </c>
      <c r="D34" s="38">
        <v>732.30000000000007</v>
      </c>
      <c r="E34" s="38">
        <v>722.10000000000014</v>
      </c>
      <c r="F34" s="38">
        <v>715.25000000000011</v>
      </c>
      <c r="G34" s="38">
        <v>705.05000000000018</v>
      </c>
      <c r="H34" s="38">
        <v>739.15000000000009</v>
      </c>
      <c r="I34" s="38">
        <v>749.35000000000014</v>
      </c>
      <c r="J34" s="38">
        <v>756.2</v>
      </c>
      <c r="K34" s="31">
        <v>742.5</v>
      </c>
      <c r="L34" s="31">
        <v>725.45</v>
      </c>
      <c r="M34" s="31">
        <v>12.02305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834.95</v>
      </c>
      <c r="D35" s="38">
        <v>834.94999999999993</v>
      </c>
      <c r="E35" s="38">
        <v>828.64999999999986</v>
      </c>
      <c r="F35" s="38">
        <v>822.34999999999991</v>
      </c>
      <c r="G35" s="38">
        <v>816.04999999999984</v>
      </c>
      <c r="H35" s="38">
        <v>841.24999999999989</v>
      </c>
      <c r="I35" s="38">
        <v>847.54999999999984</v>
      </c>
      <c r="J35" s="38">
        <v>853.84999999999991</v>
      </c>
      <c r="K35" s="31">
        <v>841.25</v>
      </c>
      <c r="L35" s="31">
        <v>828.65</v>
      </c>
      <c r="M35" s="31">
        <v>15.234730000000001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368.95</v>
      </c>
      <c r="D36" s="38">
        <v>370.23333333333329</v>
      </c>
      <c r="E36" s="38">
        <v>367.36666666666656</v>
      </c>
      <c r="F36" s="38">
        <v>365.78333333333325</v>
      </c>
      <c r="G36" s="38">
        <v>362.91666666666652</v>
      </c>
      <c r="H36" s="38">
        <v>371.81666666666661</v>
      </c>
      <c r="I36" s="38">
        <v>374.68333333333328</v>
      </c>
      <c r="J36" s="38">
        <v>376.26666666666665</v>
      </c>
      <c r="K36" s="31">
        <v>373.1</v>
      </c>
      <c r="L36" s="31">
        <v>368.65</v>
      </c>
      <c r="M36" s="31">
        <v>10.87363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983.35</v>
      </c>
      <c r="D37" s="38">
        <v>987.11666666666667</v>
      </c>
      <c r="E37" s="38">
        <v>976.23333333333335</v>
      </c>
      <c r="F37" s="38">
        <v>969.11666666666667</v>
      </c>
      <c r="G37" s="38">
        <v>958.23333333333335</v>
      </c>
      <c r="H37" s="38">
        <v>994.23333333333335</v>
      </c>
      <c r="I37" s="38">
        <v>1005.1166666666668</v>
      </c>
      <c r="J37" s="38">
        <v>1012.2333333333333</v>
      </c>
      <c r="K37" s="31">
        <v>998</v>
      </c>
      <c r="L37" s="31">
        <v>980</v>
      </c>
      <c r="M37" s="31">
        <v>90.230829999999997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4675</v>
      </c>
      <c r="D38" s="38">
        <v>4685.8</v>
      </c>
      <c r="E38" s="38">
        <v>4650.8</v>
      </c>
      <c r="F38" s="38">
        <v>4626.6000000000004</v>
      </c>
      <c r="G38" s="38">
        <v>4591.6000000000004</v>
      </c>
      <c r="H38" s="38">
        <v>4710</v>
      </c>
      <c r="I38" s="38">
        <v>4745</v>
      </c>
      <c r="J38" s="38">
        <v>4769.2</v>
      </c>
      <c r="K38" s="31">
        <v>4720.8</v>
      </c>
      <c r="L38" s="31">
        <v>4661.6000000000004</v>
      </c>
      <c r="M38" s="31">
        <v>3.7069399999999999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1501.5</v>
      </c>
      <c r="D39" s="38">
        <v>1506.45</v>
      </c>
      <c r="E39" s="38">
        <v>1494.0500000000002</v>
      </c>
      <c r="F39" s="38">
        <v>1486.6000000000001</v>
      </c>
      <c r="G39" s="38">
        <v>1474.2000000000003</v>
      </c>
      <c r="H39" s="38">
        <v>1513.9</v>
      </c>
      <c r="I39" s="38">
        <v>1526.3000000000002</v>
      </c>
      <c r="J39" s="38">
        <v>1533.75</v>
      </c>
      <c r="K39" s="31">
        <v>1518.85</v>
      </c>
      <c r="L39" s="31">
        <v>1499</v>
      </c>
      <c r="M39" s="31">
        <v>7.0037200000000004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7418</v>
      </c>
      <c r="D40" s="38">
        <v>7398.0999999999995</v>
      </c>
      <c r="E40" s="38">
        <v>7371.1999999999989</v>
      </c>
      <c r="F40" s="38">
        <v>7324.4</v>
      </c>
      <c r="G40" s="38">
        <v>7297.4999999999991</v>
      </c>
      <c r="H40" s="38">
        <v>7444.8999999999987</v>
      </c>
      <c r="I40" s="38">
        <v>7471.7999999999984</v>
      </c>
      <c r="J40" s="38">
        <v>7518.5999999999985</v>
      </c>
      <c r="K40" s="31">
        <v>7425</v>
      </c>
      <c r="L40" s="31">
        <v>7351.3</v>
      </c>
      <c r="M40" s="31">
        <v>7.6280000000000001E-2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7268.1</v>
      </c>
      <c r="D41" s="38">
        <v>7285.666666666667</v>
      </c>
      <c r="E41" s="38">
        <v>7240.4333333333343</v>
      </c>
      <c r="F41" s="38">
        <v>7212.7666666666673</v>
      </c>
      <c r="G41" s="38">
        <v>7167.5333333333347</v>
      </c>
      <c r="H41" s="38">
        <v>7313.3333333333339</v>
      </c>
      <c r="I41" s="38">
        <v>7358.5666666666657</v>
      </c>
      <c r="J41" s="38">
        <v>7386.2333333333336</v>
      </c>
      <c r="K41" s="31">
        <v>7330.9</v>
      </c>
      <c r="L41" s="31">
        <v>7258</v>
      </c>
      <c r="M41" s="31">
        <v>4.6026800000000003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2369.6999999999998</v>
      </c>
      <c r="D42" s="38">
        <v>2370.15</v>
      </c>
      <c r="E42" s="38">
        <v>2358.0500000000002</v>
      </c>
      <c r="F42" s="38">
        <v>2346.4</v>
      </c>
      <c r="G42" s="38">
        <v>2334.3000000000002</v>
      </c>
      <c r="H42" s="38">
        <v>2381.8000000000002</v>
      </c>
      <c r="I42" s="38">
        <v>2393.8999999999996</v>
      </c>
      <c r="J42" s="38">
        <v>2405.5500000000002</v>
      </c>
      <c r="K42" s="31">
        <v>2382.25</v>
      </c>
      <c r="L42" s="31">
        <v>2358.5</v>
      </c>
      <c r="M42" s="31">
        <v>0.80154000000000003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230.85</v>
      </c>
      <c r="D43" s="38">
        <v>232.75</v>
      </c>
      <c r="E43" s="38">
        <v>228.35</v>
      </c>
      <c r="F43" s="38">
        <v>225.85</v>
      </c>
      <c r="G43" s="38">
        <v>221.45</v>
      </c>
      <c r="H43" s="38">
        <v>235.25</v>
      </c>
      <c r="I43" s="38">
        <v>239.64999999999998</v>
      </c>
      <c r="J43" s="38">
        <v>242.15</v>
      </c>
      <c r="K43" s="31">
        <v>237.15</v>
      </c>
      <c r="L43" s="31">
        <v>230.25</v>
      </c>
      <c r="M43" s="31">
        <v>75.930040000000005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191.65</v>
      </c>
      <c r="D44" s="38">
        <v>191.76666666666665</v>
      </c>
      <c r="E44" s="38">
        <v>191.1333333333333</v>
      </c>
      <c r="F44" s="38">
        <v>190.61666666666665</v>
      </c>
      <c r="G44" s="38">
        <v>189.98333333333329</v>
      </c>
      <c r="H44" s="38">
        <v>192.2833333333333</v>
      </c>
      <c r="I44" s="38">
        <v>192.91666666666663</v>
      </c>
      <c r="J44" s="38">
        <v>193.43333333333331</v>
      </c>
      <c r="K44" s="31">
        <v>192.4</v>
      </c>
      <c r="L44" s="31">
        <v>191.25</v>
      </c>
      <c r="M44" s="31">
        <v>86.306719999999999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87.5</v>
      </c>
      <c r="D45" s="38">
        <v>87.416666666666671</v>
      </c>
      <c r="E45" s="38">
        <v>86.63333333333334</v>
      </c>
      <c r="F45" s="38">
        <v>85.766666666666666</v>
      </c>
      <c r="G45" s="38">
        <v>84.983333333333334</v>
      </c>
      <c r="H45" s="38">
        <v>88.283333333333346</v>
      </c>
      <c r="I45" s="38">
        <v>89.066666666666677</v>
      </c>
      <c r="J45" s="38">
        <v>89.933333333333351</v>
      </c>
      <c r="K45" s="31">
        <v>88.2</v>
      </c>
      <c r="L45" s="31">
        <v>86.55</v>
      </c>
      <c r="M45" s="31">
        <v>65.83569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1706.1</v>
      </c>
      <c r="D46" s="38">
        <v>1705.1499999999999</v>
      </c>
      <c r="E46" s="38">
        <v>1690.2999999999997</v>
      </c>
      <c r="F46" s="38">
        <v>1674.4999999999998</v>
      </c>
      <c r="G46" s="38">
        <v>1659.6499999999996</v>
      </c>
      <c r="H46" s="38">
        <v>1720.9499999999998</v>
      </c>
      <c r="I46" s="38">
        <v>1735.7999999999997</v>
      </c>
      <c r="J46" s="38">
        <v>1751.6</v>
      </c>
      <c r="K46" s="31">
        <v>1720</v>
      </c>
      <c r="L46" s="31">
        <v>1689.35</v>
      </c>
      <c r="M46" s="31">
        <v>3.2482500000000001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134.55000000000001</v>
      </c>
      <c r="D47" s="38">
        <v>134.76666666666668</v>
      </c>
      <c r="E47" s="38">
        <v>134.03333333333336</v>
      </c>
      <c r="F47" s="38">
        <v>133.51666666666668</v>
      </c>
      <c r="G47" s="38">
        <v>132.78333333333336</v>
      </c>
      <c r="H47" s="38">
        <v>135.28333333333336</v>
      </c>
      <c r="I47" s="38">
        <v>136.01666666666665</v>
      </c>
      <c r="J47" s="38">
        <v>136.53333333333336</v>
      </c>
      <c r="K47" s="31">
        <v>135.5</v>
      </c>
      <c r="L47" s="31">
        <v>134.25</v>
      </c>
      <c r="M47" s="31">
        <v>125.55619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715.65</v>
      </c>
      <c r="D48" s="38">
        <v>718.55000000000007</v>
      </c>
      <c r="E48" s="38">
        <v>711.20000000000016</v>
      </c>
      <c r="F48" s="38">
        <v>706.75000000000011</v>
      </c>
      <c r="G48" s="38">
        <v>699.4000000000002</v>
      </c>
      <c r="H48" s="38">
        <v>723.00000000000011</v>
      </c>
      <c r="I48" s="38">
        <v>730.35</v>
      </c>
      <c r="J48" s="38">
        <v>734.80000000000007</v>
      </c>
      <c r="K48" s="31">
        <v>725.9</v>
      </c>
      <c r="L48" s="31">
        <v>714.1</v>
      </c>
      <c r="M48" s="31">
        <v>5.9091300000000002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1057.1500000000001</v>
      </c>
      <c r="D49" s="38">
        <v>1064.1000000000001</v>
      </c>
      <c r="E49" s="38">
        <v>1047.3500000000004</v>
      </c>
      <c r="F49" s="38">
        <v>1037.5500000000002</v>
      </c>
      <c r="G49" s="38">
        <v>1020.8000000000004</v>
      </c>
      <c r="H49" s="38">
        <v>1073.9000000000003</v>
      </c>
      <c r="I49" s="38">
        <v>1090.6499999999999</v>
      </c>
      <c r="J49" s="38">
        <v>1100.4500000000003</v>
      </c>
      <c r="K49" s="31">
        <v>1080.8499999999999</v>
      </c>
      <c r="L49" s="31">
        <v>1054.3</v>
      </c>
      <c r="M49" s="31">
        <v>19.443159999999999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857.75</v>
      </c>
      <c r="D50" s="38">
        <v>858.93333333333339</v>
      </c>
      <c r="E50" s="38">
        <v>855.26666666666677</v>
      </c>
      <c r="F50" s="38">
        <v>852.78333333333342</v>
      </c>
      <c r="G50" s="38">
        <v>849.11666666666679</v>
      </c>
      <c r="H50" s="38">
        <v>861.41666666666674</v>
      </c>
      <c r="I50" s="38">
        <v>865.08333333333326</v>
      </c>
      <c r="J50" s="38">
        <v>867.56666666666672</v>
      </c>
      <c r="K50" s="31">
        <v>862.6</v>
      </c>
      <c r="L50" s="31">
        <v>856.45</v>
      </c>
      <c r="M50" s="31">
        <v>32.61665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118.7</v>
      </c>
      <c r="D51" s="38">
        <v>117.39999999999999</v>
      </c>
      <c r="E51" s="38">
        <v>115.29999999999998</v>
      </c>
      <c r="F51" s="38">
        <v>111.89999999999999</v>
      </c>
      <c r="G51" s="38">
        <v>109.79999999999998</v>
      </c>
      <c r="H51" s="38">
        <v>120.79999999999998</v>
      </c>
      <c r="I51" s="38">
        <v>122.89999999999998</v>
      </c>
      <c r="J51" s="38">
        <v>126.29999999999998</v>
      </c>
      <c r="K51" s="31">
        <v>119.5</v>
      </c>
      <c r="L51" s="31">
        <v>114</v>
      </c>
      <c r="M51" s="31">
        <v>806.7636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260</v>
      </c>
      <c r="D52" s="38">
        <v>260.43333333333334</v>
      </c>
      <c r="E52" s="38">
        <v>258.86666666666667</v>
      </c>
      <c r="F52" s="38">
        <v>257.73333333333335</v>
      </c>
      <c r="G52" s="38">
        <v>256.16666666666669</v>
      </c>
      <c r="H52" s="38">
        <v>261.56666666666666</v>
      </c>
      <c r="I52" s="38">
        <v>263.13333333333338</v>
      </c>
      <c r="J52" s="38">
        <v>264.26666666666665</v>
      </c>
      <c r="K52" s="31">
        <v>262</v>
      </c>
      <c r="L52" s="31">
        <v>259.3</v>
      </c>
      <c r="M52" s="31">
        <v>16.624680000000001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18626.45</v>
      </c>
      <c r="D53" s="38">
        <v>18634.149999999998</v>
      </c>
      <c r="E53" s="38">
        <v>18523.299999999996</v>
      </c>
      <c r="F53" s="38">
        <v>18420.149999999998</v>
      </c>
      <c r="G53" s="38">
        <v>18309.299999999996</v>
      </c>
      <c r="H53" s="38">
        <v>18737.299999999996</v>
      </c>
      <c r="I53" s="38">
        <v>18848.149999999994</v>
      </c>
      <c r="J53" s="38">
        <v>18951.299999999996</v>
      </c>
      <c r="K53" s="31">
        <v>18745</v>
      </c>
      <c r="L53" s="31">
        <v>18531</v>
      </c>
      <c r="M53" s="31">
        <v>0.22725999999999999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351.95</v>
      </c>
      <c r="D54" s="38">
        <v>352.31666666666666</v>
      </c>
      <c r="E54" s="38">
        <v>349.83333333333331</v>
      </c>
      <c r="F54" s="38">
        <v>347.71666666666664</v>
      </c>
      <c r="G54" s="38">
        <v>345.23333333333329</v>
      </c>
      <c r="H54" s="38">
        <v>354.43333333333334</v>
      </c>
      <c r="I54" s="38">
        <v>356.91666666666669</v>
      </c>
      <c r="J54" s="38">
        <v>359.03333333333336</v>
      </c>
      <c r="K54" s="31">
        <v>354.8</v>
      </c>
      <c r="L54" s="31">
        <v>350.2</v>
      </c>
      <c r="M54" s="31">
        <v>48.547159999999998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4550.8</v>
      </c>
      <c r="D55" s="38">
        <v>4540.3499999999995</v>
      </c>
      <c r="E55" s="38">
        <v>4522.1499999999987</v>
      </c>
      <c r="F55" s="38">
        <v>4493.4999999999991</v>
      </c>
      <c r="G55" s="38">
        <v>4475.2999999999984</v>
      </c>
      <c r="H55" s="38">
        <v>4568.9999999999991</v>
      </c>
      <c r="I55" s="38">
        <v>4587.2</v>
      </c>
      <c r="J55" s="38">
        <v>4615.8499999999995</v>
      </c>
      <c r="K55" s="31">
        <v>4558.55</v>
      </c>
      <c r="L55" s="31">
        <v>4511.7</v>
      </c>
      <c r="M55" s="31">
        <v>3.67571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325.55</v>
      </c>
      <c r="D56" s="38">
        <v>326.58333333333331</v>
      </c>
      <c r="E56" s="38">
        <v>323.76666666666665</v>
      </c>
      <c r="F56" s="38">
        <v>321.98333333333335</v>
      </c>
      <c r="G56" s="38">
        <v>319.16666666666669</v>
      </c>
      <c r="H56" s="38">
        <v>328.36666666666662</v>
      </c>
      <c r="I56" s="38">
        <v>331.18333333333334</v>
      </c>
      <c r="J56" s="38">
        <v>332.96666666666658</v>
      </c>
      <c r="K56" s="31">
        <v>329.4</v>
      </c>
      <c r="L56" s="31">
        <v>324.8</v>
      </c>
      <c r="M56" s="31">
        <v>33.511659999999999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409.4</v>
      </c>
      <c r="D57" s="38">
        <v>409.68333333333334</v>
      </c>
      <c r="E57" s="38">
        <v>406.9666666666667</v>
      </c>
      <c r="F57" s="38">
        <v>404.53333333333336</v>
      </c>
      <c r="G57" s="38">
        <v>401.81666666666672</v>
      </c>
      <c r="H57" s="38">
        <v>412.11666666666667</v>
      </c>
      <c r="I57" s="38">
        <v>414.83333333333326</v>
      </c>
      <c r="J57" s="38">
        <v>417.26666666666665</v>
      </c>
      <c r="K57" s="31">
        <v>412.4</v>
      </c>
      <c r="L57" s="31">
        <v>407.25</v>
      </c>
      <c r="M57" s="31">
        <v>8.6444200000000002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1116.0999999999999</v>
      </c>
      <c r="D58" s="38">
        <v>1111.7333333333333</v>
      </c>
      <c r="E58" s="38">
        <v>1101.8666666666668</v>
      </c>
      <c r="F58" s="38">
        <v>1087.6333333333334</v>
      </c>
      <c r="G58" s="38">
        <v>1077.7666666666669</v>
      </c>
      <c r="H58" s="38">
        <v>1125.9666666666667</v>
      </c>
      <c r="I58" s="38">
        <v>1135.833333333333</v>
      </c>
      <c r="J58" s="38">
        <v>1150.0666666666666</v>
      </c>
      <c r="K58" s="31">
        <v>1121.5999999999999</v>
      </c>
      <c r="L58" s="31">
        <v>1097.5</v>
      </c>
      <c r="M58" s="31">
        <v>13.68163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1236.1500000000001</v>
      </c>
      <c r="D59" s="38">
        <v>1241.3666666666666</v>
      </c>
      <c r="E59" s="38">
        <v>1225.9333333333332</v>
      </c>
      <c r="F59" s="38">
        <v>1215.7166666666667</v>
      </c>
      <c r="G59" s="38">
        <v>1200.2833333333333</v>
      </c>
      <c r="H59" s="38">
        <v>1251.583333333333</v>
      </c>
      <c r="I59" s="38">
        <v>1267.0166666666664</v>
      </c>
      <c r="J59" s="38">
        <v>1277.2333333333329</v>
      </c>
      <c r="K59" s="31">
        <v>1256.8</v>
      </c>
      <c r="L59" s="31">
        <v>1231.1500000000001</v>
      </c>
      <c r="M59" s="31">
        <v>12.8245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228.75</v>
      </c>
      <c r="D60" s="38">
        <v>229.33333333333334</v>
      </c>
      <c r="E60" s="38">
        <v>227.91666666666669</v>
      </c>
      <c r="F60" s="38">
        <v>227.08333333333334</v>
      </c>
      <c r="G60" s="38">
        <v>225.66666666666669</v>
      </c>
      <c r="H60" s="38">
        <v>230.16666666666669</v>
      </c>
      <c r="I60" s="38">
        <v>231.58333333333337</v>
      </c>
      <c r="J60" s="38">
        <v>232.41666666666669</v>
      </c>
      <c r="K60" s="31">
        <v>230.75</v>
      </c>
      <c r="L60" s="31">
        <v>228.5</v>
      </c>
      <c r="M60" s="31">
        <v>40.862810000000003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5298.25</v>
      </c>
      <c r="D61" s="38">
        <v>5285.3166666666666</v>
      </c>
      <c r="E61" s="38">
        <v>5216.0333333333328</v>
      </c>
      <c r="F61" s="38">
        <v>5133.8166666666666</v>
      </c>
      <c r="G61" s="38">
        <v>5064.5333333333328</v>
      </c>
      <c r="H61" s="38">
        <v>5367.5333333333328</v>
      </c>
      <c r="I61" s="38">
        <v>5436.8166666666675</v>
      </c>
      <c r="J61" s="38">
        <v>5519.0333333333328</v>
      </c>
      <c r="K61" s="31">
        <v>5354.6</v>
      </c>
      <c r="L61" s="31">
        <v>5203.1000000000004</v>
      </c>
      <c r="M61" s="31">
        <v>7.0739599999999996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1939.95</v>
      </c>
      <c r="D62" s="38">
        <v>1952.2833333333335</v>
      </c>
      <c r="E62" s="38">
        <v>1924.5666666666671</v>
      </c>
      <c r="F62" s="38">
        <v>1909.1833333333336</v>
      </c>
      <c r="G62" s="38">
        <v>1881.4666666666672</v>
      </c>
      <c r="H62" s="38">
        <v>1967.666666666667</v>
      </c>
      <c r="I62" s="38">
        <v>1995.3833333333337</v>
      </c>
      <c r="J62" s="38">
        <v>2010.7666666666669</v>
      </c>
      <c r="K62" s="31">
        <v>1980</v>
      </c>
      <c r="L62" s="31">
        <v>1936.9</v>
      </c>
      <c r="M62" s="31">
        <v>4.0948900000000004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684.3</v>
      </c>
      <c r="D63" s="38">
        <v>679.65</v>
      </c>
      <c r="E63" s="38">
        <v>673.15</v>
      </c>
      <c r="F63" s="38">
        <v>662</v>
      </c>
      <c r="G63" s="38">
        <v>655.5</v>
      </c>
      <c r="H63" s="38">
        <v>690.8</v>
      </c>
      <c r="I63" s="38">
        <v>697.3</v>
      </c>
      <c r="J63" s="38">
        <v>708.44999999999993</v>
      </c>
      <c r="K63" s="31">
        <v>686.15</v>
      </c>
      <c r="L63" s="31">
        <v>668.5</v>
      </c>
      <c r="M63" s="31">
        <v>7.0696599999999998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1096.0999999999999</v>
      </c>
      <c r="D64" s="38">
        <v>1094.7</v>
      </c>
      <c r="E64" s="38">
        <v>1084.4000000000001</v>
      </c>
      <c r="F64" s="38">
        <v>1072.7</v>
      </c>
      <c r="G64" s="38">
        <v>1062.4000000000001</v>
      </c>
      <c r="H64" s="38">
        <v>1106.4000000000001</v>
      </c>
      <c r="I64" s="38">
        <v>1116.6999999999998</v>
      </c>
      <c r="J64" s="38">
        <v>1128.4000000000001</v>
      </c>
      <c r="K64" s="31">
        <v>1105</v>
      </c>
      <c r="L64" s="31">
        <v>1083</v>
      </c>
      <c r="M64" s="31">
        <v>3.04541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303.95</v>
      </c>
      <c r="D65" s="38">
        <v>303.55</v>
      </c>
      <c r="E65" s="38">
        <v>301.5</v>
      </c>
      <c r="F65" s="38">
        <v>299.05</v>
      </c>
      <c r="G65" s="38">
        <v>297</v>
      </c>
      <c r="H65" s="38">
        <v>306</v>
      </c>
      <c r="I65" s="38">
        <v>308.05000000000007</v>
      </c>
      <c r="J65" s="38">
        <v>310.5</v>
      </c>
      <c r="K65" s="31">
        <v>305.60000000000002</v>
      </c>
      <c r="L65" s="31">
        <v>301.10000000000002</v>
      </c>
      <c r="M65" s="31">
        <v>20.614719999999998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1731.35</v>
      </c>
      <c r="D66" s="38">
        <v>1732.7833333333335</v>
      </c>
      <c r="E66" s="38">
        <v>1718.5666666666671</v>
      </c>
      <c r="F66" s="38">
        <v>1705.7833333333335</v>
      </c>
      <c r="G66" s="38">
        <v>1691.5666666666671</v>
      </c>
      <c r="H66" s="38">
        <v>1745.5666666666671</v>
      </c>
      <c r="I66" s="38">
        <v>1759.7833333333338</v>
      </c>
      <c r="J66" s="38">
        <v>1772.5666666666671</v>
      </c>
      <c r="K66" s="31">
        <v>1747</v>
      </c>
      <c r="L66" s="31">
        <v>1720</v>
      </c>
      <c r="M66" s="31">
        <v>10.606059999999999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554.9</v>
      </c>
      <c r="D67" s="38">
        <v>554.25</v>
      </c>
      <c r="E67" s="38">
        <v>552.65</v>
      </c>
      <c r="F67" s="38">
        <v>550.4</v>
      </c>
      <c r="G67" s="38">
        <v>548.79999999999995</v>
      </c>
      <c r="H67" s="38">
        <v>556.5</v>
      </c>
      <c r="I67" s="38">
        <v>558.09999999999991</v>
      </c>
      <c r="J67" s="38">
        <v>560.35</v>
      </c>
      <c r="K67" s="31">
        <v>555.85</v>
      </c>
      <c r="L67" s="31">
        <v>552</v>
      </c>
      <c r="M67" s="31">
        <v>8.4582899999999999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2082.8000000000002</v>
      </c>
      <c r="D68" s="38">
        <v>2081.1166666666668</v>
      </c>
      <c r="E68" s="38">
        <v>2052.2333333333336</v>
      </c>
      <c r="F68" s="38">
        <v>2021.666666666667</v>
      </c>
      <c r="G68" s="38">
        <v>1992.7833333333338</v>
      </c>
      <c r="H68" s="38">
        <v>2111.6833333333334</v>
      </c>
      <c r="I68" s="38">
        <v>2140.5666666666666</v>
      </c>
      <c r="J68" s="38">
        <v>2171.1333333333332</v>
      </c>
      <c r="K68" s="31">
        <v>2110</v>
      </c>
      <c r="L68" s="31">
        <v>2050.5500000000002</v>
      </c>
      <c r="M68" s="31">
        <v>3.5507599999999999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2218.1</v>
      </c>
      <c r="D69" s="38">
        <v>2206.0166666666664</v>
      </c>
      <c r="E69" s="38">
        <v>2180.083333333333</v>
      </c>
      <c r="F69" s="38">
        <v>2142.0666666666666</v>
      </c>
      <c r="G69" s="38">
        <v>2116.1333333333332</v>
      </c>
      <c r="H69" s="38">
        <v>2244.0333333333328</v>
      </c>
      <c r="I69" s="38">
        <v>2269.9666666666662</v>
      </c>
      <c r="J69" s="38">
        <v>2307.9833333333327</v>
      </c>
      <c r="K69" s="31">
        <v>2231.9499999999998</v>
      </c>
      <c r="L69" s="31">
        <v>2168</v>
      </c>
      <c r="M69" s="31">
        <v>14.42442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430.4</v>
      </c>
      <c r="D70" s="38">
        <v>427.95</v>
      </c>
      <c r="E70" s="38">
        <v>421.45</v>
      </c>
      <c r="F70" s="38">
        <v>412.5</v>
      </c>
      <c r="G70" s="38">
        <v>406</v>
      </c>
      <c r="H70" s="38">
        <v>436.9</v>
      </c>
      <c r="I70" s="38">
        <v>443.4</v>
      </c>
      <c r="J70" s="38">
        <v>452.34999999999997</v>
      </c>
      <c r="K70" s="31">
        <v>434.45</v>
      </c>
      <c r="L70" s="31">
        <v>419</v>
      </c>
      <c r="M70" s="31">
        <v>16.18572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194.55</v>
      </c>
      <c r="D71" s="38">
        <v>194.03333333333333</v>
      </c>
      <c r="E71" s="38">
        <v>192.06666666666666</v>
      </c>
      <c r="F71" s="38">
        <v>189.58333333333334</v>
      </c>
      <c r="G71" s="38">
        <v>187.61666666666667</v>
      </c>
      <c r="H71" s="38">
        <v>196.51666666666665</v>
      </c>
      <c r="I71" s="38">
        <v>198.48333333333329</v>
      </c>
      <c r="J71" s="38">
        <v>200.96666666666664</v>
      </c>
      <c r="K71" s="31">
        <v>196</v>
      </c>
      <c r="L71" s="31">
        <v>191.55</v>
      </c>
      <c r="M71" s="31">
        <v>14.08037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3630.8</v>
      </c>
      <c r="D72" s="38">
        <v>3644</v>
      </c>
      <c r="E72" s="38">
        <v>3609.8</v>
      </c>
      <c r="F72" s="38">
        <v>3588.8</v>
      </c>
      <c r="G72" s="38">
        <v>3554.6000000000004</v>
      </c>
      <c r="H72" s="38">
        <v>3665</v>
      </c>
      <c r="I72" s="38">
        <v>3699.2</v>
      </c>
      <c r="J72" s="38">
        <v>3720.2</v>
      </c>
      <c r="K72" s="31">
        <v>3678.2</v>
      </c>
      <c r="L72" s="31">
        <v>3623</v>
      </c>
      <c r="M72" s="31">
        <v>3.0910799999999998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4958.1000000000004</v>
      </c>
      <c r="D73" s="38">
        <v>4947.7</v>
      </c>
      <c r="E73" s="38">
        <v>4920.3999999999996</v>
      </c>
      <c r="F73" s="38">
        <v>4882.7</v>
      </c>
      <c r="G73" s="38">
        <v>4855.3999999999996</v>
      </c>
      <c r="H73" s="38">
        <v>4985.3999999999996</v>
      </c>
      <c r="I73" s="38">
        <v>5012.7000000000007</v>
      </c>
      <c r="J73" s="38">
        <v>5050.3999999999996</v>
      </c>
      <c r="K73" s="31">
        <v>4975</v>
      </c>
      <c r="L73" s="31">
        <v>4910</v>
      </c>
      <c r="M73" s="31">
        <v>2.2584300000000002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500.05</v>
      </c>
      <c r="D74" s="38">
        <v>499.5333333333333</v>
      </c>
      <c r="E74" s="38">
        <v>496.11666666666662</v>
      </c>
      <c r="F74" s="38">
        <v>492.18333333333334</v>
      </c>
      <c r="G74" s="38">
        <v>488.76666666666665</v>
      </c>
      <c r="H74" s="38">
        <v>503.46666666666658</v>
      </c>
      <c r="I74" s="38">
        <v>506.88333333333333</v>
      </c>
      <c r="J74" s="38">
        <v>510.81666666666655</v>
      </c>
      <c r="K74" s="31">
        <v>502.95</v>
      </c>
      <c r="L74" s="31">
        <v>495.6</v>
      </c>
      <c r="M74" s="31">
        <v>46.577930000000002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3736.3</v>
      </c>
      <c r="D75" s="38">
        <v>3721.2000000000003</v>
      </c>
      <c r="E75" s="38">
        <v>3699.6500000000005</v>
      </c>
      <c r="F75" s="38">
        <v>3663.0000000000005</v>
      </c>
      <c r="G75" s="38">
        <v>3641.4500000000007</v>
      </c>
      <c r="H75" s="38">
        <v>3757.8500000000004</v>
      </c>
      <c r="I75" s="38">
        <v>3779.4000000000005</v>
      </c>
      <c r="J75" s="38">
        <v>3816.05</v>
      </c>
      <c r="K75" s="31">
        <v>3742.75</v>
      </c>
      <c r="L75" s="31">
        <v>3684.55</v>
      </c>
      <c r="M75" s="31">
        <v>4.4005700000000001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5649.75</v>
      </c>
      <c r="D76" s="38">
        <v>5681.9333333333334</v>
      </c>
      <c r="E76" s="38">
        <v>5607.8166666666666</v>
      </c>
      <c r="F76" s="38">
        <v>5565.8833333333332</v>
      </c>
      <c r="G76" s="38">
        <v>5491.7666666666664</v>
      </c>
      <c r="H76" s="38">
        <v>5723.8666666666668</v>
      </c>
      <c r="I76" s="38">
        <v>5797.9833333333336</v>
      </c>
      <c r="J76" s="38">
        <v>5839.916666666667</v>
      </c>
      <c r="K76" s="31">
        <v>5756.05</v>
      </c>
      <c r="L76" s="31">
        <v>5640</v>
      </c>
      <c r="M76" s="31">
        <v>7.1036299999999999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3405.75</v>
      </c>
      <c r="D77" s="38">
        <v>3391.4166666666665</v>
      </c>
      <c r="E77" s="38">
        <v>3370.833333333333</v>
      </c>
      <c r="F77" s="38">
        <v>3335.9166666666665</v>
      </c>
      <c r="G77" s="38">
        <v>3315.333333333333</v>
      </c>
      <c r="H77" s="38">
        <v>3426.333333333333</v>
      </c>
      <c r="I77" s="38">
        <v>3446.9166666666661</v>
      </c>
      <c r="J77" s="38">
        <v>3481.833333333333</v>
      </c>
      <c r="K77" s="31">
        <v>3412</v>
      </c>
      <c r="L77" s="31">
        <v>3356.5</v>
      </c>
      <c r="M77" s="31">
        <v>9.0310199999999998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3252.75</v>
      </c>
      <c r="D78" s="38">
        <v>3207.2333333333336</v>
      </c>
      <c r="E78" s="38">
        <v>3070.6166666666672</v>
      </c>
      <c r="F78" s="38">
        <v>2888.4833333333336</v>
      </c>
      <c r="G78" s="38">
        <v>2751.8666666666672</v>
      </c>
      <c r="H78" s="38">
        <v>3389.3666666666672</v>
      </c>
      <c r="I78" s="38">
        <v>3525.983333333334</v>
      </c>
      <c r="J78" s="38">
        <v>3708.1166666666672</v>
      </c>
      <c r="K78" s="31">
        <v>3343.85</v>
      </c>
      <c r="L78" s="31">
        <v>3025.1</v>
      </c>
      <c r="M78" s="31">
        <v>14.772320000000001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143.4</v>
      </c>
      <c r="D79" s="38">
        <v>144.06666666666669</v>
      </c>
      <c r="E79" s="38">
        <v>142.33333333333337</v>
      </c>
      <c r="F79" s="38">
        <v>141.26666666666668</v>
      </c>
      <c r="G79" s="38">
        <v>139.53333333333336</v>
      </c>
      <c r="H79" s="38">
        <v>145.13333333333338</v>
      </c>
      <c r="I79" s="38">
        <v>146.86666666666667</v>
      </c>
      <c r="J79" s="38">
        <v>147.93333333333339</v>
      </c>
      <c r="K79" s="31">
        <v>145.80000000000001</v>
      </c>
      <c r="L79" s="31">
        <v>143</v>
      </c>
      <c r="M79" s="31">
        <v>81.701610000000002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3037.2</v>
      </c>
      <c r="D80" s="38">
        <v>3036.5</v>
      </c>
      <c r="E80" s="38">
        <v>3000.7</v>
      </c>
      <c r="F80" s="38">
        <v>2964.2</v>
      </c>
      <c r="G80" s="38">
        <v>2928.3999999999996</v>
      </c>
      <c r="H80" s="38">
        <v>3073</v>
      </c>
      <c r="I80" s="38">
        <v>3108.8</v>
      </c>
      <c r="J80" s="38">
        <v>3145.3</v>
      </c>
      <c r="K80" s="31">
        <v>3072.3</v>
      </c>
      <c r="L80" s="31">
        <v>3000</v>
      </c>
      <c r="M80" s="31">
        <v>1.5026600000000001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331.9</v>
      </c>
      <c r="D81" s="38">
        <v>332.56666666666666</v>
      </c>
      <c r="E81" s="38">
        <v>328.93333333333334</v>
      </c>
      <c r="F81" s="38">
        <v>325.9666666666667</v>
      </c>
      <c r="G81" s="38">
        <v>322.33333333333337</v>
      </c>
      <c r="H81" s="38">
        <v>335.5333333333333</v>
      </c>
      <c r="I81" s="38">
        <v>339.16666666666663</v>
      </c>
      <c r="J81" s="38">
        <v>342.13333333333327</v>
      </c>
      <c r="K81" s="31">
        <v>336.2</v>
      </c>
      <c r="L81" s="31">
        <v>329.6</v>
      </c>
      <c r="M81" s="31">
        <v>15.34178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116.1</v>
      </c>
      <c r="D82" s="38">
        <v>116.66666666666667</v>
      </c>
      <c r="E82" s="38">
        <v>115.23333333333335</v>
      </c>
      <c r="F82" s="38">
        <v>114.36666666666667</v>
      </c>
      <c r="G82" s="38">
        <v>112.93333333333335</v>
      </c>
      <c r="H82" s="38">
        <v>117.53333333333335</v>
      </c>
      <c r="I82" s="38">
        <v>118.96666666666665</v>
      </c>
      <c r="J82" s="38">
        <v>119.83333333333334</v>
      </c>
      <c r="K82" s="31">
        <v>118.1</v>
      </c>
      <c r="L82" s="31">
        <v>115.8</v>
      </c>
      <c r="M82" s="31">
        <v>88.684510000000003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1595.4</v>
      </c>
      <c r="D83" s="38">
        <v>1596.7833333333335</v>
      </c>
      <c r="E83" s="38">
        <v>1578.616666666667</v>
      </c>
      <c r="F83" s="38">
        <v>1561.8333333333335</v>
      </c>
      <c r="G83" s="38">
        <v>1543.666666666667</v>
      </c>
      <c r="H83" s="38">
        <v>1613.5666666666671</v>
      </c>
      <c r="I83" s="38">
        <v>1631.7333333333336</v>
      </c>
      <c r="J83" s="38">
        <v>1648.5166666666671</v>
      </c>
      <c r="K83" s="31">
        <v>1614.95</v>
      </c>
      <c r="L83" s="31">
        <v>1580</v>
      </c>
      <c r="M83" s="31">
        <v>2.0714299999999999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1020.55</v>
      </c>
      <c r="D84" s="38">
        <v>1019.6333333333332</v>
      </c>
      <c r="E84" s="38">
        <v>1014.4666666666665</v>
      </c>
      <c r="F84" s="38">
        <v>1008.3833333333332</v>
      </c>
      <c r="G84" s="38">
        <v>1003.2166666666665</v>
      </c>
      <c r="H84" s="38">
        <v>1025.7166666666665</v>
      </c>
      <c r="I84" s="38">
        <v>1030.8833333333332</v>
      </c>
      <c r="J84" s="38">
        <v>1036.9666666666665</v>
      </c>
      <c r="K84" s="31">
        <v>1024.8</v>
      </c>
      <c r="L84" s="31">
        <v>1013.55</v>
      </c>
      <c r="M84" s="31">
        <v>3.3396699999999999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1658.85</v>
      </c>
      <c r="D85" s="38">
        <v>1653</v>
      </c>
      <c r="E85" s="38">
        <v>1642.85</v>
      </c>
      <c r="F85" s="38">
        <v>1626.85</v>
      </c>
      <c r="G85" s="38">
        <v>1616.6999999999998</v>
      </c>
      <c r="H85" s="38">
        <v>1669</v>
      </c>
      <c r="I85" s="38">
        <v>1679.15</v>
      </c>
      <c r="J85" s="38">
        <v>1695.15</v>
      </c>
      <c r="K85" s="31">
        <v>1663.15</v>
      </c>
      <c r="L85" s="31">
        <v>1637</v>
      </c>
      <c r="M85" s="31">
        <v>5.0723700000000003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1806.65</v>
      </c>
      <c r="D86" s="38">
        <v>1810.4666666666665</v>
      </c>
      <c r="E86" s="38">
        <v>1796.0333333333328</v>
      </c>
      <c r="F86" s="38">
        <v>1785.4166666666663</v>
      </c>
      <c r="G86" s="38">
        <v>1770.9833333333327</v>
      </c>
      <c r="H86" s="38">
        <v>1821.083333333333</v>
      </c>
      <c r="I86" s="38">
        <v>1835.5166666666669</v>
      </c>
      <c r="J86" s="38">
        <v>1846.1333333333332</v>
      </c>
      <c r="K86" s="31">
        <v>1824.9</v>
      </c>
      <c r="L86" s="31">
        <v>1799.85</v>
      </c>
      <c r="M86" s="31">
        <v>4.73306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453.4</v>
      </c>
      <c r="D87" s="38">
        <v>455.95</v>
      </c>
      <c r="E87" s="38">
        <v>450.45</v>
      </c>
      <c r="F87" s="38">
        <v>447.5</v>
      </c>
      <c r="G87" s="38">
        <v>442</v>
      </c>
      <c r="H87" s="38">
        <v>458.9</v>
      </c>
      <c r="I87" s="38">
        <v>464.4</v>
      </c>
      <c r="J87" s="38">
        <v>467.34999999999997</v>
      </c>
      <c r="K87" s="31">
        <v>461.45</v>
      </c>
      <c r="L87" s="31">
        <v>453</v>
      </c>
      <c r="M87" s="31">
        <v>21.269570000000002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3905.3</v>
      </c>
      <c r="D88" s="38">
        <v>3921.1166666666668</v>
      </c>
      <c r="E88" s="38">
        <v>3884.2333333333336</v>
      </c>
      <c r="F88" s="38">
        <v>3863.166666666667</v>
      </c>
      <c r="G88" s="38">
        <v>3826.2833333333338</v>
      </c>
      <c r="H88" s="38">
        <v>3942.1833333333334</v>
      </c>
      <c r="I88" s="38">
        <v>3979.0666666666666</v>
      </c>
      <c r="J88" s="38">
        <v>4000.1333333333332</v>
      </c>
      <c r="K88" s="31">
        <v>3958</v>
      </c>
      <c r="L88" s="31">
        <v>3900.05</v>
      </c>
      <c r="M88" s="31">
        <v>7.9577299999999997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1353.95</v>
      </c>
      <c r="D89" s="38">
        <v>1351.2833333333335</v>
      </c>
      <c r="E89" s="38">
        <v>1338.166666666667</v>
      </c>
      <c r="F89" s="38">
        <v>1322.3833333333334</v>
      </c>
      <c r="G89" s="38">
        <v>1309.2666666666669</v>
      </c>
      <c r="H89" s="38">
        <v>1367.0666666666671</v>
      </c>
      <c r="I89" s="38">
        <v>1380.1833333333334</v>
      </c>
      <c r="J89" s="38">
        <v>1395.9666666666672</v>
      </c>
      <c r="K89" s="31">
        <v>1364.4</v>
      </c>
      <c r="L89" s="31">
        <v>1335.5</v>
      </c>
      <c r="M89" s="31">
        <v>13.57809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1170.5</v>
      </c>
      <c r="D90" s="38">
        <v>1169.1000000000001</v>
      </c>
      <c r="E90" s="38">
        <v>1163.0500000000002</v>
      </c>
      <c r="F90" s="38">
        <v>1155.6000000000001</v>
      </c>
      <c r="G90" s="38">
        <v>1149.5500000000002</v>
      </c>
      <c r="H90" s="38">
        <v>1176.5500000000002</v>
      </c>
      <c r="I90" s="38">
        <v>1182.5999999999999</v>
      </c>
      <c r="J90" s="38">
        <v>1190.0500000000002</v>
      </c>
      <c r="K90" s="31">
        <v>1175.1500000000001</v>
      </c>
      <c r="L90" s="31">
        <v>1161.6500000000001</v>
      </c>
      <c r="M90" s="31">
        <v>14.973560000000001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2493.8000000000002</v>
      </c>
      <c r="D91" s="38">
        <v>2506.5666666666671</v>
      </c>
      <c r="E91" s="38">
        <v>2475.1333333333341</v>
      </c>
      <c r="F91" s="38">
        <v>2456.4666666666672</v>
      </c>
      <c r="G91" s="38">
        <v>2425.0333333333342</v>
      </c>
      <c r="H91" s="38">
        <v>2525.233333333334</v>
      </c>
      <c r="I91" s="38">
        <v>2556.6666666666674</v>
      </c>
      <c r="J91" s="38">
        <v>2575.3333333333339</v>
      </c>
      <c r="K91" s="31">
        <v>2538</v>
      </c>
      <c r="L91" s="31">
        <v>2487.9</v>
      </c>
      <c r="M91" s="31">
        <v>10.72817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1578.7</v>
      </c>
      <c r="D92" s="38">
        <v>1585.45</v>
      </c>
      <c r="E92" s="38">
        <v>1566.95</v>
      </c>
      <c r="F92" s="38">
        <v>1555.2</v>
      </c>
      <c r="G92" s="38">
        <v>1536.7</v>
      </c>
      <c r="H92" s="38">
        <v>1597.2</v>
      </c>
      <c r="I92" s="38">
        <v>1615.7</v>
      </c>
      <c r="J92" s="38">
        <v>1627.45</v>
      </c>
      <c r="K92" s="31">
        <v>1603.95</v>
      </c>
      <c r="L92" s="31">
        <v>1573.7</v>
      </c>
      <c r="M92" s="31">
        <v>140.42102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637.04999999999995</v>
      </c>
      <c r="D93" s="38">
        <v>637.05000000000007</v>
      </c>
      <c r="E93" s="38">
        <v>634.15000000000009</v>
      </c>
      <c r="F93" s="38">
        <v>631.25</v>
      </c>
      <c r="G93" s="38">
        <v>628.35</v>
      </c>
      <c r="H93" s="38">
        <v>639.95000000000016</v>
      </c>
      <c r="I93" s="38">
        <v>642.85</v>
      </c>
      <c r="J93" s="38">
        <v>645.75000000000023</v>
      </c>
      <c r="K93" s="31">
        <v>639.95000000000005</v>
      </c>
      <c r="L93" s="31">
        <v>634.15</v>
      </c>
      <c r="M93" s="31">
        <v>18.589950000000002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2951.85</v>
      </c>
      <c r="D94" s="38">
        <v>2967.3333333333335</v>
      </c>
      <c r="E94" s="38">
        <v>2926.666666666667</v>
      </c>
      <c r="F94" s="38">
        <v>2901.4833333333336</v>
      </c>
      <c r="G94" s="38">
        <v>2860.8166666666671</v>
      </c>
      <c r="H94" s="38">
        <v>2992.5166666666669</v>
      </c>
      <c r="I94" s="38">
        <v>3033.1833333333338</v>
      </c>
      <c r="J94" s="38">
        <v>3058.3666666666668</v>
      </c>
      <c r="K94" s="31">
        <v>3008</v>
      </c>
      <c r="L94" s="31">
        <v>2942.15</v>
      </c>
      <c r="M94" s="31">
        <v>4.1589799999999997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456.75</v>
      </c>
      <c r="D95" s="38">
        <v>459.2166666666667</v>
      </c>
      <c r="E95" s="38">
        <v>453.28333333333342</v>
      </c>
      <c r="F95" s="38">
        <v>449.81666666666672</v>
      </c>
      <c r="G95" s="38">
        <v>443.88333333333344</v>
      </c>
      <c r="H95" s="38">
        <v>462.68333333333339</v>
      </c>
      <c r="I95" s="38">
        <v>468.61666666666667</v>
      </c>
      <c r="J95" s="38">
        <v>472.08333333333337</v>
      </c>
      <c r="K95" s="31">
        <v>465.15</v>
      </c>
      <c r="L95" s="31">
        <v>455.75</v>
      </c>
      <c r="M95" s="31">
        <v>55.106580000000001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257.7</v>
      </c>
      <c r="D96" s="38">
        <v>258.90000000000003</v>
      </c>
      <c r="E96" s="38">
        <v>255.80000000000007</v>
      </c>
      <c r="F96" s="38">
        <v>253.90000000000003</v>
      </c>
      <c r="G96" s="38">
        <v>250.80000000000007</v>
      </c>
      <c r="H96" s="38">
        <v>260.80000000000007</v>
      </c>
      <c r="I96" s="38">
        <v>263.90000000000009</v>
      </c>
      <c r="J96" s="38">
        <v>265.80000000000007</v>
      </c>
      <c r="K96" s="31">
        <v>262</v>
      </c>
      <c r="L96" s="31">
        <v>257</v>
      </c>
      <c r="M96" s="31">
        <v>98.690370000000001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2531.9499999999998</v>
      </c>
      <c r="D97" s="38">
        <v>2529.3166666666666</v>
      </c>
      <c r="E97" s="38">
        <v>2522.6333333333332</v>
      </c>
      <c r="F97" s="38">
        <v>2513.3166666666666</v>
      </c>
      <c r="G97" s="38">
        <v>2506.6333333333332</v>
      </c>
      <c r="H97" s="38">
        <v>2538.6333333333332</v>
      </c>
      <c r="I97" s="38">
        <v>2545.3166666666666</v>
      </c>
      <c r="J97" s="38">
        <v>2554.6333333333332</v>
      </c>
      <c r="K97" s="31">
        <v>2536</v>
      </c>
      <c r="L97" s="31">
        <v>2520</v>
      </c>
      <c r="M97" s="31">
        <v>12.273770000000001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319.95</v>
      </c>
      <c r="D98" s="38">
        <v>319.51666666666671</v>
      </c>
      <c r="E98" s="38">
        <v>316.53333333333342</v>
      </c>
      <c r="F98" s="38">
        <v>313.11666666666673</v>
      </c>
      <c r="G98" s="38">
        <v>310.13333333333344</v>
      </c>
      <c r="H98" s="38">
        <v>322.93333333333339</v>
      </c>
      <c r="I98" s="38">
        <v>325.91666666666663</v>
      </c>
      <c r="J98" s="38">
        <v>329.33333333333337</v>
      </c>
      <c r="K98" s="31">
        <v>322.5</v>
      </c>
      <c r="L98" s="31">
        <v>316.10000000000002</v>
      </c>
      <c r="M98" s="31">
        <v>5.6702700000000004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40120.550000000003</v>
      </c>
      <c r="D99" s="38">
        <v>40276.216666666667</v>
      </c>
      <c r="E99" s="38">
        <v>39893.333333333336</v>
      </c>
      <c r="F99" s="38">
        <v>39666.116666666669</v>
      </c>
      <c r="G99" s="38">
        <v>39283.233333333337</v>
      </c>
      <c r="H99" s="38">
        <v>40503.433333333334</v>
      </c>
      <c r="I99" s="38">
        <v>40886.316666666666</v>
      </c>
      <c r="J99" s="38">
        <v>41113.533333333333</v>
      </c>
      <c r="K99" s="31">
        <v>40659.1</v>
      </c>
      <c r="L99" s="31">
        <v>40049</v>
      </c>
      <c r="M99" s="31">
        <v>1.635E-2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958.9</v>
      </c>
      <c r="D100" s="38">
        <v>963.4</v>
      </c>
      <c r="E100" s="38">
        <v>950.9</v>
      </c>
      <c r="F100" s="38">
        <v>942.9</v>
      </c>
      <c r="G100" s="38">
        <v>930.4</v>
      </c>
      <c r="H100" s="38">
        <v>971.4</v>
      </c>
      <c r="I100" s="38">
        <v>983.9</v>
      </c>
      <c r="J100" s="38">
        <v>991.9</v>
      </c>
      <c r="K100" s="31">
        <v>975.9</v>
      </c>
      <c r="L100" s="31">
        <v>955.4</v>
      </c>
      <c r="M100" s="31">
        <v>139.36165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1323.05</v>
      </c>
      <c r="D101" s="38">
        <v>1322.5333333333335</v>
      </c>
      <c r="E101" s="38">
        <v>1315.5666666666671</v>
      </c>
      <c r="F101" s="38">
        <v>1308.0833333333335</v>
      </c>
      <c r="G101" s="38">
        <v>1301.116666666667</v>
      </c>
      <c r="H101" s="38">
        <v>1330.0166666666671</v>
      </c>
      <c r="I101" s="38">
        <v>1336.9833333333338</v>
      </c>
      <c r="J101" s="38">
        <v>1344.4666666666672</v>
      </c>
      <c r="K101" s="31">
        <v>1329.5</v>
      </c>
      <c r="L101" s="31">
        <v>1315.05</v>
      </c>
      <c r="M101" s="31">
        <v>3.9109400000000001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560.04999999999995</v>
      </c>
      <c r="D102" s="38">
        <v>559.34999999999991</v>
      </c>
      <c r="E102" s="38">
        <v>552.79999999999984</v>
      </c>
      <c r="F102" s="38">
        <v>545.54999999999995</v>
      </c>
      <c r="G102" s="38">
        <v>538.99999999999989</v>
      </c>
      <c r="H102" s="38">
        <v>566.5999999999998</v>
      </c>
      <c r="I102" s="38">
        <v>573.15</v>
      </c>
      <c r="J102" s="38">
        <v>580.39999999999975</v>
      </c>
      <c r="K102" s="31">
        <v>565.9</v>
      </c>
      <c r="L102" s="31">
        <v>552.1</v>
      </c>
      <c r="M102" s="31">
        <v>11.563029999999999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9.0500000000000007</v>
      </c>
      <c r="D103" s="38">
        <v>9.0666666666666682</v>
      </c>
      <c r="E103" s="38">
        <v>8.8833333333333364</v>
      </c>
      <c r="F103" s="38">
        <v>8.7166666666666686</v>
      </c>
      <c r="G103" s="38">
        <v>8.5333333333333368</v>
      </c>
      <c r="H103" s="38">
        <v>9.2333333333333361</v>
      </c>
      <c r="I103" s="38">
        <v>9.4166666666666696</v>
      </c>
      <c r="J103" s="38">
        <v>9.5833333333333357</v>
      </c>
      <c r="K103" s="31">
        <v>9.25</v>
      </c>
      <c r="L103" s="31">
        <v>8.9</v>
      </c>
      <c r="M103" s="31">
        <v>1900.2802300000001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92.25</v>
      </c>
      <c r="D104" s="38">
        <v>91.833333333333329</v>
      </c>
      <c r="E104" s="38">
        <v>91.216666666666654</v>
      </c>
      <c r="F104" s="38">
        <v>90.183333333333323</v>
      </c>
      <c r="G104" s="38">
        <v>89.566666666666649</v>
      </c>
      <c r="H104" s="38">
        <v>92.86666666666666</v>
      </c>
      <c r="I104" s="38">
        <v>93.483333333333334</v>
      </c>
      <c r="J104" s="38">
        <v>94.516666666666666</v>
      </c>
      <c r="K104" s="31">
        <v>92.45</v>
      </c>
      <c r="L104" s="31">
        <v>90.8</v>
      </c>
      <c r="M104" s="31">
        <v>344.13040999999998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463.1</v>
      </c>
      <c r="D105" s="38">
        <v>462.8</v>
      </c>
      <c r="E105" s="38">
        <v>458.40000000000003</v>
      </c>
      <c r="F105" s="38">
        <v>453.70000000000005</v>
      </c>
      <c r="G105" s="38">
        <v>449.30000000000007</v>
      </c>
      <c r="H105" s="38">
        <v>467.5</v>
      </c>
      <c r="I105" s="38">
        <v>471.9</v>
      </c>
      <c r="J105" s="38">
        <v>476.59999999999997</v>
      </c>
      <c r="K105" s="31">
        <v>467.2</v>
      </c>
      <c r="L105" s="31">
        <v>458.1</v>
      </c>
      <c r="M105" s="31">
        <v>19.009399999999999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416.65</v>
      </c>
      <c r="D106" s="38">
        <v>409.7</v>
      </c>
      <c r="E106" s="38">
        <v>400.79999999999995</v>
      </c>
      <c r="F106" s="38">
        <v>384.95</v>
      </c>
      <c r="G106" s="38">
        <v>376.04999999999995</v>
      </c>
      <c r="H106" s="38">
        <v>425.54999999999995</v>
      </c>
      <c r="I106" s="38">
        <v>434.44999999999993</v>
      </c>
      <c r="J106" s="38">
        <v>450.29999999999995</v>
      </c>
      <c r="K106" s="31">
        <v>418.6</v>
      </c>
      <c r="L106" s="31">
        <v>393.85</v>
      </c>
      <c r="M106" s="31">
        <v>135.72441000000001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380.55</v>
      </c>
      <c r="D107" s="38">
        <v>385.98333333333335</v>
      </c>
      <c r="E107" s="38">
        <v>373.66666666666669</v>
      </c>
      <c r="F107" s="38">
        <v>366.78333333333336</v>
      </c>
      <c r="G107" s="38">
        <v>354.4666666666667</v>
      </c>
      <c r="H107" s="38">
        <v>392.86666666666667</v>
      </c>
      <c r="I107" s="38">
        <v>405.18333333333328</v>
      </c>
      <c r="J107" s="38">
        <v>412.06666666666666</v>
      </c>
      <c r="K107" s="31">
        <v>398.3</v>
      </c>
      <c r="L107" s="31">
        <v>379.1</v>
      </c>
      <c r="M107" s="31">
        <v>16.818449999999999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2454.9</v>
      </c>
      <c r="D108" s="38">
        <v>2450.0833333333335</v>
      </c>
      <c r="E108" s="38">
        <v>2417.1166666666668</v>
      </c>
      <c r="F108" s="38">
        <v>2379.3333333333335</v>
      </c>
      <c r="G108" s="38">
        <v>2346.3666666666668</v>
      </c>
      <c r="H108" s="38">
        <v>2487.8666666666668</v>
      </c>
      <c r="I108" s="38">
        <v>2520.833333333333</v>
      </c>
      <c r="J108" s="38">
        <v>2558.6166666666668</v>
      </c>
      <c r="K108" s="31">
        <v>2483.0500000000002</v>
      </c>
      <c r="L108" s="31">
        <v>2412.3000000000002</v>
      </c>
      <c r="M108" s="31">
        <v>13.87562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1392.45</v>
      </c>
      <c r="D109" s="38">
        <v>1396.7333333333336</v>
      </c>
      <c r="E109" s="38">
        <v>1382.5666666666671</v>
      </c>
      <c r="F109" s="38">
        <v>1372.6833333333334</v>
      </c>
      <c r="G109" s="38">
        <v>1358.5166666666669</v>
      </c>
      <c r="H109" s="38">
        <v>1406.6166666666672</v>
      </c>
      <c r="I109" s="38">
        <v>1420.7833333333338</v>
      </c>
      <c r="J109" s="38">
        <v>1430.6666666666674</v>
      </c>
      <c r="K109" s="31">
        <v>1410.9</v>
      </c>
      <c r="L109" s="31">
        <v>1386.85</v>
      </c>
      <c r="M109" s="31">
        <v>15.0039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179.4</v>
      </c>
      <c r="D110" s="38">
        <v>178.33333333333334</v>
      </c>
      <c r="E110" s="38">
        <v>176.16666666666669</v>
      </c>
      <c r="F110" s="38">
        <v>172.93333333333334</v>
      </c>
      <c r="G110" s="38">
        <v>170.76666666666668</v>
      </c>
      <c r="H110" s="38">
        <v>181.56666666666669</v>
      </c>
      <c r="I110" s="38">
        <v>183.73333333333338</v>
      </c>
      <c r="J110" s="38">
        <v>186.9666666666667</v>
      </c>
      <c r="K110" s="31">
        <v>180.5</v>
      </c>
      <c r="L110" s="31">
        <v>175.1</v>
      </c>
      <c r="M110" s="31">
        <v>118.02434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1435.15</v>
      </c>
      <c r="D111" s="38">
        <v>1431.9333333333334</v>
      </c>
      <c r="E111" s="38">
        <v>1427.2166666666667</v>
      </c>
      <c r="F111" s="38">
        <v>1419.2833333333333</v>
      </c>
      <c r="G111" s="38">
        <v>1414.5666666666666</v>
      </c>
      <c r="H111" s="38">
        <v>1439.8666666666668</v>
      </c>
      <c r="I111" s="38">
        <v>1444.5833333333335</v>
      </c>
      <c r="J111" s="38">
        <v>1452.5166666666669</v>
      </c>
      <c r="K111" s="31">
        <v>1436.65</v>
      </c>
      <c r="L111" s="31">
        <v>1424</v>
      </c>
      <c r="M111" s="31">
        <v>30.708870000000001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90.75</v>
      </c>
      <c r="D112" s="38">
        <v>90.95</v>
      </c>
      <c r="E112" s="38">
        <v>90.4</v>
      </c>
      <c r="F112" s="38">
        <v>90.05</v>
      </c>
      <c r="G112" s="38">
        <v>89.5</v>
      </c>
      <c r="H112" s="38">
        <v>91.300000000000011</v>
      </c>
      <c r="I112" s="38">
        <v>91.85</v>
      </c>
      <c r="J112" s="38">
        <v>92.200000000000017</v>
      </c>
      <c r="K112" s="31">
        <v>91.5</v>
      </c>
      <c r="L112" s="31">
        <v>90.6</v>
      </c>
      <c r="M112" s="31">
        <v>109.26964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890.55</v>
      </c>
      <c r="D113" s="38">
        <v>894.75</v>
      </c>
      <c r="E113" s="38">
        <v>884.5</v>
      </c>
      <c r="F113" s="38">
        <v>878.45</v>
      </c>
      <c r="G113" s="38">
        <v>868.2</v>
      </c>
      <c r="H113" s="38">
        <v>900.8</v>
      </c>
      <c r="I113" s="38">
        <v>911.05</v>
      </c>
      <c r="J113" s="38">
        <v>917.09999999999991</v>
      </c>
      <c r="K113" s="31">
        <v>905</v>
      </c>
      <c r="L113" s="31">
        <v>888.7</v>
      </c>
      <c r="M113" s="31">
        <v>4.3586600000000004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672.55</v>
      </c>
      <c r="D114" s="38">
        <v>675.44999999999993</v>
      </c>
      <c r="E114" s="38">
        <v>668.09999999999991</v>
      </c>
      <c r="F114" s="38">
        <v>663.65</v>
      </c>
      <c r="G114" s="38">
        <v>656.3</v>
      </c>
      <c r="H114" s="38">
        <v>679.89999999999986</v>
      </c>
      <c r="I114" s="38">
        <v>687.25</v>
      </c>
      <c r="J114" s="38">
        <v>691.69999999999982</v>
      </c>
      <c r="K114" s="31">
        <v>682.8</v>
      </c>
      <c r="L114" s="31">
        <v>671</v>
      </c>
      <c r="M114" s="31">
        <v>16.321529999999999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49.8</v>
      </c>
      <c r="D115" s="38">
        <v>50.083333333333336</v>
      </c>
      <c r="E115" s="38">
        <v>49.31666666666667</v>
      </c>
      <c r="F115" s="38">
        <v>48.833333333333336</v>
      </c>
      <c r="G115" s="38">
        <v>48.06666666666667</v>
      </c>
      <c r="H115" s="38">
        <v>50.56666666666667</v>
      </c>
      <c r="I115" s="38">
        <v>51.333333333333336</v>
      </c>
      <c r="J115" s="38">
        <v>51.81666666666667</v>
      </c>
      <c r="K115" s="31">
        <v>50.85</v>
      </c>
      <c r="L115" s="31">
        <v>49.6</v>
      </c>
      <c r="M115" s="31">
        <v>575.80128999999999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442.8</v>
      </c>
      <c r="D116" s="38">
        <v>442.43333333333334</v>
      </c>
      <c r="E116" s="38">
        <v>440.86666666666667</v>
      </c>
      <c r="F116" s="38">
        <v>438.93333333333334</v>
      </c>
      <c r="G116" s="38">
        <v>437.36666666666667</v>
      </c>
      <c r="H116" s="38">
        <v>444.36666666666667</v>
      </c>
      <c r="I116" s="38">
        <v>445.93333333333339</v>
      </c>
      <c r="J116" s="38">
        <v>447.86666666666667</v>
      </c>
      <c r="K116" s="31">
        <v>444</v>
      </c>
      <c r="L116" s="31">
        <v>440.5</v>
      </c>
      <c r="M116" s="31">
        <v>73.649240000000006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673.6</v>
      </c>
      <c r="D117" s="38">
        <v>676.3</v>
      </c>
      <c r="E117" s="38">
        <v>669.09999999999991</v>
      </c>
      <c r="F117" s="38">
        <v>664.59999999999991</v>
      </c>
      <c r="G117" s="38">
        <v>657.39999999999986</v>
      </c>
      <c r="H117" s="38">
        <v>680.8</v>
      </c>
      <c r="I117" s="38">
        <v>688</v>
      </c>
      <c r="J117" s="38">
        <v>692.5</v>
      </c>
      <c r="K117" s="31">
        <v>683.5</v>
      </c>
      <c r="L117" s="31">
        <v>671.8</v>
      </c>
      <c r="M117" s="31">
        <v>16.496549999999999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356.8</v>
      </c>
      <c r="D118" s="38">
        <v>360.93333333333334</v>
      </c>
      <c r="E118" s="38">
        <v>349.11666666666667</v>
      </c>
      <c r="F118" s="38">
        <v>341.43333333333334</v>
      </c>
      <c r="G118" s="38">
        <v>329.61666666666667</v>
      </c>
      <c r="H118" s="38">
        <v>368.61666666666667</v>
      </c>
      <c r="I118" s="38">
        <v>380.43333333333339</v>
      </c>
      <c r="J118" s="38">
        <v>388.11666666666667</v>
      </c>
      <c r="K118" s="31">
        <v>372.75</v>
      </c>
      <c r="L118" s="31">
        <v>353.25</v>
      </c>
      <c r="M118" s="31">
        <v>58.587829999999997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787.15</v>
      </c>
      <c r="D119" s="38">
        <v>787.73333333333323</v>
      </c>
      <c r="E119" s="38">
        <v>783.51666666666642</v>
      </c>
      <c r="F119" s="38">
        <v>779.88333333333321</v>
      </c>
      <c r="G119" s="38">
        <v>775.6666666666664</v>
      </c>
      <c r="H119" s="38">
        <v>791.36666666666645</v>
      </c>
      <c r="I119" s="38">
        <v>795.58333333333337</v>
      </c>
      <c r="J119" s="38">
        <v>799.21666666666647</v>
      </c>
      <c r="K119" s="31">
        <v>791.95</v>
      </c>
      <c r="L119" s="31">
        <v>784.1</v>
      </c>
      <c r="M119" s="31">
        <v>19.784680000000002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507.9</v>
      </c>
      <c r="D120" s="38">
        <v>501.23333333333335</v>
      </c>
      <c r="E120" s="38">
        <v>492.4666666666667</v>
      </c>
      <c r="F120" s="38">
        <v>477.03333333333336</v>
      </c>
      <c r="G120" s="38">
        <v>468.26666666666671</v>
      </c>
      <c r="H120" s="38">
        <v>516.66666666666674</v>
      </c>
      <c r="I120" s="38">
        <v>525.43333333333339</v>
      </c>
      <c r="J120" s="38">
        <v>540.86666666666667</v>
      </c>
      <c r="K120" s="31">
        <v>510</v>
      </c>
      <c r="L120" s="31">
        <v>485.8</v>
      </c>
      <c r="M120" s="31">
        <v>56.428669999999997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1774.9</v>
      </c>
      <c r="D121" s="38">
        <v>1777.6166666666668</v>
      </c>
      <c r="E121" s="38">
        <v>1762.2833333333335</v>
      </c>
      <c r="F121" s="38">
        <v>1749.6666666666667</v>
      </c>
      <c r="G121" s="38">
        <v>1734.3333333333335</v>
      </c>
      <c r="H121" s="38">
        <v>1790.2333333333336</v>
      </c>
      <c r="I121" s="38">
        <v>1805.5666666666666</v>
      </c>
      <c r="J121" s="38">
        <v>1818.1833333333336</v>
      </c>
      <c r="K121" s="31">
        <v>1792.95</v>
      </c>
      <c r="L121" s="31">
        <v>1765</v>
      </c>
      <c r="M121" s="31">
        <v>25.958960000000001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124</v>
      </c>
      <c r="D122" s="38">
        <v>124.26666666666667</v>
      </c>
      <c r="E122" s="38">
        <v>123.28333333333333</v>
      </c>
      <c r="F122" s="38">
        <v>122.56666666666666</v>
      </c>
      <c r="G122" s="38">
        <v>121.58333333333333</v>
      </c>
      <c r="H122" s="38">
        <v>124.98333333333333</v>
      </c>
      <c r="I122" s="38">
        <v>125.96666666666665</v>
      </c>
      <c r="J122" s="38">
        <v>126.68333333333334</v>
      </c>
      <c r="K122" s="31">
        <v>125.25</v>
      </c>
      <c r="L122" s="31">
        <v>123.55</v>
      </c>
      <c r="M122" s="31">
        <v>26.51491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2209.4</v>
      </c>
      <c r="D123" s="38">
        <v>2197.6</v>
      </c>
      <c r="E123" s="38">
        <v>2181.1999999999998</v>
      </c>
      <c r="F123" s="38">
        <v>2153</v>
      </c>
      <c r="G123" s="38">
        <v>2136.6</v>
      </c>
      <c r="H123" s="38">
        <v>2225.7999999999997</v>
      </c>
      <c r="I123" s="38">
        <v>2242.2000000000003</v>
      </c>
      <c r="J123" s="38">
        <v>2270.3999999999996</v>
      </c>
      <c r="K123" s="31">
        <v>2214</v>
      </c>
      <c r="L123" s="31">
        <v>2169.4</v>
      </c>
      <c r="M123" s="31">
        <v>1.5154799999999999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400</v>
      </c>
      <c r="D124" s="38">
        <v>398.65000000000003</v>
      </c>
      <c r="E124" s="38">
        <v>391.65000000000009</v>
      </c>
      <c r="F124" s="38">
        <v>383.30000000000007</v>
      </c>
      <c r="G124" s="38">
        <v>376.30000000000013</v>
      </c>
      <c r="H124" s="38">
        <v>407.00000000000006</v>
      </c>
      <c r="I124" s="38">
        <v>413.99999999999994</v>
      </c>
      <c r="J124" s="38">
        <v>422.35</v>
      </c>
      <c r="K124" s="31">
        <v>405.65</v>
      </c>
      <c r="L124" s="31">
        <v>390.3</v>
      </c>
      <c r="M124" s="31">
        <v>29.138400000000001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421.05</v>
      </c>
      <c r="D125" s="38">
        <v>422.88333333333338</v>
      </c>
      <c r="E125" s="38">
        <v>417.56666666666678</v>
      </c>
      <c r="F125" s="38">
        <v>414.08333333333337</v>
      </c>
      <c r="G125" s="38">
        <v>408.76666666666677</v>
      </c>
      <c r="H125" s="38">
        <v>426.36666666666679</v>
      </c>
      <c r="I125" s="38">
        <v>431.68333333333339</v>
      </c>
      <c r="J125" s="38">
        <v>435.1666666666668</v>
      </c>
      <c r="K125" s="31">
        <v>428.2</v>
      </c>
      <c r="L125" s="31">
        <v>419.4</v>
      </c>
      <c r="M125" s="31">
        <v>19.517859999999999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651.04999999999995</v>
      </c>
      <c r="D126" s="38">
        <v>652.38333333333333</v>
      </c>
      <c r="E126" s="38">
        <v>648.91666666666663</v>
      </c>
      <c r="F126" s="38">
        <v>646.7833333333333</v>
      </c>
      <c r="G126" s="38">
        <v>643.31666666666661</v>
      </c>
      <c r="H126" s="38">
        <v>654.51666666666665</v>
      </c>
      <c r="I126" s="38">
        <v>657.98333333333335</v>
      </c>
      <c r="J126" s="38">
        <v>660.11666666666667</v>
      </c>
      <c r="K126" s="31">
        <v>655.85</v>
      </c>
      <c r="L126" s="31">
        <v>650.25</v>
      </c>
      <c r="M126" s="31">
        <v>5.7458799999999997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2709</v>
      </c>
      <c r="D127" s="38">
        <v>2717.8833333333332</v>
      </c>
      <c r="E127" s="38">
        <v>2698.1166666666663</v>
      </c>
      <c r="F127" s="38">
        <v>2687.2333333333331</v>
      </c>
      <c r="G127" s="38">
        <v>2667.4666666666662</v>
      </c>
      <c r="H127" s="38">
        <v>2728.7666666666664</v>
      </c>
      <c r="I127" s="38">
        <v>2748.5333333333328</v>
      </c>
      <c r="J127" s="38">
        <v>2759.4166666666665</v>
      </c>
      <c r="K127" s="31">
        <v>2737.65</v>
      </c>
      <c r="L127" s="31">
        <v>2707</v>
      </c>
      <c r="M127" s="31">
        <v>19.200790000000001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5173.6499999999996</v>
      </c>
      <c r="D128" s="38">
        <v>5173.8833333333332</v>
      </c>
      <c r="E128" s="38">
        <v>5134.7666666666664</v>
      </c>
      <c r="F128" s="38">
        <v>5095.8833333333332</v>
      </c>
      <c r="G128" s="38">
        <v>5056.7666666666664</v>
      </c>
      <c r="H128" s="38">
        <v>5212.7666666666664</v>
      </c>
      <c r="I128" s="38">
        <v>5251.8833333333332</v>
      </c>
      <c r="J128" s="38">
        <v>5290.7666666666664</v>
      </c>
      <c r="K128" s="31">
        <v>5213</v>
      </c>
      <c r="L128" s="31">
        <v>5135</v>
      </c>
      <c r="M128" s="31">
        <v>3.4967999999999999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4385.7</v>
      </c>
      <c r="D129" s="38">
        <v>4387.4666666666662</v>
      </c>
      <c r="E129" s="38">
        <v>4356.2333333333327</v>
      </c>
      <c r="F129" s="38">
        <v>4326.7666666666664</v>
      </c>
      <c r="G129" s="38">
        <v>4295.5333333333328</v>
      </c>
      <c r="H129" s="38">
        <v>4416.9333333333325</v>
      </c>
      <c r="I129" s="38">
        <v>4448.1666666666661</v>
      </c>
      <c r="J129" s="38">
        <v>4477.6333333333323</v>
      </c>
      <c r="K129" s="31">
        <v>4418.7</v>
      </c>
      <c r="L129" s="31">
        <v>4358</v>
      </c>
      <c r="M129" s="31">
        <v>1.2806299999999999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1100.8</v>
      </c>
      <c r="D130" s="38">
        <v>1104.8</v>
      </c>
      <c r="E130" s="38">
        <v>1094</v>
      </c>
      <c r="F130" s="38">
        <v>1087.2</v>
      </c>
      <c r="G130" s="38">
        <v>1076.4000000000001</v>
      </c>
      <c r="H130" s="38">
        <v>1111.5999999999999</v>
      </c>
      <c r="I130" s="38">
        <v>1122.3999999999996</v>
      </c>
      <c r="J130" s="38">
        <v>1129.1999999999998</v>
      </c>
      <c r="K130" s="31">
        <v>1115.5999999999999</v>
      </c>
      <c r="L130" s="31">
        <v>1098</v>
      </c>
      <c r="M130" s="31">
        <v>5.4142599999999996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1583.2</v>
      </c>
      <c r="D131" s="38">
        <v>1577.3333333333333</v>
      </c>
      <c r="E131" s="38">
        <v>1565.6666666666665</v>
      </c>
      <c r="F131" s="38">
        <v>1548.1333333333332</v>
      </c>
      <c r="G131" s="38">
        <v>1536.4666666666665</v>
      </c>
      <c r="H131" s="38">
        <v>1594.8666666666666</v>
      </c>
      <c r="I131" s="38">
        <v>1606.5333333333331</v>
      </c>
      <c r="J131" s="38">
        <v>1624.0666666666666</v>
      </c>
      <c r="K131" s="31">
        <v>1589</v>
      </c>
      <c r="L131" s="31">
        <v>1559.8</v>
      </c>
      <c r="M131" s="31">
        <v>31.400400000000001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297.55</v>
      </c>
      <c r="D132" s="38">
        <v>297.63333333333338</v>
      </c>
      <c r="E132" s="38">
        <v>293.41666666666674</v>
      </c>
      <c r="F132" s="38">
        <v>289.28333333333336</v>
      </c>
      <c r="G132" s="38">
        <v>285.06666666666672</v>
      </c>
      <c r="H132" s="38">
        <v>301.76666666666677</v>
      </c>
      <c r="I132" s="38">
        <v>305.98333333333335</v>
      </c>
      <c r="J132" s="38">
        <v>310.11666666666679</v>
      </c>
      <c r="K132" s="31">
        <v>301.85000000000002</v>
      </c>
      <c r="L132" s="31">
        <v>293.5</v>
      </c>
      <c r="M132" s="31">
        <v>31.99569</v>
      </c>
      <c r="N132" s="1"/>
      <c r="O132" s="1"/>
    </row>
    <row r="133" spans="1:15" ht="12.75" customHeight="1">
      <c r="A133" s="56">
        <v>124</v>
      </c>
      <c r="B133" s="58" t="s">
        <v>881</v>
      </c>
      <c r="C133" s="31">
        <v>1779.95</v>
      </c>
      <c r="D133" s="38">
        <v>1781.3833333333332</v>
      </c>
      <c r="E133" s="38">
        <v>1770.7666666666664</v>
      </c>
      <c r="F133" s="38">
        <v>1761.5833333333333</v>
      </c>
      <c r="G133" s="38">
        <v>1750.9666666666665</v>
      </c>
      <c r="H133" s="38">
        <v>1790.5666666666664</v>
      </c>
      <c r="I133" s="38">
        <v>1801.1833333333332</v>
      </c>
      <c r="J133" s="38">
        <v>1810.3666666666663</v>
      </c>
      <c r="K133" s="31">
        <v>1792</v>
      </c>
      <c r="L133" s="31">
        <v>1772.2</v>
      </c>
      <c r="M133" s="31">
        <v>2.2746200000000001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571.15</v>
      </c>
      <c r="D134" s="38">
        <v>568.81666666666672</v>
      </c>
      <c r="E134" s="38">
        <v>564.63333333333344</v>
      </c>
      <c r="F134" s="38">
        <v>558.11666666666667</v>
      </c>
      <c r="G134" s="38">
        <v>553.93333333333339</v>
      </c>
      <c r="H134" s="38">
        <v>575.33333333333348</v>
      </c>
      <c r="I134" s="38">
        <v>579.51666666666665</v>
      </c>
      <c r="J134" s="38">
        <v>586.03333333333353</v>
      </c>
      <c r="K134" s="31">
        <v>573</v>
      </c>
      <c r="L134" s="31">
        <v>562.29999999999995</v>
      </c>
      <c r="M134" s="31">
        <v>18.97785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9796.4</v>
      </c>
      <c r="D135" s="38">
        <v>9741.4499999999989</v>
      </c>
      <c r="E135" s="38">
        <v>9664.9499999999971</v>
      </c>
      <c r="F135" s="38">
        <v>9533.4999999999982</v>
      </c>
      <c r="G135" s="38">
        <v>9456.9999999999964</v>
      </c>
      <c r="H135" s="38">
        <v>9872.8999999999978</v>
      </c>
      <c r="I135" s="38">
        <v>9949.4000000000015</v>
      </c>
      <c r="J135" s="38">
        <v>10080.849999999999</v>
      </c>
      <c r="K135" s="31">
        <v>9817.9500000000007</v>
      </c>
      <c r="L135" s="31">
        <v>9610</v>
      </c>
      <c r="M135" s="31">
        <v>5.4363400000000004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575.35</v>
      </c>
      <c r="D136" s="38">
        <v>572.25</v>
      </c>
      <c r="E136" s="38">
        <v>566.1</v>
      </c>
      <c r="F136" s="38">
        <v>556.85</v>
      </c>
      <c r="G136" s="38">
        <v>550.70000000000005</v>
      </c>
      <c r="H136" s="38">
        <v>581.5</v>
      </c>
      <c r="I136" s="38">
        <v>587.65000000000009</v>
      </c>
      <c r="J136" s="38">
        <v>596.9</v>
      </c>
      <c r="K136" s="31">
        <v>578.4</v>
      </c>
      <c r="L136" s="31">
        <v>563</v>
      </c>
      <c r="M136" s="31">
        <v>14.110150000000001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1013.35</v>
      </c>
      <c r="D137" s="38">
        <v>1012.4333333333334</v>
      </c>
      <c r="E137" s="38">
        <v>1004.3666666666668</v>
      </c>
      <c r="F137" s="38">
        <v>995.38333333333344</v>
      </c>
      <c r="G137" s="38">
        <v>987.31666666666683</v>
      </c>
      <c r="H137" s="38">
        <v>1021.4166666666667</v>
      </c>
      <c r="I137" s="38">
        <v>1029.4833333333333</v>
      </c>
      <c r="J137" s="38">
        <v>1038.4666666666667</v>
      </c>
      <c r="K137" s="31">
        <v>1020.5</v>
      </c>
      <c r="L137" s="31">
        <v>1003.45</v>
      </c>
      <c r="M137" s="31">
        <v>6.0484600000000004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934.25</v>
      </c>
      <c r="D138" s="38">
        <v>936.35</v>
      </c>
      <c r="E138" s="38">
        <v>927.7</v>
      </c>
      <c r="F138" s="38">
        <v>921.15</v>
      </c>
      <c r="G138" s="38">
        <v>912.5</v>
      </c>
      <c r="H138" s="38">
        <v>942.90000000000009</v>
      </c>
      <c r="I138" s="38">
        <v>951.55</v>
      </c>
      <c r="J138" s="38">
        <v>958.10000000000014</v>
      </c>
      <c r="K138" s="31">
        <v>945</v>
      </c>
      <c r="L138" s="31">
        <v>929.8</v>
      </c>
      <c r="M138" s="31">
        <v>8.9115199999999994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96.15</v>
      </c>
      <c r="D139" s="38">
        <v>96.483333333333334</v>
      </c>
      <c r="E139" s="38">
        <v>95.716666666666669</v>
      </c>
      <c r="F139" s="38">
        <v>95.283333333333331</v>
      </c>
      <c r="G139" s="38">
        <v>94.516666666666666</v>
      </c>
      <c r="H139" s="38">
        <v>96.916666666666671</v>
      </c>
      <c r="I139" s="38">
        <v>97.683333333333351</v>
      </c>
      <c r="J139" s="38">
        <v>98.116666666666674</v>
      </c>
      <c r="K139" s="31">
        <v>97.25</v>
      </c>
      <c r="L139" s="31">
        <v>96.05</v>
      </c>
      <c r="M139" s="31">
        <v>50.316420000000001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2365.85</v>
      </c>
      <c r="D140" s="38">
        <v>2357.5666666666671</v>
      </c>
      <c r="E140" s="38">
        <v>2331.3833333333341</v>
      </c>
      <c r="F140" s="38">
        <v>2296.916666666667</v>
      </c>
      <c r="G140" s="38">
        <v>2270.733333333334</v>
      </c>
      <c r="H140" s="38">
        <v>2392.0333333333342</v>
      </c>
      <c r="I140" s="38">
        <v>2418.2166666666676</v>
      </c>
      <c r="J140" s="38">
        <v>2452.6833333333343</v>
      </c>
      <c r="K140" s="31">
        <v>2383.75</v>
      </c>
      <c r="L140" s="31">
        <v>2323.1</v>
      </c>
      <c r="M140" s="31">
        <v>5.3440099999999999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109593.95</v>
      </c>
      <c r="D141" s="38">
        <v>109395.03333333333</v>
      </c>
      <c r="E141" s="38">
        <v>109011.41666666666</v>
      </c>
      <c r="F141" s="38">
        <v>108428.88333333333</v>
      </c>
      <c r="G141" s="38">
        <v>108045.26666666666</v>
      </c>
      <c r="H141" s="38">
        <v>109977.56666666665</v>
      </c>
      <c r="I141" s="38">
        <v>110361.18333333332</v>
      </c>
      <c r="J141" s="38">
        <v>110943.71666666665</v>
      </c>
      <c r="K141" s="31">
        <v>109778.65</v>
      </c>
      <c r="L141" s="31">
        <v>108812.5</v>
      </c>
      <c r="M141" s="31">
        <v>2.9430000000000001E-2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59.55</v>
      </c>
      <c r="D142" s="38">
        <v>59.599999999999994</v>
      </c>
      <c r="E142" s="38">
        <v>59.04999999999999</v>
      </c>
      <c r="F142" s="38">
        <v>58.55</v>
      </c>
      <c r="G142" s="38">
        <v>57.999999999999993</v>
      </c>
      <c r="H142" s="38">
        <v>60.099999999999987</v>
      </c>
      <c r="I142" s="38">
        <v>60.65</v>
      </c>
      <c r="J142" s="38">
        <v>61.149999999999984</v>
      </c>
      <c r="K142" s="31">
        <v>60.15</v>
      </c>
      <c r="L142" s="31">
        <v>59.1</v>
      </c>
      <c r="M142" s="31">
        <v>27.480340000000002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1287.6500000000001</v>
      </c>
      <c r="D143" s="38">
        <v>1290.8833333333334</v>
      </c>
      <c r="E143" s="38">
        <v>1276.7666666666669</v>
      </c>
      <c r="F143" s="38">
        <v>1265.8833333333334</v>
      </c>
      <c r="G143" s="38">
        <v>1251.7666666666669</v>
      </c>
      <c r="H143" s="38">
        <v>1301.7666666666669</v>
      </c>
      <c r="I143" s="38">
        <v>1315.8833333333332</v>
      </c>
      <c r="J143" s="38">
        <v>1326.7666666666669</v>
      </c>
      <c r="K143" s="31">
        <v>1305</v>
      </c>
      <c r="L143" s="31">
        <v>1280</v>
      </c>
      <c r="M143" s="31">
        <v>3.2304400000000002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4369.6499999999996</v>
      </c>
      <c r="D144" s="38">
        <v>4357.0166666666664</v>
      </c>
      <c r="E144" s="38">
        <v>4299.1333333333332</v>
      </c>
      <c r="F144" s="38">
        <v>4228.6166666666668</v>
      </c>
      <c r="G144" s="38">
        <v>4170.7333333333336</v>
      </c>
      <c r="H144" s="38">
        <v>4427.5333333333328</v>
      </c>
      <c r="I144" s="38">
        <v>4485.4166666666661</v>
      </c>
      <c r="J144" s="38">
        <v>4555.9333333333325</v>
      </c>
      <c r="K144" s="31">
        <v>4414.8999999999996</v>
      </c>
      <c r="L144" s="31">
        <v>4286.5</v>
      </c>
      <c r="M144" s="31">
        <v>6.6641500000000002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4626.95</v>
      </c>
      <c r="D145" s="38">
        <v>4634.1666666666661</v>
      </c>
      <c r="E145" s="38">
        <v>4601.6833333333325</v>
      </c>
      <c r="F145" s="38">
        <v>4576.4166666666661</v>
      </c>
      <c r="G145" s="38">
        <v>4543.9333333333325</v>
      </c>
      <c r="H145" s="38">
        <v>4659.4333333333325</v>
      </c>
      <c r="I145" s="38">
        <v>4691.9166666666661</v>
      </c>
      <c r="J145" s="38">
        <v>4717.1833333333325</v>
      </c>
      <c r="K145" s="31">
        <v>4666.6499999999996</v>
      </c>
      <c r="L145" s="31">
        <v>4608.8999999999996</v>
      </c>
      <c r="M145" s="31">
        <v>1.6199300000000001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22198.5</v>
      </c>
      <c r="D146" s="38">
        <v>22162.883333333331</v>
      </c>
      <c r="E146" s="38">
        <v>22045.766666666663</v>
      </c>
      <c r="F146" s="38">
        <v>21893.033333333333</v>
      </c>
      <c r="G146" s="38">
        <v>21775.916666666664</v>
      </c>
      <c r="H146" s="38">
        <v>22315.616666666661</v>
      </c>
      <c r="I146" s="38">
        <v>22432.73333333333</v>
      </c>
      <c r="J146" s="38">
        <v>22585.46666666666</v>
      </c>
      <c r="K146" s="31">
        <v>22280</v>
      </c>
      <c r="L146" s="31">
        <v>22010.15</v>
      </c>
      <c r="M146" s="31">
        <v>0.64832000000000001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50.95</v>
      </c>
      <c r="D147" s="38">
        <v>51.083333333333336</v>
      </c>
      <c r="E147" s="38">
        <v>50.666666666666671</v>
      </c>
      <c r="F147" s="38">
        <v>50.383333333333333</v>
      </c>
      <c r="G147" s="38">
        <v>49.966666666666669</v>
      </c>
      <c r="H147" s="38">
        <v>51.366666666666674</v>
      </c>
      <c r="I147" s="38">
        <v>51.783333333333346</v>
      </c>
      <c r="J147" s="38">
        <v>52.066666666666677</v>
      </c>
      <c r="K147" s="31">
        <v>51.5</v>
      </c>
      <c r="L147" s="31">
        <v>50.8</v>
      </c>
      <c r="M147" s="31">
        <v>166.25736000000001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123.55</v>
      </c>
      <c r="D148" s="38">
        <v>123.61666666666667</v>
      </c>
      <c r="E148" s="38">
        <v>122.93333333333335</v>
      </c>
      <c r="F148" s="38">
        <v>122.31666666666668</v>
      </c>
      <c r="G148" s="38">
        <v>121.63333333333335</v>
      </c>
      <c r="H148" s="38">
        <v>124.23333333333335</v>
      </c>
      <c r="I148" s="38">
        <v>124.91666666666669</v>
      </c>
      <c r="J148" s="38">
        <v>125.53333333333335</v>
      </c>
      <c r="K148" s="31">
        <v>124.3</v>
      </c>
      <c r="L148" s="31">
        <v>123</v>
      </c>
      <c r="M148" s="31">
        <v>121.38529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220.4</v>
      </c>
      <c r="D149" s="38">
        <v>220.71666666666667</v>
      </c>
      <c r="E149" s="38">
        <v>219.43333333333334</v>
      </c>
      <c r="F149" s="38">
        <v>218.46666666666667</v>
      </c>
      <c r="G149" s="38">
        <v>217.18333333333334</v>
      </c>
      <c r="H149" s="38">
        <v>221.68333333333334</v>
      </c>
      <c r="I149" s="38">
        <v>222.9666666666667</v>
      </c>
      <c r="J149" s="38">
        <v>223.93333333333334</v>
      </c>
      <c r="K149" s="31">
        <v>222</v>
      </c>
      <c r="L149" s="31">
        <v>219.75</v>
      </c>
      <c r="M149" s="31">
        <v>54.909300000000002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136.1</v>
      </c>
      <c r="D150" s="38">
        <v>135.33333333333331</v>
      </c>
      <c r="E150" s="38">
        <v>133.96666666666664</v>
      </c>
      <c r="F150" s="38">
        <v>131.83333333333331</v>
      </c>
      <c r="G150" s="38">
        <v>130.46666666666664</v>
      </c>
      <c r="H150" s="38">
        <v>137.46666666666664</v>
      </c>
      <c r="I150" s="38">
        <v>138.83333333333331</v>
      </c>
      <c r="J150" s="38">
        <v>140.96666666666664</v>
      </c>
      <c r="K150" s="31">
        <v>136.69999999999999</v>
      </c>
      <c r="L150" s="31">
        <v>133.19999999999999</v>
      </c>
      <c r="M150" s="31">
        <v>93.516940000000005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1127.3</v>
      </c>
      <c r="D151" s="38">
        <v>1118.8499999999999</v>
      </c>
      <c r="E151" s="38">
        <v>1107.5499999999997</v>
      </c>
      <c r="F151" s="38">
        <v>1087.7999999999997</v>
      </c>
      <c r="G151" s="38">
        <v>1076.4999999999995</v>
      </c>
      <c r="H151" s="38">
        <v>1138.5999999999999</v>
      </c>
      <c r="I151" s="38">
        <v>1149.9000000000001</v>
      </c>
      <c r="J151" s="38">
        <v>1169.6500000000001</v>
      </c>
      <c r="K151" s="31">
        <v>1130.1500000000001</v>
      </c>
      <c r="L151" s="31">
        <v>1099.0999999999999</v>
      </c>
      <c r="M151" s="31">
        <v>10.85585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4039.3</v>
      </c>
      <c r="D152" s="38">
        <v>4033.6999999999994</v>
      </c>
      <c r="E152" s="38">
        <v>4007.7999999999988</v>
      </c>
      <c r="F152" s="38">
        <v>3976.2999999999993</v>
      </c>
      <c r="G152" s="38">
        <v>3950.3999999999987</v>
      </c>
      <c r="H152" s="38">
        <v>4065.1999999999989</v>
      </c>
      <c r="I152" s="38">
        <v>4091.0999999999995</v>
      </c>
      <c r="J152" s="38">
        <v>4122.5999999999985</v>
      </c>
      <c r="K152" s="31">
        <v>4059.6</v>
      </c>
      <c r="L152" s="31">
        <v>4002.2</v>
      </c>
      <c r="M152" s="31">
        <v>0.33692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275.89999999999998</v>
      </c>
      <c r="D153" s="38">
        <v>277.18333333333334</v>
      </c>
      <c r="E153" s="38">
        <v>273.81666666666666</v>
      </c>
      <c r="F153" s="38">
        <v>271.73333333333335</v>
      </c>
      <c r="G153" s="38">
        <v>268.36666666666667</v>
      </c>
      <c r="H153" s="38">
        <v>279.26666666666665</v>
      </c>
      <c r="I153" s="38">
        <v>282.63333333333333</v>
      </c>
      <c r="J153" s="38">
        <v>284.71666666666664</v>
      </c>
      <c r="K153" s="31">
        <v>280.55</v>
      </c>
      <c r="L153" s="31">
        <v>275.10000000000002</v>
      </c>
      <c r="M153" s="31">
        <v>9.9281000000000006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175.75</v>
      </c>
      <c r="D154" s="38">
        <v>175.88333333333333</v>
      </c>
      <c r="E154" s="38">
        <v>174.86666666666665</v>
      </c>
      <c r="F154" s="38">
        <v>173.98333333333332</v>
      </c>
      <c r="G154" s="38">
        <v>172.96666666666664</v>
      </c>
      <c r="H154" s="38">
        <v>176.76666666666665</v>
      </c>
      <c r="I154" s="38">
        <v>177.7833333333333</v>
      </c>
      <c r="J154" s="38">
        <v>178.66666666666666</v>
      </c>
      <c r="K154" s="31">
        <v>176.9</v>
      </c>
      <c r="L154" s="31">
        <v>175</v>
      </c>
      <c r="M154" s="31">
        <v>59.379550000000002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39707.949999999997</v>
      </c>
      <c r="D155" s="38">
        <v>39735.98333333333</v>
      </c>
      <c r="E155" s="38">
        <v>39521.96666666666</v>
      </c>
      <c r="F155" s="38">
        <v>39335.98333333333</v>
      </c>
      <c r="G155" s="38">
        <v>39121.96666666666</v>
      </c>
      <c r="H155" s="38">
        <v>39921.96666666666</v>
      </c>
      <c r="I155" s="38">
        <v>40135.983333333337</v>
      </c>
      <c r="J155" s="38">
        <v>40321.96666666666</v>
      </c>
      <c r="K155" s="31">
        <v>39950</v>
      </c>
      <c r="L155" s="31">
        <v>39550</v>
      </c>
      <c r="M155" s="31">
        <v>8.5279999999999995E-2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1219.6500000000001</v>
      </c>
      <c r="D156" s="38">
        <v>1217.8500000000001</v>
      </c>
      <c r="E156" s="38">
        <v>1198.8000000000002</v>
      </c>
      <c r="F156" s="38">
        <v>1177.95</v>
      </c>
      <c r="G156" s="38">
        <v>1158.9000000000001</v>
      </c>
      <c r="H156" s="38">
        <v>1238.7000000000003</v>
      </c>
      <c r="I156" s="38">
        <v>1257.75</v>
      </c>
      <c r="J156" s="38">
        <v>1278.6000000000004</v>
      </c>
      <c r="K156" s="31">
        <v>1236.9000000000001</v>
      </c>
      <c r="L156" s="31">
        <v>1197</v>
      </c>
      <c r="M156" s="31">
        <v>1.7272099999999999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861.75</v>
      </c>
      <c r="D157" s="38">
        <v>860.91666666666663</v>
      </c>
      <c r="E157" s="38">
        <v>853.83333333333326</v>
      </c>
      <c r="F157" s="38">
        <v>845.91666666666663</v>
      </c>
      <c r="G157" s="38">
        <v>838.83333333333326</v>
      </c>
      <c r="H157" s="38">
        <v>868.83333333333326</v>
      </c>
      <c r="I157" s="38">
        <v>875.91666666666652</v>
      </c>
      <c r="J157" s="38">
        <v>883.83333333333326</v>
      </c>
      <c r="K157" s="31">
        <v>868</v>
      </c>
      <c r="L157" s="31">
        <v>853</v>
      </c>
      <c r="M157" s="31">
        <v>48.548909999999999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1053.7</v>
      </c>
      <c r="D158" s="38">
        <v>1052.0666666666666</v>
      </c>
      <c r="E158" s="38">
        <v>1038.8333333333333</v>
      </c>
      <c r="F158" s="38">
        <v>1023.9666666666667</v>
      </c>
      <c r="G158" s="38">
        <v>1010.7333333333333</v>
      </c>
      <c r="H158" s="38">
        <v>1066.9333333333332</v>
      </c>
      <c r="I158" s="38">
        <v>1080.1666666666667</v>
      </c>
      <c r="J158" s="38">
        <v>1095.0333333333331</v>
      </c>
      <c r="K158" s="31">
        <v>1065.3</v>
      </c>
      <c r="L158" s="31">
        <v>1037.2</v>
      </c>
      <c r="M158" s="31">
        <v>25.272690000000001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5185.8999999999996</v>
      </c>
      <c r="D159" s="38">
        <v>5168.7</v>
      </c>
      <c r="E159" s="38">
        <v>5137.3999999999996</v>
      </c>
      <c r="F159" s="38">
        <v>5088.8999999999996</v>
      </c>
      <c r="G159" s="38">
        <v>5057.5999999999995</v>
      </c>
      <c r="H159" s="38">
        <v>5217.2</v>
      </c>
      <c r="I159" s="38">
        <v>5248.5000000000009</v>
      </c>
      <c r="J159" s="38">
        <v>5297</v>
      </c>
      <c r="K159" s="31">
        <v>5200</v>
      </c>
      <c r="L159" s="31">
        <v>5120.2</v>
      </c>
      <c r="M159" s="31">
        <v>2.7375099999999999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218.35</v>
      </c>
      <c r="D160" s="38">
        <v>218.98333333333335</v>
      </c>
      <c r="E160" s="38">
        <v>217.3666666666667</v>
      </c>
      <c r="F160" s="38">
        <v>216.38333333333335</v>
      </c>
      <c r="G160" s="38">
        <v>214.76666666666671</v>
      </c>
      <c r="H160" s="38">
        <v>219.9666666666667</v>
      </c>
      <c r="I160" s="38">
        <v>221.58333333333337</v>
      </c>
      <c r="J160" s="38">
        <v>222.56666666666669</v>
      </c>
      <c r="K160" s="31">
        <v>220.6</v>
      </c>
      <c r="L160" s="31">
        <v>218</v>
      </c>
      <c r="M160" s="31">
        <v>13.41451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272.85000000000002</v>
      </c>
      <c r="D161" s="38">
        <v>272.75000000000006</v>
      </c>
      <c r="E161" s="38">
        <v>271.2000000000001</v>
      </c>
      <c r="F161" s="38">
        <v>269.55000000000007</v>
      </c>
      <c r="G161" s="38">
        <v>268.00000000000011</v>
      </c>
      <c r="H161" s="38">
        <v>274.40000000000009</v>
      </c>
      <c r="I161" s="38">
        <v>275.95000000000005</v>
      </c>
      <c r="J161" s="38">
        <v>277.60000000000008</v>
      </c>
      <c r="K161" s="31">
        <v>274.3</v>
      </c>
      <c r="L161" s="31">
        <v>271.10000000000002</v>
      </c>
      <c r="M161" s="31">
        <v>155.95913999999999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15798.35</v>
      </c>
      <c r="D162" s="38">
        <v>15842.366666666667</v>
      </c>
      <c r="E162" s="38">
        <v>15622.083333333334</v>
      </c>
      <c r="F162" s="38">
        <v>15445.816666666668</v>
      </c>
      <c r="G162" s="38">
        <v>15225.533333333335</v>
      </c>
      <c r="H162" s="38">
        <v>16018.633333333333</v>
      </c>
      <c r="I162" s="38">
        <v>16238.916666666666</v>
      </c>
      <c r="J162" s="38">
        <v>16415.183333333334</v>
      </c>
      <c r="K162" s="31">
        <v>16062.65</v>
      </c>
      <c r="L162" s="31">
        <v>15666.1</v>
      </c>
      <c r="M162" s="31">
        <v>7.3690000000000005E-2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2574.85</v>
      </c>
      <c r="D163" s="38">
        <v>2575.4166666666665</v>
      </c>
      <c r="E163" s="38">
        <v>2560.8833333333332</v>
      </c>
      <c r="F163" s="38">
        <v>2546.9166666666665</v>
      </c>
      <c r="G163" s="38">
        <v>2532.3833333333332</v>
      </c>
      <c r="H163" s="38">
        <v>2589.3833333333332</v>
      </c>
      <c r="I163" s="38">
        <v>2603.916666666667</v>
      </c>
      <c r="J163" s="38">
        <v>2617.8833333333332</v>
      </c>
      <c r="K163" s="31">
        <v>2589.9499999999998</v>
      </c>
      <c r="L163" s="31">
        <v>2561.4499999999998</v>
      </c>
      <c r="M163" s="31">
        <v>3.8919700000000002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3701.45</v>
      </c>
      <c r="D164" s="38">
        <v>3706.8666666666668</v>
      </c>
      <c r="E164" s="38">
        <v>3673.7333333333336</v>
      </c>
      <c r="F164" s="38">
        <v>3646.0166666666669</v>
      </c>
      <c r="G164" s="38">
        <v>3612.8833333333337</v>
      </c>
      <c r="H164" s="38">
        <v>3734.5833333333335</v>
      </c>
      <c r="I164" s="38">
        <v>3767.7166666666667</v>
      </c>
      <c r="J164" s="38">
        <v>3795.4333333333334</v>
      </c>
      <c r="K164" s="31">
        <v>3740</v>
      </c>
      <c r="L164" s="31">
        <v>3679.15</v>
      </c>
      <c r="M164" s="31">
        <v>1.67293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63.45</v>
      </c>
      <c r="D165" s="38">
        <v>63.416666666666664</v>
      </c>
      <c r="E165" s="38">
        <v>62.983333333333327</v>
      </c>
      <c r="F165" s="38">
        <v>62.516666666666666</v>
      </c>
      <c r="G165" s="38">
        <v>62.083333333333329</v>
      </c>
      <c r="H165" s="38">
        <v>63.883333333333326</v>
      </c>
      <c r="I165" s="38">
        <v>64.316666666666663</v>
      </c>
      <c r="J165" s="38">
        <v>64.783333333333331</v>
      </c>
      <c r="K165" s="31">
        <v>63.85</v>
      </c>
      <c r="L165" s="31">
        <v>62.95</v>
      </c>
      <c r="M165" s="31">
        <v>367.58499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774.8</v>
      </c>
      <c r="D166" s="38">
        <v>771.13333333333333</v>
      </c>
      <c r="E166" s="38">
        <v>764.76666666666665</v>
      </c>
      <c r="F166" s="38">
        <v>754.73333333333335</v>
      </c>
      <c r="G166" s="38">
        <v>748.36666666666667</v>
      </c>
      <c r="H166" s="38">
        <v>781.16666666666663</v>
      </c>
      <c r="I166" s="38">
        <v>787.53333333333319</v>
      </c>
      <c r="J166" s="38">
        <v>797.56666666666661</v>
      </c>
      <c r="K166" s="31">
        <v>777.5</v>
      </c>
      <c r="L166" s="31">
        <v>761.1</v>
      </c>
      <c r="M166" s="31">
        <v>7.6059099999999997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5040.7</v>
      </c>
      <c r="D167" s="38">
        <v>5033.583333333333</v>
      </c>
      <c r="E167" s="38">
        <v>4997.1666666666661</v>
      </c>
      <c r="F167" s="38">
        <v>4953.6333333333332</v>
      </c>
      <c r="G167" s="38">
        <v>4917.2166666666662</v>
      </c>
      <c r="H167" s="38">
        <v>5077.1166666666659</v>
      </c>
      <c r="I167" s="38">
        <v>5113.5333333333319</v>
      </c>
      <c r="J167" s="38">
        <v>5157.0666666666657</v>
      </c>
      <c r="K167" s="31">
        <v>5070</v>
      </c>
      <c r="L167" s="31">
        <v>4990.05</v>
      </c>
      <c r="M167" s="31">
        <v>3.2797100000000001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404.35</v>
      </c>
      <c r="D168" s="38">
        <v>408.45</v>
      </c>
      <c r="E168" s="38">
        <v>397.29999999999995</v>
      </c>
      <c r="F168" s="38">
        <v>390.24999999999994</v>
      </c>
      <c r="G168" s="38">
        <v>379.09999999999991</v>
      </c>
      <c r="H168" s="38">
        <v>415.5</v>
      </c>
      <c r="I168" s="38">
        <v>426.65</v>
      </c>
      <c r="J168" s="38">
        <v>433.70000000000005</v>
      </c>
      <c r="K168" s="31">
        <v>419.6</v>
      </c>
      <c r="L168" s="31">
        <v>401.4</v>
      </c>
      <c r="M168" s="31">
        <v>21.44341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247.1</v>
      </c>
      <c r="D169" s="38">
        <v>248.38333333333333</v>
      </c>
      <c r="E169" s="38">
        <v>245.16666666666666</v>
      </c>
      <c r="F169" s="38">
        <v>243.23333333333332</v>
      </c>
      <c r="G169" s="38">
        <v>240.01666666666665</v>
      </c>
      <c r="H169" s="38">
        <v>250.31666666666666</v>
      </c>
      <c r="I169" s="38">
        <v>253.53333333333336</v>
      </c>
      <c r="J169" s="38">
        <v>255.46666666666667</v>
      </c>
      <c r="K169" s="31">
        <v>251.6</v>
      </c>
      <c r="L169" s="31">
        <v>246.45</v>
      </c>
      <c r="M169" s="31">
        <v>50.610059999999997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610.5</v>
      </c>
      <c r="D170" s="38">
        <v>603.1</v>
      </c>
      <c r="E170" s="38">
        <v>579.35</v>
      </c>
      <c r="F170" s="38">
        <v>548.20000000000005</v>
      </c>
      <c r="G170" s="38">
        <v>524.45000000000005</v>
      </c>
      <c r="H170" s="38">
        <v>634.25</v>
      </c>
      <c r="I170" s="38">
        <v>658</v>
      </c>
      <c r="J170" s="38">
        <v>689.15</v>
      </c>
      <c r="K170" s="31">
        <v>626.85</v>
      </c>
      <c r="L170" s="31">
        <v>571.95000000000005</v>
      </c>
      <c r="M170" s="31">
        <v>17.041550000000001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869.6</v>
      </c>
      <c r="D171" s="38">
        <v>869.31666666666661</v>
      </c>
      <c r="E171" s="38">
        <v>862.63333333333321</v>
      </c>
      <c r="F171" s="38">
        <v>855.66666666666663</v>
      </c>
      <c r="G171" s="38">
        <v>848.98333333333323</v>
      </c>
      <c r="H171" s="38">
        <v>876.28333333333319</v>
      </c>
      <c r="I171" s="38">
        <v>882.96666666666658</v>
      </c>
      <c r="J171" s="38">
        <v>889.93333333333317</v>
      </c>
      <c r="K171" s="31">
        <v>876</v>
      </c>
      <c r="L171" s="31">
        <v>862.35</v>
      </c>
      <c r="M171" s="31">
        <v>2.8464999999999998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245.1</v>
      </c>
      <c r="D172" s="38">
        <v>246.28333333333333</v>
      </c>
      <c r="E172" s="38">
        <v>243.31666666666666</v>
      </c>
      <c r="F172" s="38">
        <v>241.53333333333333</v>
      </c>
      <c r="G172" s="38">
        <v>238.56666666666666</v>
      </c>
      <c r="H172" s="38">
        <v>248.06666666666666</v>
      </c>
      <c r="I172" s="38">
        <v>251.0333333333333</v>
      </c>
      <c r="J172" s="38">
        <v>252.81666666666666</v>
      </c>
      <c r="K172" s="31">
        <v>249.25</v>
      </c>
      <c r="L172" s="31">
        <v>244.5</v>
      </c>
      <c r="M172" s="31">
        <v>138.06303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2418.0500000000002</v>
      </c>
      <c r="D173" s="38">
        <v>2425.35</v>
      </c>
      <c r="E173" s="38">
        <v>2407.6999999999998</v>
      </c>
      <c r="F173" s="38">
        <v>2397.35</v>
      </c>
      <c r="G173" s="38">
        <v>2379.6999999999998</v>
      </c>
      <c r="H173" s="38">
        <v>2435.6999999999998</v>
      </c>
      <c r="I173" s="38">
        <v>2453.3500000000004</v>
      </c>
      <c r="J173" s="38">
        <v>2463.6999999999998</v>
      </c>
      <c r="K173" s="31">
        <v>2443</v>
      </c>
      <c r="L173" s="31">
        <v>2415</v>
      </c>
      <c r="M173" s="31">
        <v>60.844729999999998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91.4</v>
      </c>
      <c r="D174" s="38">
        <v>90.600000000000009</v>
      </c>
      <c r="E174" s="38">
        <v>89.600000000000023</v>
      </c>
      <c r="F174" s="38">
        <v>87.800000000000011</v>
      </c>
      <c r="G174" s="38">
        <v>86.800000000000026</v>
      </c>
      <c r="H174" s="38">
        <v>92.40000000000002</v>
      </c>
      <c r="I174" s="38">
        <v>93.399999999999991</v>
      </c>
      <c r="J174" s="38">
        <v>95.200000000000017</v>
      </c>
      <c r="K174" s="31">
        <v>91.6</v>
      </c>
      <c r="L174" s="31">
        <v>88.8</v>
      </c>
      <c r="M174" s="31">
        <v>245.00532999999999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825.05</v>
      </c>
      <c r="D175" s="38">
        <v>828.19999999999993</v>
      </c>
      <c r="E175" s="38">
        <v>819.39999999999986</v>
      </c>
      <c r="F175" s="38">
        <v>813.74999999999989</v>
      </c>
      <c r="G175" s="38">
        <v>804.94999999999982</v>
      </c>
      <c r="H175" s="38">
        <v>833.84999999999991</v>
      </c>
      <c r="I175" s="38">
        <v>842.64999999999986</v>
      </c>
      <c r="J175" s="38">
        <v>848.3</v>
      </c>
      <c r="K175" s="31">
        <v>837</v>
      </c>
      <c r="L175" s="31">
        <v>822.55</v>
      </c>
      <c r="M175" s="31">
        <v>10.57451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1300.5999999999999</v>
      </c>
      <c r="D176" s="38">
        <v>1300.5833333333333</v>
      </c>
      <c r="E176" s="38">
        <v>1293.3166666666666</v>
      </c>
      <c r="F176" s="38">
        <v>1286.0333333333333</v>
      </c>
      <c r="G176" s="38">
        <v>1278.7666666666667</v>
      </c>
      <c r="H176" s="38">
        <v>1307.8666666666666</v>
      </c>
      <c r="I176" s="38">
        <v>1315.1333333333334</v>
      </c>
      <c r="J176" s="38">
        <v>1322.4166666666665</v>
      </c>
      <c r="K176" s="31">
        <v>1307.8499999999999</v>
      </c>
      <c r="L176" s="31">
        <v>1293.3</v>
      </c>
      <c r="M176" s="31">
        <v>8.1286000000000005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567.4</v>
      </c>
      <c r="D177" s="38">
        <v>570.4</v>
      </c>
      <c r="E177" s="38">
        <v>563.09999999999991</v>
      </c>
      <c r="F177" s="38">
        <v>558.79999999999995</v>
      </c>
      <c r="G177" s="38">
        <v>551.49999999999989</v>
      </c>
      <c r="H177" s="38">
        <v>574.69999999999993</v>
      </c>
      <c r="I177" s="38">
        <v>581.99999999999989</v>
      </c>
      <c r="J177" s="38">
        <v>586.29999999999995</v>
      </c>
      <c r="K177" s="31">
        <v>577.70000000000005</v>
      </c>
      <c r="L177" s="31">
        <v>566.1</v>
      </c>
      <c r="M177" s="31">
        <v>152.81415999999999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24047.85</v>
      </c>
      <c r="D178" s="38">
        <v>24112.95</v>
      </c>
      <c r="E178" s="38">
        <v>23900.9</v>
      </c>
      <c r="F178" s="38">
        <v>23753.95</v>
      </c>
      <c r="G178" s="38">
        <v>23541.9</v>
      </c>
      <c r="H178" s="38">
        <v>24259.9</v>
      </c>
      <c r="I178" s="38">
        <v>24471.949999999997</v>
      </c>
      <c r="J178" s="38">
        <v>24618.9</v>
      </c>
      <c r="K178" s="31">
        <v>24325</v>
      </c>
      <c r="L178" s="31">
        <v>23966</v>
      </c>
      <c r="M178" s="31">
        <v>0.1704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1884.1</v>
      </c>
      <c r="D179" s="38">
        <v>1890.6333333333332</v>
      </c>
      <c r="E179" s="38">
        <v>1861.2666666666664</v>
      </c>
      <c r="F179" s="38">
        <v>1838.4333333333332</v>
      </c>
      <c r="G179" s="38">
        <v>1809.0666666666664</v>
      </c>
      <c r="H179" s="38">
        <v>1913.4666666666665</v>
      </c>
      <c r="I179" s="38">
        <v>1942.8333333333333</v>
      </c>
      <c r="J179" s="38">
        <v>1965.6666666666665</v>
      </c>
      <c r="K179" s="31">
        <v>1920</v>
      </c>
      <c r="L179" s="31">
        <v>1867.8</v>
      </c>
      <c r="M179" s="31">
        <v>7.2898300000000003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3866.85</v>
      </c>
      <c r="D180" s="38">
        <v>3871.3000000000006</v>
      </c>
      <c r="E180" s="38">
        <v>3852.6000000000013</v>
      </c>
      <c r="F180" s="38">
        <v>3838.3500000000008</v>
      </c>
      <c r="G180" s="38">
        <v>3819.6500000000015</v>
      </c>
      <c r="H180" s="38">
        <v>3885.5500000000011</v>
      </c>
      <c r="I180" s="38">
        <v>3904.2500000000009</v>
      </c>
      <c r="J180" s="38">
        <v>3918.5000000000009</v>
      </c>
      <c r="K180" s="31">
        <v>3890</v>
      </c>
      <c r="L180" s="31">
        <v>3857.05</v>
      </c>
      <c r="M180" s="31">
        <v>2.4957600000000002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579.4</v>
      </c>
      <c r="D181" s="38">
        <v>579.13333333333333</v>
      </c>
      <c r="E181" s="38">
        <v>573.86666666666667</v>
      </c>
      <c r="F181" s="38">
        <v>568.33333333333337</v>
      </c>
      <c r="G181" s="38">
        <v>563.06666666666672</v>
      </c>
      <c r="H181" s="38">
        <v>584.66666666666663</v>
      </c>
      <c r="I181" s="38">
        <v>589.93333333333328</v>
      </c>
      <c r="J181" s="38">
        <v>595.46666666666658</v>
      </c>
      <c r="K181" s="31">
        <v>584.4</v>
      </c>
      <c r="L181" s="31">
        <v>573.6</v>
      </c>
      <c r="M181" s="31">
        <v>12.450279999999999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2369.35</v>
      </c>
      <c r="D182" s="38">
        <v>2372.5833333333335</v>
      </c>
      <c r="E182" s="38">
        <v>2358.166666666667</v>
      </c>
      <c r="F182" s="38">
        <v>2346.9833333333336</v>
      </c>
      <c r="G182" s="38">
        <v>2332.5666666666671</v>
      </c>
      <c r="H182" s="38">
        <v>2383.7666666666669</v>
      </c>
      <c r="I182" s="38">
        <v>2398.1833333333338</v>
      </c>
      <c r="J182" s="38">
        <v>2409.3666666666668</v>
      </c>
      <c r="K182" s="31">
        <v>2387</v>
      </c>
      <c r="L182" s="31">
        <v>2361.4</v>
      </c>
      <c r="M182" s="31">
        <v>4.4373899999999997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1114.9000000000001</v>
      </c>
      <c r="D183" s="38">
        <v>1114.8500000000001</v>
      </c>
      <c r="E183" s="38">
        <v>1110.5500000000002</v>
      </c>
      <c r="F183" s="38">
        <v>1106.2</v>
      </c>
      <c r="G183" s="38">
        <v>1101.9000000000001</v>
      </c>
      <c r="H183" s="38">
        <v>1119.2000000000003</v>
      </c>
      <c r="I183" s="38">
        <v>1123.5</v>
      </c>
      <c r="J183" s="38">
        <v>1127.8500000000004</v>
      </c>
      <c r="K183" s="31">
        <v>1119.1500000000001</v>
      </c>
      <c r="L183" s="31">
        <v>1110.5</v>
      </c>
      <c r="M183" s="31">
        <v>15.43173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613.45000000000005</v>
      </c>
      <c r="D184" s="38">
        <v>609.4</v>
      </c>
      <c r="E184" s="38">
        <v>602.29999999999995</v>
      </c>
      <c r="F184" s="38">
        <v>591.15</v>
      </c>
      <c r="G184" s="38">
        <v>584.04999999999995</v>
      </c>
      <c r="H184" s="38">
        <v>620.54999999999995</v>
      </c>
      <c r="I184" s="38">
        <v>627.65000000000009</v>
      </c>
      <c r="J184" s="38">
        <v>638.79999999999995</v>
      </c>
      <c r="K184" s="31">
        <v>616.5</v>
      </c>
      <c r="L184" s="31">
        <v>598.25</v>
      </c>
      <c r="M184" s="31">
        <v>26.154890000000002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774.75</v>
      </c>
      <c r="D185" s="38">
        <v>773.26666666666677</v>
      </c>
      <c r="E185" s="38">
        <v>770.98333333333358</v>
      </c>
      <c r="F185" s="38">
        <v>767.21666666666681</v>
      </c>
      <c r="G185" s="38">
        <v>764.93333333333362</v>
      </c>
      <c r="H185" s="38">
        <v>777.03333333333353</v>
      </c>
      <c r="I185" s="38">
        <v>779.31666666666661</v>
      </c>
      <c r="J185" s="38">
        <v>783.08333333333348</v>
      </c>
      <c r="K185" s="31">
        <v>775.55</v>
      </c>
      <c r="L185" s="31">
        <v>769.5</v>
      </c>
      <c r="M185" s="31">
        <v>6.5388200000000003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1059.7</v>
      </c>
      <c r="D186" s="38">
        <v>1065.4333333333334</v>
      </c>
      <c r="E186" s="38">
        <v>1051.0166666666669</v>
      </c>
      <c r="F186" s="38">
        <v>1042.3333333333335</v>
      </c>
      <c r="G186" s="38">
        <v>1027.916666666667</v>
      </c>
      <c r="H186" s="38">
        <v>1074.1166666666668</v>
      </c>
      <c r="I186" s="38">
        <v>1088.5333333333333</v>
      </c>
      <c r="J186" s="38">
        <v>1097.2166666666667</v>
      </c>
      <c r="K186" s="31">
        <v>1079.8499999999999</v>
      </c>
      <c r="L186" s="31">
        <v>1056.75</v>
      </c>
      <c r="M186" s="31">
        <v>9.0751100000000005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1804.4</v>
      </c>
      <c r="D187" s="38">
        <v>1804.7666666666664</v>
      </c>
      <c r="E187" s="38">
        <v>1787.7333333333329</v>
      </c>
      <c r="F187" s="38">
        <v>1771.0666666666664</v>
      </c>
      <c r="G187" s="38">
        <v>1754.0333333333328</v>
      </c>
      <c r="H187" s="38">
        <v>1821.4333333333329</v>
      </c>
      <c r="I187" s="38">
        <v>1838.4666666666667</v>
      </c>
      <c r="J187" s="38">
        <v>1855.133333333333</v>
      </c>
      <c r="K187" s="31">
        <v>1821.8</v>
      </c>
      <c r="L187" s="31">
        <v>1788.1</v>
      </c>
      <c r="M187" s="31">
        <v>9.3063400000000005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848.35</v>
      </c>
      <c r="D188" s="38">
        <v>845.45000000000016</v>
      </c>
      <c r="E188" s="38">
        <v>841.60000000000036</v>
      </c>
      <c r="F188" s="38">
        <v>834.85000000000025</v>
      </c>
      <c r="G188" s="38">
        <v>831.00000000000045</v>
      </c>
      <c r="H188" s="38">
        <v>852.20000000000027</v>
      </c>
      <c r="I188" s="38">
        <v>856.05</v>
      </c>
      <c r="J188" s="38">
        <v>862.80000000000018</v>
      </c>
      <c r="K188" s="31">
        <v>849.3</v>
      </c>
      <c r="L188" s="31">
        <v>838.7</v>
      </c>
      <c r="M188" s="31">
        <v>6.0488400000000002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7402.05</v>
      </c>
      <c r="D189" s="38">
        <v>7397.6500000000005</v>
      </c>
      <c r="E189" s="38">
        <v>7375.4000000000015</v>
      </c>
      <c r="F189" s="38">
        <v>7348.7500000000009</v>
      </c>
      <c r="G189" s="38">
        <v>7326.5000000000018</v>
      </c>
      <c r="H189" s="38">
        <v>7424.3000000000011</v>
      </c>
      <c r="I189" s="38">
        <v>7446.5499999999993</v>
      </c>
      <c r="J189" s="38">
        <v>7473.2000000000007</v>
      </c>
      <c r="K189" s="31">
        <v>7419.9</v>
      </c>
      <c r="L189" s="31">
        <v>7371</v>
      </c>
      <c r="M189" s="31">
        <v>0.82450000000000001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605.54999999999995</v>
      </c>
      <c r="D190" s="38">
        <v>607.81666666666661</v>
      </c>
      <c r="E190" s="38">
        <v>602.73333333333323</v>
      </c>
      <c r="F190" s="38">
        <v>599.91666666666663</v>
      </c>
      <c r="G190" s="38">
        <v>594.83333333333326</v>
      </c>
      <c r="H190" s="38">
        <v>610.63333333333321</v>
      </c>
      <c r="I190" s="38">
        <v>615.7166666666667</v>
      </c>
      <c r="J190" s="38">
        <v>618.53333333333319</v>
      </c>
      <c r="K190" s="31">
        <v>612.9</v>
      </c>
      <c r="L190" s="31">
        <v>605</v>
      </c>
      <c r="M190" s="31">
        <v>56.760550000000002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247.35</v>
      </c>
      <c r="D191" s="38">
        <v>248.25</v>
      </c>
      <c r="E191" s="38">
        <v>246</v>
      </c>
      <c r="F191" s="38">
        <v>244.65</v>
      </c>
      <c r="G191" s="38">
        <v>242.4</v>
      </c>
      <c r="H191" s="38">
        <v>249.6</v>
      </c>
      <c r="I191" s="38">
        <v>251.85</v>
      </c>
      <c r="J191" s="38">
        <v>253.2</v>
      </c>
      <c r="K191" s="31">
        <v>250.5</v>
      </c>
      <c r="L191" s="31">
        <v>246.9</v>
      </c>
      <c r="M191" s="31">
        <v>82.281419999999997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122.1</v>
      </c>
      <c r="D192" s="38">
        <v>121.68333333333334</v>
      </c>
      <c r="E192" s="38">
        <v>120.66666666666667</v>
      </c>
      <c r="F192" s="38">
        <v>119.23333333333333</v>
      </c>
      <c r="G192" s="38">
        <v>118.21666666666667</v>
      </c>
      <c r="H192" s="38">
        <v>123.11666666666667</v>
      </c>
      <c r="I192" s="38">
        <v>124.13333333333333</v>
      </c>
      <c r="J192" s="38">
        <v>125.56666666666668</v>
      </c>
      <c r="K192" s="31">
        <v>122.7</v>
      </c>
      <c r="L192" s="31">
        <v>120.25</v>
      </c>
      <c r="M192" s="31">
        <v>514.67177000000004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3390.95</v>
      </c>
      <c r="D193" s="38">
        <v>3394.0333333333328</v>
      </c>
      <c r="E193" s="38">
        <v>3379.9666666666658</v>
      </c>
      <c r="F193" s="38">
        <v>3368.9833333333331</v>
      </c>
      <c r="G193" s="38">
        <v>3354.9166666666661</v>
      </c>
      <c r="H193" s="38">
        <v>3405.0166666666655</v>
      </c>
      <c r="I193" s="38">
        <v>3419.083333333333</v>
      </c>
      <c r="J193" s="38">
        <v>3430.0666666666652</v>
      </c>
      <c r="K193" s="31">
        <v>3408.1</v>
      </c>
      <c r="L193" s="31">
        <v>3383.05</v>
      </c>
      <c r="M193" s="31">
        <v>11.882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1197.2</v>
      </c>
      <c r="D194" s="38">
        <v>1204.45</v>
      </c>
      <c r="E194" s="38">
        <v>1187.3000000000002</v>
      </c>
      <c r="F194" s="38">
        <v>1177.4000000000001</v>
      </c>
      <c r="G194" s="38">
        <v>1160.2500000000002</v>
      </c>
      <c r="H194" s="38">
        <v>1214.3500000000001</v>
      </c>
      <c r="I194" s="38">
        <v>1231.5000000000002</v>
      </c>
      <c r="J194" s="38">
        <v>1241.4000000000001</v>
      </c>
      <c r="K194" s="31">
        <v>1221.5999999999999</v>
      </c>
      <c r="L194" s="31">
        <v>1194.55</v>
      </c>
      <c r="M194" s="31">
        <v>20.16339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2837.75</v>
      </c>
      <c r="D195" s="38">
        <v>2856.1333333333332</v>
      </c>
      <c r="E195" s="38">
        <v>2813.8166666666666</v>
      </c>
      <c r="F195" s="38">
        <v>2789.8833333333332</v>
      </c>
      <c r="G195" s="38">
        <v>2747.5666666666666</v>
      </c>
      <c r="H195" s="38">
        <v>2880.0666666666666</v>
      </c>
      <c r="I195" s="38">
        <v>2922.3833333333332</v>
      </c>
      <c r="J195" s="38">
        <v>2946.3166666666666</v>
      </c>
      <c r="K195" s="31">
        <v>2898.45</v>
      </c>
      <c r="L195" s="31">
        <v>2832.2</v>
      </c>
      <c r="M195" s="31">
        <v>0.77153000000000005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3082.2</v>
      </c>
      <c r="D196" s="38">
        <v>3086.7333333333336</v>
      </c>
      <c r="E196" s="38">
        <v>3062.4666666666672</v>
      </c>
      <c r="F196" s="38">
        <v>3042.7333333333336</v>
      </c>
      <c r="G196" s="38">
        <v>3018.4666666666672</v>
      </c>
      <c r="H196" s="38">
        <v>3106.4666666666672</v>
      </c>
      <c r="I196" s="38">
        <v>3130.7333333333336</v>
      </c>
      <c r="J196" s="38">
        <v>3150.4666666666672</v>
      </c>
      <c r="K196" s="31">
        <v>3111</v>
      </c>
      <c r="L196" s="31">
        <v>3067</v>
      </c>
      <c r="M196" s="31">
        <v>5.8276599999999998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1954.7</v>
      </c>
      <c r="D197" s="38">
        <v>1961.8666666666668</v>
      </c>
      <c r="E197" s="38">
        <v>1940.3333333333335</v>
      </c>
      <c r="F197" s="38">
        <v>1925.9666666666667</v>
      </c>
      <c r="G197" s="38">
        <v>1904.4333333333334</v>
      </c>
      <c r="H197" s="38">
        <v>1976.2333333333336</v>
      </c>
      <c r="I197" s="38">
        <v>1997.7666666666669</v>
      </c>
      <c r="J197" s="38">
        <v>2012.1333333333337</v>
      </c>
      <c r="K197" s="31">
        <v>1983.4</v>
      </c>
      <c r="L197" s="31">
        <v>1947.5</v>
      </c>
      <c r="M197" s="31">
        <v>4.41134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660.65</v>
      </c>
      <c r="D198" s="38">
        <v>660.86666666666667</v>
      </c>
      <c r="E198" s="38">
        <v>655.7833333333333</v>
      </c>
      <c r="F198" s="38">
        <v>650.91666666666663</v>
      </c>
      <c r="G198" s="38">
        <v>645.83333333333326</v>
      </c>
      <c r="H198" s="38">
        <v>665.73333333333335</v>
      </c>
      <c r="I198" s="38">
        <v>670.81666666666661</v>
      </c>
      <c r="J198" s="38">
        <v>675.68333333333339</v>
      </c>
      <c r="K198" s="31">
        <v>665.95</v>
      </c>
      <c r="L198" s="31">
        <v>656</v>
      </c>
      <c r="M198" s="31">
        <v>2.5985499999999999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2062.5500000000002</v>
      </c>
      <c r="D199" s="38">
        <v>2062.4166666666665</v>
      </c>
      <c r="E199" s="38">
        <v>2047.4833333333331</v>
      </c>
      <c r="F199" s="38">
        <v>2032.4166666666665</v>
      </c>
      <c r="G199" s="38">
        <v>2017.4833333333331</v>
      </c>
      <c r="H199" s="38">
        <v>2077.4833333333331</v>
      </c>
      <c r="I199" s="38">
        <v>2092.4166666666665</v>
      </c>
      <c r="J199" s="38">
        <v>2107.4833333333331</v>
      </c>
      <c r="K199" s="31">
        <v>2077.35</v>
      </c>
      <c r="L199" s="31">
        <v>2047.35</v>
      </c>
      <c r="M199" s="31">
        <v>8.4409799999999997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36.950000000000003</v>
      </c>
      <c r="D200" s="38">
        <v>37.083333333333336</v>
      </c>
      <c r="E200" s="38">
        <v>36.716666666666669</v>
      </c>
      <c r="F200" s="38">
        <v>36.483333333333334</v>
      </c>
      <c r="G200" s="38">
        <v>36.116666666666667</v>
      </c>
      <c r="H200" s="38">
        <v>37.31666666666667</v>
      </c>
      <c r="I200" s="38">
        <v>37.68333333333333</v>
      </c>
      <c r="J200" s="38">
        <v>37.916666666666671</v>
      </c>
      <c r="K200" s="31">
        <v>37.450000000000003</v>
      </c>
      <c r="L200" s="31">
        <v>36.85</v>
      </c>
      <c r="M200" s="31">
        <v>127.78064000000001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88.5</v>
      </c>
      <c r="D201" s="38">
        <v>89.133333333333326</v>
      </c>
      <c r="E201" s="38">
        <v>87.466666666666654</v>
      </c>
      <c r="F201" s="38">
        <v>86.433333333333323</v>
      </c>
      <c r="G201" s="38">
        <v>84.766666666666652</v>
      </c>
      <c r="H201" s="38">
        <v>90.166666666666657</v>
      </c>
      <c r="I201" s="38">
        <v>91.833333333333343</v>
      </c>
      <c r="J201" s="38">
        <v>92.86666666666666</v>
      </c>
      <c r="K201" s="31">
        <v>90.8</v>
      </c>
      <c r="L201" s="31">
        <v>88.1</v>
      </c>
      <c r="M201" s="31">
        <v>73.507729999999995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1415.55</v>
      </c>
      <c r="D202" s="38">
        <v>1407.25</v>
      </c>
      <c r="E202" s="38">
        <v>1393.4</v>
      </c>
      <c r="F202" s="38">
        <v>1371.25</v>
      </c>
      <c r="G202" s="38">
        <v>1357.4</v>
      </c>
      <c r="H202" s="38">
        <v>1429.4</v>
      </c>
      <c r="I202" s="38">
        <v>1443.25</v>
      </c>
      <c r="J202" s="38">
        <v>1465.4</v>
      </c>
      <c r="K202" s="31">
        <v>1421.1</v>
      </c>
      <c r="L202" s="31">
        <v>1385.1</v>
      </c>
      <c r="M202" s="31">
        <v>24.570219999999999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1533.6</v>
      </c>
      <c r="D203" s="38">
        <v>1535.5</v>
      </c>
      <c r="E203" s="38">
        <v>1526.55</v>
      </c>
      <c r="F203" s="38">
        <v>1519.5</v>
      </c>
      <c r="G203" s="38">
        <v>1510.55</v>
      </c>
      <c r="H203" s="38">
        <v>1542.55</v>
      </c>
      <c r="I203" s="38">
        <v>1551.4999999999998</v>
      </c>
      <c r="J203" s="38">
        <v>1558.55</v>
      </c>
      <c r="K203" s="31">
        <v>1544.45</v>
      </c>
      <c r="L203" s="31">
        <v>1528.45</v>
      </c>
      <c r="M203" s="31">
        <v>1.5596399999999999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8265.9500000000007</v>
      </c>
      <c r="D204" s="38">
        <v>8260.2666666666664</v>
      </c>
      <c r="E204" s="38">
        <v>8205.7333333333336</v>
      </c>
      <c r="F204" s="38">
        <v>8145.5166666666664</v>
      </c>
      <c r="G204" s="38">
        <v>8090.9833333333336</v>
      </c>
      <c r="H204" s="38">
        <v>8320.4833333333336</v>
      </c>
      <c r="I204" s="38">
        <v>8375.0166666666664</v>
      </c>
      <c r="J204" s="38">
        <v>8435.2333333333336</v>
      </c>
      <c r="K204" s="31">
        <v>8314.7999999999993</v>
      </c>
      <c r="L204" s="31">
        <v>8200.0499999999993</v>
      </c>
      <c r="M204" s="31">
        <v>2.2322500000000001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86.95</v>
      </c>
      <c r="D205" s="38">
        <v>87.149999999999991</v>
      </c>
      <c r="E205" s="38">
        <v>86.34999999999998</v>
      </c>
      <c r="F205" s="38">
        <v>85.749999999999986</v>
      </c>
      <c r="G205" s="38">
        <v>84.949999999999974</v>
      </c>
      <c r="H205" s="38">
        <v>87.749999999999986</v>
      </c>
      <c r="I205" s="38">
        <v>88.55</v>
      </c>
      <c r="J205" s="38">
        <v>89.149999999999991</v>
      </c>
      <c r="K205" s="31">
        <v>87.95</v>
      </c>
      <c r="L205" s="31">
        <v>86.55</v>
      </c>
      <c r="M205" s="31">
        <v>187.44213999999999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599.9</v>
      </c>
      <c r="D206" s="38">
        <v>602</v>
      </c>
      <c r="E206" s="38">
        <v>596.5</v>
      </c>
      <c r="F206" s="38">
        <v>593.1</v>
      </c>
      <c r="G206" s="38">
        <v>587.6</v>
      </c>
      <c r="H206" s="38">
        <v>605.4</v>
      </c>
      <c r="I206" s="38">
        <v>610.9</v>
      </c>
      <c r="J206" s="38">
        <v>614.29999999999995</v>
      </c>
      <c r="K206" s="31">
        <v>607.5</v>
      </c>
      <c r="L206" s="31">
        <v>598.6</v>
      </c>
      <c r="M206" s="31">
        <v>37.296810000000001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900.55</v>
      </c>
      <c r="D207" s="38">
        <v>895.69999999999993</v>
      </c>
      <c r="E207" s="38">
        <v>888.09999999999991</v>
      </c>
      <c r="F207" s="38">
        <v>875.65</v>
      </c>
      <c r="G207" s="38">
        <v>868.05</v>
      </c>
      <c r="H207" s="38">
        <v>908.14999999999986</v>
      </c>
      <c r="I207" s="38">
        <v>915.75</v>
      </c>
      <c r="J207" s="38">
        <v>928.19999999999982</v>
      </c>
      <c r="K207" s="31">
        <v>903.3</v>
      </c>
      <c r="L207" s="31">
        <v>883.25</v>
      </c>
      <c r="M207" s="31">
        <v>10.73236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236.5</v>
      </c>
      <c r="D208" s="38">
        <v>237.31666666666669</v>
      </c>
      <c r="E208" s="38">
        <v>235.43333333333339</v>
      </c>
      <c r="F208" s="38">
        <v>234.3666666666667</v>
      </c>
      <c r="G208" s="38">
        <v>232.48333333333341</v>
      </c>
      <c r="H208" s="38">
        <v>238.38333333333338</v>
      </c>
      <c r="I208" s="38">
        <v>240.26666666666665</v>
      </c>
      <c r="J208" s="38">
        <v>241.33333333333337</v>
      </c>
      <c r="K208" s="31">
        <v>239.2</v>
      </c>
      <c r="L208" s="31">
        <v>236.25</v>
      </c>
      <c r="M208" s="31">
        <v>39.603610000000003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855.45</v>
      </c>
      <c r="D209" s="38">
        <v>854.18333333333339</v>
      </c>
      <c r="E209" s="38">
        <v>850.86666666666679</v>
      </c>
      <c r="F209" s="38">
        <v>846.28333333333342</v>
      </c>
      <c r="G209" s="38">
        <v>842.96666666666681</v>
      </c>
      <c r="H209" s="38">
        <v>858.76666666666677</v>
      </c>
      <c r="I209" s="38">
        <v>862.08333333333337</v>
      </c>
      <c r="J209" s="38">
        <v>866.66666666666674</v>
      </c>
      <c r="K209" s="31">
        <v>857.5</v>
      </c>
      <c r="L209" s="31">
        <v>849.6</v>
      </c>
      <c r="M209" s="31">
        <v>12.321770000000001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1638.25</v>
      </c>
      <c r="D210" s="38">
        <v>1635.1833333333334</v>
      </c>
      <c r="E210" s="38">
        <v>1623.3666666666668</v>
      </c>
      <c r="F210" s="38">
        <v>1608.4833333333333</v>
      </c>
      <c r="G210" s="38">
        <v>1596.6666666666667</v>
      </c>
      <c r="H210" s="38">
        <v>1650.0666666666668</v>
      </c>
      <c r="I210" s="38">
        <v>1661.8833333333334</v>
      </c>
      <c r="J210" s="38">
        <v>1676.7666666666669</v>
      </c>
      <c r="K210" s="31">
        <v>1647</v>
      </c>
      <c r="L210" s="31">
        <v>1620.3</v>
      </c>
      <c r="M210" s="31">
        <v>0.37547999999999998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407.2</v>
      </c>
      <c r="D211" s="38">
        <v>408.01666666666665</v>
      </c>
      <c r="E211" s="38">
        <v>405.83333333333331</v>
      </c>
      <c r="F211" s="38">
        <v>404.46666666666664</v>
      </c>
      <c r="G211" s="38">
        <v>402.2833333333333</v>
      </c>
      <c r="H211" s="38">
        <v>409.38333333333333</v>
      </c>
      <c r="I211" s="38">
        <v>411.56666666666672</v>
      </c>
      <c r="J211" s="38">
        <v>412.93333333333334</v>
      </c>
      <c r="K211" s="31">
        <v>410.2</v>
      </c>
      <c r="L211" s="31">
        <v>406.65</v>
      </c>
      <c r="M211" s="31">
        <v>20.090910000000001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16.8</v>
      </c>
      <c r="D212" s="38">
        <v>16.866666666666664</v>
      </c>
      <c r="E212" s="38">
        <v>16.733333333333327</v>
      </c>
      <c r="F212" s="38">
        <v>16.666666666666664</v>
      </c>
      <c r="G212" s="38">
        <v>16.533333333333328</v>
      </c>
      <c r="H212" s="38">
        <v>16.933333333333326</v>
      </c>
      <c r="I212" s="38">
        <v>17.066666666666659</v>
      </c>
      <c r="J212" s="38">
        <v>17.133333333333326</v>
      </c>
      <c r="K212" s="31">
        <v>17</v>
      </c>
      <c r="L212" s="31">
        <v>16.8</v>
      </c>
      <c r="M212" s="31">
        <v>769.31357000000003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266.14999999999998</v>
      </c>
      <c r="D213" s="38">
        <v>266.71666666666664</v>
      </c>
      <c r="E213" s="38">
        <v>262.93333333333328</v>
      </c>
      <c r="F213" s="38">
        <v>259.71666666666664</v>
      </c>
      <c r="G213" s="38">
        <v>255.93333333333328</v>
      </c>
      <c r="H213" s="38">
        <v>269.93333333333328</v>
      </c>
      <c r="I213" s="38">
        <v>273.7166666666667</v>
      </c>
      <c r="J213" s="38">
        <v>276.93333333333328</v>
      </c>
      <c r="K213" s="31">
        <v>270.5</v>
      </c>
      <c r="L213" s="31">
        <v>263.5</v>
      </c>
      <c r="M213" s="31">
        <v>157.12205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99.8</v>
      </c>
      <c r="D214" s="38">
        <v>99.166666666666671</v>
      </c>
      <c r="E214" s="38">
        <v>97.833333333333343</v>
      </c>
      <c r="F214" s="38">
        <v>95.866666666666674</v>
      </c>
      <c r="G214" s="38">
        <v>94.533333333333346</v>
      </c>
      <c r="H214" s="38">
        <v>101.13333333333334</v>
      </c>
      <c r="I214" s="38">
        <v>102.46666666666668</v>
      </c>
      <c r="J214" s="38">
        <v>104.43333333333334</v>
      </c>
      <c r="K214" s="31">
        <v>100.5</v>
      </c>
      <c r="L214" s="31">
        <v>97.2</v>
      </c>
      <c r="M214" s="31">
        <v>2501.1171399999998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628.1</v>
      </c>
      <c r="D215" s="38">
        <v>630.23333333333335</v>
      </c>
      <c r="E215" s="38">
        <v>622.66666666666674</v>
      </c>
      <c r="F215" s="38">
        <v>617.23333333333335</v>
      </c>
      <c r="G215" s="38">
        <v>609.66666666666674</v>
      </c>
      <c r="H215" s="38">
        <v>635.66666666666674</v>
      </c>
      <c r="I215" s="38">
        <v>643.23333333333335</v>
      </c>
      <c r="J215" s="38">
        <v>648.66666666666674</v>
      </c>
      <c r="K215" s="31">
        <v>637.79999999999995</v>
      </c>
      <c r="L215" s="31">
        <v>624.79999999999995</v>
      </c>
      <c r="M215" s="31">
        <v>6.0927699999999998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6"/>
      <c r="B1" s="377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45169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9" t="s">
        <v>16</v>
      </c>
      <c r="B9" s="371" t="s">
        <v>18</v>
      </c>
      <c r="C9" s="375" t="s">
        <v>20</v>
      </c>
      <c r="D9" s="375" t="s">
        <v>21</v>
      </c>
      <c r="E9" s="366" t="s">
        <v>22</v>
      </c>
      <c r="F9" s="367"/>
      <c r="G9" s="368"/>
      <c r="H9" s="366" t="s">
        <v>23</v>
      </c>
      <c r="I9" s="367"/>
      <c r="J9" s="368"/>
      <c r="K9" s="26"/>
      <c r="L9" s="27"/>
      <c r="M9" s="53"/>
      <c r="N9" s="1"/>
      <c r="O9" s="1"/>
    </row>
    <row r="10" spans="1:15" ht="42.75" customHeight="1">
      <c r="A10" s="373"/>
      <c r="B10" s="374"/>
      <c r="C10" s="374"/>
      <c r="D10" s="37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505.35</v>
      </c>
      <c r="D11" s="38">
        <v>506.4666666666667</v>
      </c>
      <c r="E11" s="38">
        <v>500.88333333333344</v>
      </c>
      <c r="F11" s="38">
        <v>496.41666666666674</v>
      </c>
      <c r="G11" s="38">
        <v>490.83333333333348</v>
      </c>
      <c r="H11" s="38">
        <v>510.93333333333339</v>
      </c>
      <c r="I11" s="38">
        <v>516.51666666666665</v>
      </c>
      <c r="J11" s="38">
        <v>520.98333333333335</v>
      </c>
      <c r="K11" s="31">
        <v>512.04999999999995</v>
      </c>
      <c r="L11" s="31">
        <v>502</v>
      </c>
      <c r="M11" s="31">
        <v>3.1098699999999999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31684.65</v>
      </c>
      <c r="D12" s="38">
        <v>31622.066666666666</v>
      </c>
      <c r="E12" s="38">
        <v>31494.133333333331</v>
      </c>
      <c r="F12" s="38">
        <v>31303.616666666665</v>
      </c>
      <c r="G12" s="38">
        <v>31175.683333333331</v>
      </c>
      <c r="H12" s="38">
        <v>31812.583333333332</v>
      </c>
      <c r="I12" s="38">
        <v>31940.516666666666</v>
      </c>
      <c r="J12" s="38">
        <v>32131.033333333333</v>
      </c>
      <c r="K12" s="31">
        <v>31750</v>
      </c>
      <c r="L12" s="31">
        <v>31431.55</v>
      </c>
      <c r="M12" s="31">
        <v>2.5729999999999999E-2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582.85</v>
      </c>
      <c r="D13" s="38">
        <v>574.95000000000005</v>
      </c>
      <c r="E13" s="38">
        <v>563.95000000000005</v>
      </c>
      <c r="F13" s="38">
        <v>545.04999999999995</v>
      </c>
      <c r="G13" s="38">
        <v>534.04999999999995</v>
      </c>
      <c r="H13" s="38">
        <v>593.85000000000014</v>
      </c>
      <c r="I13" s="38">
        <v>604.85000000000014</v>
      </c>
      <c r="J13" s="38">
        <v>623.75000000000023</v>
      </c>
      <c r="K13" s="31">
        <v>585.95000000000005</v>
      </c>
      <c r="L13" s="31">
        <v>556.04999999999995</v>
      </c>
      <c r="M13" s="31">
        <v>7.7317499999999999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489.85</v>
      </c>
      <c r="D14" s="38">
        <v>490.18333333333334</v>
      </c>
      <c r="E14" s="38">
        <v>485.86666666666667</v>
      </c>
      <c r="F14" s="38">
        <v>481.88333333333333</v>
      </c>
      <c r="G14" s="38">
        <v>477.56666666666666</v>
      </c>
      <c r="H14" s="38">
        <v>494.16666666666669</v>
      </c>
      <c r="I14" s="38">
        <v>498.48333333333341</v>
      </c>
      <c r="J14" s="38">
        <v>502.4666666666667</v>
      </c>
      <c r="K14" s="31">
        <v>494.5</v>
      </c>
      <c r="L14" s="31">
        <v>486.2</v>
      </c>
      <c r="M14" s="31">
        <v>43.429180000000002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1586.9</v>
      </c>
      <c r="D15" s="38">
        <v>1602.75</v>
      </c>
      <c r="E15" s="38">
        <v>1558.5</v>
      </c>
      <c r="F15" s="38">
        <v>1530.1</v>
      </c>
      <c r="G15" s="38">
        <v>1485.85</v>
      </c>
      <c r="H15" s="38">
        <v>1631.15</v>
      </c>
      <c r="I15" s="38">
        <v>1675.4</v>
      </c>
      <c r="J15" s="38">
        <v>1703.8000000000002</v>
      </c>
      <c r="K15" s="31">
        <v>1647</v>
      </c>
      <c r="L15" s="31">
        <v>1574.35</v>
      </c>
      <c r="M15" s="31">
        <v>9.85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4345.95</v>
      </c>
      <c r="D16" s="38">
        <v>4344.8166666666666</v>
      </c>
      <c r="E16" s="38">
        <v>4324.6333333333332</v>
      </c>
      <c r="F16" s="38">
        <v>4303.3166666666666</v>
      </c>
      <c r="G16" s="38">
        <v>4283.1333333333332</v>
      </c>
      <c r="H16" s="38">
        <v>4366.1333333333332</v>
      </c>
      <c r="I16" s="38">
        <v>4386.3166666666657</v>
      </c>
      <c r="J16" s="38">
        <v>4407.6333333333332</v>
      </c>
      <c r="K16" s="31">
        <v>4365</v>
      </c>
      <c r="L16" s="31">
        <v>4323.5</v>
      </c>
      <c r="M16" s="31">
        <v>1.8724400000000001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23363.65</v>
      </c>
      <c r="D17" s="38">
        <v>23366.55</v>
      </c>
      <c r="E17" s="38">
        <v>23248.1</v>
      </c>
      <c r="F17" s="38">
        <v>23132.55</v>
      </c>
      <c r="G17" s="38">
        <v>23014.1</v>
      </c>
      <c r="H17" s="38">
        <v>23482.1</v>
      </c>
      <c r="I17" s="38">
        <v>23600.550000000003</v>
      </c>
      <c r="J17" s="38">
        <v>23716.1</v>
      </c>
      <c r="K17" s="31">
        <v>23485</v>
      </c>
      <c r="L17" s="31">
        <v>23251</v>
      </c>
      <c r="M17" s="31">
        <v>8.4400000000000003E-2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2000.55</v>
      </c>
      <c r="D18" s="38">
        <v>1992.4833333333333</v>
      </c>
      <c r="E18" s="38">
        <v>1974.0666666666666</v>
      </c>
      <c r="F18" s="38">
        <v>1947.5833333333333</v>
      </c>
      <c r="G18" s="38">
        <v>1929.1666666666665</v>
      </c>
      <c r="H18" s="38">
        <v>2018.9666666666667</v>
      </c>
      <c r="I18" s="38">
        <v>2037.3833333333332</v>
      </c>
      <c r="J18" s="38">
        <v>2063.8666666666668</v>
      </c>
      <c r="K18" s="31">
        <v>2010.9</v>
      </c>
      <c r="L18" s="31">
        <v>1966</v>
      </c>
      <c r="M18" s="31">
        <v>6.4983700000000004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2513.1</v>
      </c>
      <c r="D19" s="38">
        <v>2516.1666666666665</v>
      </c>
      <c r="E19" s="38">
        <v>2489.333333333333</v>
      </c>
      <c r="F19" s="38">
        <v>2465.5666666666666</v>
      </c>
      <c r="G19" s="38">
        <v>2438.7333333333331</v>
      </c>
      <c r="H19" s="38">
        <v>2539.9333333333329</v>
      </c>
      <c r="I19" s="38">
        <v>2566.766666666666</v>
      </c>
      <c r="J19" s="38">
        <v>2590.5333333333328</v>
      </c>
      <c r="K19" s="31">
        <v>2543</v>
      </c>
      <c r="L19" s="31">
        <v>2492.4</v>
      </c>
      <c r="M19" s="31">
        <v>64.845929999999996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970.5</v>
      </c>
      <c r="D20" s="38">
        <v>971.44999999999993</v>
      </c>
      <c r="E20" s="38">
        <v>965.04999999999984</v>
      </c>
      <c r="F20" s="38">
        <v>959.59999999999991</v>
      </c>
      <c r="G20" s="38">
        <v>953.19999999999982</v>
      </c>
      <c r="H20" s="38">
        <v>976.89999999999986</v>
      </c>
      <c r="I20" s="38">
        <v>983.3</v>
      </c>
      <c r="J20" s="38">
        <v>988.74999999999989</v>
      </c>
      <c r="K20" s="31">
        <v>977.85</v>
      </c>
      <c r="L20" s="31">
        <v>966</v>
      </c>
      <c r="M20" s="31">
        <v>7.0510400000000004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818.7</v>
      </c>
      <c r="D21" s="38">
        <v>822.76666666666677</v>
      </c>
      <c r="E21" s="38">
        <v>812.53333333333353</v>
      </c>
      <c r="F21" s="38">
        <v>806.36666666666679</v>
      </c>
      <c r="G21" s="38">
        <v>796.13333333333355</v>
      </c>
      <c r="H21" s="38">
        <v>828.93333333333351</v>
      </c>
      <c r="I21" s="38">
        <v>839.16666666666686</v>
      </c>
      <c r="J21" s="38">
        <v>845.33333333333348</v>
      </c>
      <c r="K21" s="31">
        <v>833</v>
      </c>
      <c r="L21" s="31">
        <v>816.6</v>
      </c>
      <c r="M21" s="31">
        <v>85.920119999999997</v>
      </c>
      <c r="N21" s="1"/>
      <c r="O21" s="1"/>
    </row>
    <row r="22" spans="1:15" ht="12" customHeight="1">
      <c r="A22" s="33">
        <v>12</v>
      </c>
      <c r="B22" s="58" t="s">
        <v>851</v>
      </c>
      <c r="C22" s="31">
        <v>328.4</v>
      </c>
      <c r="D22" s="38">
        <v>330.35</v>
      </c>
      <c r="E22" s="38">
        <v>324.40000000000003</v>
      </c>
      <c r="F22" s="38">
        <v>320.40000000000003</v>
      </c>
      <c r="G22" s="38">
        <v>314.45000000000005</v>
      </c>
      <c r="H22" s="38">
        <v>334.35</v>
      </c>
      <c r="I22" s="38">
        <v>340.30000000000007</v>
      </c>
      <c r="J22" s="38">
        <v>344.3</v>
      </c>
      <c r="K22" s="31">
        <v>336.3</v>
      </c>
      <c r="L22" s="31">
        <v>326.35000000000002</v>
      </c>
      <c r="M22" s="31">
        <v>91.289389999999997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652.45000000000005</v>
      </c>
      <c r="D23" s="38">
        <v>655.31666666666672</v>
      </c>
      <c r="E23" s="38">
        <v>648.13333333333344</v>
      </c>
      <c r="F23" s="38">
        <v>643.81666666666672</v>
      </c>
      <c r="G23" s="38">
        <v>636.63333333333344</v>
      </c>
      <c r="H23" s="38">
        <v>659.63333333333344</v>
      </c>
      <c r="I23" s="38">
        <v>666.81666666666661</v>
      </c>
      <c r="J23" s="38">
        <v>671.13333333333344</v>
      </c>
      <c r="K23" s="31">
        <v>662.5</v>
      </c>
      <c r="L23" s="31">
        <v>651</v>
      </c>
      <c r="M23" s="31">
        <v>4.4186899999999998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368.95</v>
      </c>
      <c r="D24" s="38">
        <v>370.23333333333329</v>
      </c>
      <c r="E24" s="38">
        <v>367.36666666666656</v>
      </c>
      <c r="F24" s="38">
        <v>365.78333333333325</v>
      </c>
      <c r="G24" s="38">
        <v>362.91666666666652</v>
      </c>
      <c r="H24" s="38">
        <v>371.81666666666661</v>
      </c>
      <c r="I24" s="38">
        <v>374.68333333333328</v>
      </c>
      <c r="J24" s="38">
        <v>376.26666666666665</v>
      </c>
      <c r="K24" s="31">
        <v>373.1</v>
      </c>
      <c r="L24" s="31">
        <v>368.65</v>
      </c>
      <c r="M24" s="31">
        <v>10.87363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181.2</v>
      </c>
      <c r="D25" s="38">
        <v>181.70000000000002</v>
      </c>
      <c r="E25" s="38">
        <v>180.00000000000003</v>
      </c>
      <c r="F25" s="38">
        <v>178.8</v>
      </c>
      <c r="G25" s="38">
        <v>177.10000000000002</v>
      </c>
      <c r="H25" s="38">
        <v>182.90000000000003</v>
      </c>
      <c r="I25" s="38">
        <v>184.60000000000002</v>
      </c>
      <c r="J25" s="38">
        <v>185.80000000000004</v>
      </c>
      <c r="K25" s="31">
        <v>183.4</v>
      </c>
      <c r="L25" s="31">
        <v>180.5</v>
      </c>
      <c r="M25" s="31">
        <v>19.516639999999999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221.35</v>
      </c>
      <c r="D26" s="38">
        <v>220.01666666666665</v>
      </c>
      <c r="E26" s="38">
        <v>217.33333333333331</v>
      </c>
      <c r="F26" s="38">
        <v>213.31666666666666</v>
      </c>
      <c r="G26" s="38">
        <v>210.63333333333333</v>
      </c>
      <c r="H26" s="38">
        <v>224.0333333333333</v>
      </c>
      <c r="I26" s="38">
        <v>226.71666666666664</v>
      </c>
      <c r="J26" s="38">
        <v>230.73333333333329</v>
      </c>
      <c r="K26" s="31">
        <v>222.7</v>
      </c>
      <c r="L26" s="31">
        <v>216</v>
      </c>
      <c r="M26" s="31">
        <v>28.780999999999999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369.6</v>
      </c>
      <c r="D27" s="38">
        <v>370.75</v>
      </c>
      <c r="E27" s="38">
        <v>366.6</v>
      </c>
      <c r="F27" s="38">
        <v>363.6</v>
      </c>
      <c r="G27" s="38">
        <v>359.45000000000005</v>
      </c>
      <c r="H27" s="38">
        <v>373.75</v>
      </c>
      <c r="I27" s="38">
        <v>377.9</v>
      </c>
      <c r="J27" s="38">
        <v>380.9</v>
      </c>
      <c r="K27" s="31">
        <v>374.9</v>
      </c>
      <c r="L27" s="31">
        <v>367.75</v>
      </c>
      <c r="M27" s="31">
        <v>2.16744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1037.7</v>
      </c>
      <c r="D28" s="38">
        <v>1041.8</v>
      </c>
      <c r="E28" s="38">
        <v>1031.5999999999999</v>
      </c>
      <c r="F28" s="38">
        <v>1025.5</v>
      </c>
      <c r="G28" s="38">
        <v>1015.3</v>
      </c>
      <c r="H28" s="38">
        <v>1047.8999999999999</v>
      </c>
      <c r="I28" s="38">
        <v>1058.1000000000001</v>
      </c>
      <c r="J28" s="38">
        <v>1064.1999999999998</v>
      </c>
      <c r="K28" s="31">
        <v>1052</v>
      </c>
      <c r="L28" s="31">
        <v>1035.7</v>
      </c>
      <c r="M28" s="31">
        <v>0.40536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1080.55</v>
      </c>
      <c r="D29" s="38">
        <v>1084.7833333333333</v>
      </c>
      <c r="E29" s="38">
        <v>1074.7666666666667</v>
      </c>
      <c r="F29" s="38">
        <v>1068.9833333333333</v>
      </c>
      <c r="G29" s="38">
        <v>1058.9666666666667</v>
      </c>
      <c r="H29" s="38">
        <v>1090.5666666666666</v>
      </c>
      <c r="I29" s="38">
        <v>1100.583333333333</v>
      </c>
      <c r="J29" s="38">
        <v>1106.3666666666666</v>
      </c>
      <c r="K29" s="31">
        <v>1094.8</v>
      </c>
      <c r="L29" s="31">
        <v>1079</v>
      </c>
      <c r="M29" s="31">
        <v>3.7240600000000001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3699.9</v>
      </c>
      <c r="D30" s="38">
        <v>3685.4666666666667</v>
      </c>
      <c r="E30" s="38">
        <v>3670.4333333333334</v>
      </c>
      <c r="F30" s="38">
        <v>3640.9666666666667</v>
      </c>
      <c r="G30" s="38">
        <v>3625.9333333333334</v>
      </c>
      <c r="H30" s="38">
        <v>3714.9333333333334</v>
      </c>
      <c r="I30" s="38">
        <v>3729.9666666666672</v>
      </c>
      <c r="J30" s="38">
        <v>3759.4333333333334</v>
      </c>
      <c r="K30" s="31">
        <v>3700.5</v>
      </c>
      <c r="L30" s="31">
        <v>3656</v>
      </c>
      <c r="M30" s="31">
        <v>0.47570000000000001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1728.05</v>
      </c>
      <c r="D31" s="38">
        <v>1721.0666666666668</v>
      </c>
      <c r="E31" s="38">
        <v>1710.1333333333337</v>
      </c>
      <c r="F31" s="38">
        <v>1692.2166666666669</v>
      </c>
      <c r="G31" s="38">
        <v>1681.2833333333338</v>
      </c>
      <c r="H31" s="38">
        <v>1738.9833333333336</v>
      </c>
      <c r="I31" s="38">
        <v>1749.9166666666665</v>
      </c>
      <c r="J31" s="38">
        <v>1767.8333333333335</v>
      </c>
      <c r="K31" s="31">
        <v>1732</v>
      </c>
      <c r="L31" s="31">
        <v>1703.15</v>
      </c>
      <c r="M31" s="31">
        <v>1.37429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770.45</v>
      </c>
      <c r="D32" s="38">
        <v>767.48333333333323</v>
      </c>
      <c r="E32" s="38">
        <v>761.96666666666647</v>
      </c>
      <c r="F32" s="38">
        <v>753.48333333333323</v>
      </c>
      <c r="G32" s="38">
        <v>747.96666666666647</v>
      </c>
      <c r="H32" s="38">
        <v>775.96666666666647</v>
      </c>
      <c r="I32" s="38">
        <v>781.48333333333312</v>
      </c>
      <c r="J32" s="38">
        <v>789.96666666666647</v>
      </c>
      <c r="K32" s="31">
        <v>773</v>
      </c>
      <c r="L32" s="31">
        <v>759</v>
      </c>
      <c r="M32" s="31">
        <v>1.8495600000000001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3693.85</v>
      </c>
      <c r="D33" s="38">
        <v>3704.6333333333332</v>
      </c>
      <c r="E33" s="38">
        <v>3672.2166666666662</v>
      </c>
      <c r="F33" s="38">
        <v>3650.583333333333</v>
      </c>
      <c r="G33" s="38">
        <v>3618.1666666666661</v>
      </c>
      <c r="H33" s="38">
        <v>3726.2666666666664</v>
      </c>
      <c r="I33" s="38">
        <v>3758.6833333333334</v>
      </c>
      <c r="J33" s="38">
        <v>3780.3166666666666</v>
      </c>
      <c r="K33" s="31">
        <v>3737.05</v>
      </c>
      <c r="L33" s="31">
        <v>3683</v>
      </c>
      <c r="M33" s="31">
        <v>1.22505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2523.0500000000002</v>
      </c>
      <c r="D34" s="38">
        <v>2538.5666666666671</v>
      </c>
      <c r="E34" s="38">
        <v>2490.8333333333339</v>
      </c>
      <c r="F34" s="38">
        <v>2458.6166666666668</v>
      </c>
      <c r="G34" s="38">
        <v>2410.8833333333337</v>
      </c>
      <c r="H34" s="38">
        <v>2570.7833333333342</v>
      </c>
      <c r="I34" s="38">
        <v>2618.5166666666669</v>
      </c>
      <c r="J34" s="38">
        <v>2650.7333333333345</v>
      </c>
      <c r="K34" s="31">
        <v>2586.3000000000002</v>
      </c>
      <c r="L34" s="31">
        <v>2506.35</v>
      </c>
      <c r="M34" s="31">
        <v>1.6053900000000001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627.79999999999995</v>
      </c>
      <c r="D35" s="38">
        <v>627.93333333333328</v>
      </c>
      <c r="E35" s="38">
        <v>625.86666666666656</v>
      </c>
      <c r="F35" s="38">
        <v>623.93333333333328</v>
      </c>
      <c r="G35" s="38">
        <v>621.86666666666656</v>
      </c>
      <c r="H35" s="38">
        <v>629.86666666666656</v>
      </c>
      <c r="I35" s="38">
        <v>631.93333333333339</v>
      </c>
      <c r="J35" s="38">
        <v>633.86666666666656</v>
      </c>
      <c r="K35" s="31">
        <v>630</v>
      </c>
      <c r="L35" s="31">
        <v>626</v>
      </c>
      <c r="M35" s="31">
        <v>5.3753500000000001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2896.4</v>
      </c>
      <c r="D36" s="38">
        <v>2922.1333333333332</v>
      </c>
      <c r="E36" s="38">
        <v>2854.2666666666664</v>
      </c>
      <c r="F36" s="38">
        <v>2812.1333333333332</v>
      </c>
      <c r="G36" s="38">
        <v>2744.2666666666664</v>
      </c>
      <c r="H36" s="38">
        <v>2964.2666666666664</v>
      </c>
      <c r="I36" s="38">
        <v>3032.1333333333332</v>
      </c>
      <c r="J36" s="38">
        <v>3074.2666666666664</v>
      </c>
      <c r="K36" s="31">
        <v>2990</v>
      </c>
      <c r="L36" s="31">
        <v>2880</v>
      </c>
      <c r="M36" s="31">
        <v>1.39181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444.05</v>
      </c>
      <c r="D37" s="38">
        <v>443.25</v>
      </c>
      <c r="E37" s="38">
        <v>441</v>
      </c>
      <c r="F37" s="38">
        <v>437.95</v>
      </c>
      <c r="G37" s="38">
        <v>435.7</v>
      </c>
      <c r="H37" s="38">
        <v>446.3</v>
      </c>
      <c r="I37" s="38">
        <v>448.55</v>
      </c>
      <c r="J37" s="38">
        <v>451.6</v>
      </c>
      <c r="K37" s="31">
        <v>445.5</v>
      </c>
      <c r="L37" s="31">
        <v>440.2</v>
      </c>
      <c r="M37" s="31">
        <v>22.308759999999999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1792.1</v>
      </c>
      <c r="D38" s="38">
        <v>1790.4333333333334</v>
      </c>
      <c r="E38" s="38">
        <v>1777.9166666666667</v>
      </c>
      <c r="F38" s="38">
        <v>1763.7333333333333</v>
      </c>
      <c r="G38" s="38">
        <v>1751.2166666666667</v>
      </c>
      <c r="H38" s="38">
        <v>1804.6166666666668</v>
      </c>
      <c r="I38" s="38">
        <v>1817.1333333333332</v>
      </c>
      <c r="J38" s="38">
        <v>1831.3166666666668</v>
      </c>
      <c r="K38" s="31">
        <v>1802.95</v>
      </c>
      <c r="L38" s="31">
        <v>1776.25</v>
      </c>
      <c r="M38" s="31">
        <v>3.5272800000000002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1010.8</v>
      </c>
      <c r="D39" s="38">
        <v>1009.35</v>
      </c>
      <c r="E39" s="38">
        <v>1003.95</v>
      </c>
      <c r="F39" s="38">
        <v>997.1</v>
      </c>
      <c r="G39" s="38">
        <v>991.7</v>
      </c>
      <c r="H39" s="38">
        <v>1016.2</v>
      </c>
      <c r="I39" s="38">
        <v>1021.5999999999999</v>
      </c>
      <c r="J39" s="38">
        <v>1028.45</v>
      </c>
      <c r="K39" s="31">
        <v>1014.75</v>
      </c>
      <c r="L39" s="31">
        <v>1002.5</v>
      </c>
      <c r="M39" s="31">
        <v>2.2608999999999999</v>
      </c>
      <c r="N39" s="1"/>
      <c r="O39" s="1"/>
    </row>
    <row r="40" spans="1:15" ht="12.75" customHeight="1">
      <c r="A40" s="33">
        <v>30</v>
      </c>
      <c r="B40" s="58" t="s">
        <v>853</v>
      </c>
      <c r="C40" s="31">
        <v>4968</v>
      </c>
      <c r="D40" s="38">
        <v>4993.3499999999995</v>
      </c>
      <c r="E40" s="38">
        <v>4926.6999999999989</v>
      </c>
      <c r="F40" s="38">
        <v>4885.3999999999996</v>
      </c>
      <c r="G40" s="38">
        <v>4818.7499999999991</v>
      </c>
      <c r="H40" s="38">
        <v>5034.6499999999987</v>
      </c>
      <c r="I40" s="38">
        <v>5101.2999999999984</v>
      </c>
      <c r="J40" s="38">
        <v>5142.5999999999985</v>
      </c>
      <c r="K40" s="31">
        <v>5060</v>
      </c>
      <c r="L40" s="31">
        <v>4952.05</v>
      </c>
      <c r="M40" s="31">
        <v>0.5645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1637.15</v>
      </c>
      <c r="D41" s="38">
        <v>1629.8</v>
      </c>
      <c r="E41" s="38">
        <v>1614.6</v>
      </c>
      <c r="F41" s="38">
        <v>1592.05</v>
      </c>
      <c r="G41" s="38">
        <v>1576.85</v>
      </c>
      <c r="H41" s="38">
        <v>1652.35</v>
      </c>
      <c r="I41" s="38">
        <v>1667.5500000000002</v>
      </c>
      <c r="J41" s="38">
        <v>1690.1</v>
      </c>
      <c r="K41" s="31">
        <v>1645</v>
      </c>
      <c r="L41" s="31">
        <v>1607.25</v>
      </c>
      <c r="M41" s="31">
        <v>4.7956399999999997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4874.5</v>
      </c>
      <c r="D42" s="38">
        <v>4869.8166666666666</v>
      </c>
      <c r="E42" s="38">
        <v>4849.6833333333334</v>
      </c>
      <c r="F42" s="38">
        <v>4824.8666666666668</v>
      </c>
      <c r="G42" s="38">
        <v>4804.7333333333336</v>
      </c>
      <c r="H42" s="38">
        <v>4894.6333333333332</v>
      </c>
      <c r="I42" s="38">
        <v>4914.7666666666664</v>
      </c>
      <c r="J42" s="38">
        <v>4939.583333333333</v>
      </c>
      <c r="K42" s="31">
        <v>4889.95</v>
      </c>
      <c r="L42" s="31">
        <v>4845</v>
      </c>
      <c r="M42" s="31">
        <v>3.96122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390.85</v>
      </c>
      <c r="D43" s="38">
        <v>391.58333333333331</v>
      </c>
      <c r="E43" s="38">
        <v>388.26666666666665</v>
      </c>
      <c r="F43" s="38">
        <v>385.68333333333334</v>
      </c>
      <c r="G43" s="38">
        <v>382.36666666666667</v>
      </c>
      <c r="H43" s="38">
        <v>394.16666666666663</v>
      </c>
      <c r="I43" s="38">
        <v>397.48333333333335</v>
      </c>
      <c r="J43" s="38">
        <v>400.06666666666661</v>
      </c>
      <c r="K43" s="31">
        <v>394.9</v>
      </c>
      <c r="L43" s="31">
        <v>389</v>
      </c>
      <c r="M43" s="31">
        <v>16.908259999999999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264.60000000000002</v>
      </c>
      <c r="D44" s="38">
        <v>265.7</v>
      </c>
      <c r="E44" s="38">
        <v>262.39999999999998</v>
      </c>
      <c r="F44" s="38">
        <v>260.2</v>
      </c>
      <c r="G44" s="38">
        <v>256.89999999999998</v>
      </c>
      <c r="H44" s="38">
        <v>267.89999999999998</v>
      </c>
      <c r="I44" s="38">
        <v>271.20000000000005</v>
      </c>
      <c r="J44" s="38">
        <v>273.39999999999998</v>
      </c>
      <c r="K44" s="31">
        <v>269</v>
      </c>
      <c r="L44" s="31">
        <v>263.5</v>
      </c>
      <c r="M44" s="31">
        <v>3.9200200000000001</v>
      </c>
      <c r="N44" s="1"/>
      <c r="O44" s="1"/>
    </row>
    <row r="45" spans="1:15" ht="12.75" customHeight="1">
      <c r="A45" s="33">
        <v>35</v>
      </c>
      <c r="B45" s="58" t="s">
        <v>852</v>
      </c>
      <c r="C45" s="31">
        <v>649.29999999999995</v>
      </c>
      <c r="D45" s="38">
        <v>656.6</v>
      </c>
      <c r="E45" s="38">
        <v>635.75</v>
      </c>
      <c r="F45" s="38">
        <v>622.19999999999993</v>
      </c>
      <c r="G45" s="38">
        <v>601.34999999999991</v>
      </c>
      <c r="H45" s="38">
        <v>670.15000000000009</v>
      </c>
      <c r="I45" s="38">
        <v>691.00000000000023</v>
      </c>
      <c r="J45" s="38">
        <v>704.55000000000018</v>
      </c>
      <c r="K45" s="31">
        <v>677.45</v>
      </c>
      <c r="L45" s="31">
        <v>643.04999999999995</v>
      </c>
      <c r="M45" s="31">
        <v>4.9060499999999996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583.45000000000005</v>
      </c>
      <c r="D46" s="38">
        <v>589.83333333333337</v>
      </c>
      <c r="E46" s="38">
        <v>573.66666666666674</v>
      </c>
      <c r="F46" s="38">
        <v>563.88333333333333</v>
      </c>
      <c r="G46" s="38">
        <v>547.7166666666667</v>
      </c>
      <c r="H46" s="38">
        <v>599.61666666666679</v>
      </c>
      <c r="I46" s="38">
        <v>615.78333333333353</v>
      </c>
      <c r="J46" s="38">
        <v>625.56666666666683</v>
      </c>
      <c r="K46" s="31">
        <v>606</v>
      </c>
      <c r="L46" s="31">
        <v>580.04999999999995</v>
      </c>
      <c r="M46" s="31">
        <v>2.14588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187.8</v>
      </c>
      <c r="D47" s="38">
        <v>188.76666666666665</v>
      </c>
      <c r="E47" s="38">
        <v>186.5333333333333</v>
      </c>
      <c r="F47" s="38">
        <v>185.26666666666665</v>
      </c>
      <c r="G47" s="38">
        <v>183.0333333333333</v>
      </c>
      <c r="H47" s="38">
        <v>190.0333333333333</v>
      </c>
      <c r="I47" s="38">
        <v>192.26666666666665</v>
      </c>
      <c r="J47" s="38">
        <v>193.5333333333333</v>
      </c>
      <c r="K47" s="31">
        <v>191</v>
      </c>
      <c r="L47" s="31">
        <v>187.5</v>
      </c>
      <c r="M47" s="31">
        <v>173.66765000000001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3294.7</v>
      </c>
      <c r="D48" s="38">
        <v>3291.3166666666662</v>
      </c>
      <c r="E48" s="38">
        <v>3279.7833333333324</v>
      </c>
      <c r="F48" s="38">
        <v>3264.8666666666663</v>
      </c>
      <c r="G48" s="38">
        <v>3253.3333333333326</v>
      </c>
      <c r="H48" s="38">
        <v>3306.2333333333322</v>
      </c>
      <c r="I48" s="38">
        <v>3317.766666666666</v>
      </c>
      <c r="J48" s="38">
        <v>3332.683333333332</v>
      </c>
      <c r="K48" s="31">
        <v>3302.85</v>
      </c>
      <c r="L48" s="31">
        <v>3276.4</v>
      </c>
      <c r="M48" s="31">
        <v>5.9908000000000001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331.2</v>
      </c>
      <c r="D49" s="38">
        <v>329.95</v>
      </c>
      <c r="E49" s="38">
        <v>326.89999999999998</v>
      </c>
      <c r="F49" s="38">
        <v>322.59999999999997</v>
      </c>
      <c r="G49" s="38">
        <v>319.54999999999995</v>
      </c>
      <c r="H49" s="38">
        <v>334.25</v>
      </c>
      <c r="I49" s="38">
        <v>337.30000000000007</v>
      </c>
      <c r="J49" s="38">
        <v>341.6</v>
      </c>
      <c r="K49" s="31">
        <v>333</v>
      </c>
      <c r="L49" s="31">
        <v>325.64999999999998</v>
      </c>
      <c r="M49" s="31">
        <v>3.6098699999999999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1972.9</v>
      </c>
      <c r="D50" s="38">
        <v>1981.3499999999997</v>
      </c>
      <c r="E50" s="38">
        <v>1957.6499999999994</v>
      </c>
      <c r="F50" s="38">
        <v>1942.3999999999996</v>
      </c>
      <c r="G50" s="38">
        <v>1918.6999999999994</v>
      </c>
      <c r="H50" s="38">
        <v>1996.5999999999995</v>
      </c>
      <c r="I50" s="38">
        <v>2020.2999999999997</v>
      </c>
      <c r="J50" s="38">
        <v>2035.5499999999995</v>
      </c>
      <c r="K50" s="31">
        <v>2005.05</v>
      </c>
      <c r="L50" s="31">
        <v>1966.1</v>
      </c>
      <c r="M50" s="31">
        <v>12.600099999999999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7261.55</v>
      </c>
      <c r="D51" s="38">
        <v>7234.8666666666659</v>
      </c>
      <c r="E51" s="38">
        <v>7169.7333333333318</v>
      </c>
      <c r="F51" s="38">
        <v>7077.9166666666661</v>
      </c>
      <c r="G51" s="38">
        <v>7012.7833333333319</v>
      </c>
      <c r="H51" s="38">
        <v>7326.6833333333316</v>
      </c>
      <c r="I51" s="38">
        <v>7391.8166666666648</v>
      </c>
      <c r="J51" s="38">
        <v>7483.6333333333314</v>
      </c>
      <c r="K51" s="31">
        <v>7300</v>
      </c>
      <c r="L51" s="31">
        <v>7143.05</v>
      </c>
      <c r="M51" s="31">
        <v>0.80006999999999995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728.95</v>
      </c>
      <c r="D52" s="38">
        <v>732.30000000000007</v>
      </c>
      <c r="E52" s="38">
        <v>722.10000000000014</v>
      </c>
      <c r="F52" s="38">
        <v>715.25000000000011</v>
      </c>
      <c r="G52" s="38">
        <v>705.05000000000018</v>
      </c>
      <c r="H52" s="38">
        <v>739.15000000000009</v>
      </c>
      <c r="I52" s="38">
        <v>749.35000000000014</v>
      </c>
      <c r="J52" s="38">
        <v>756.2</v>
      </c>
      <c r="K52" s="31">
        <v>742.5</v>
      </c>
      <c r="L52" s="31">
        <v>725.45</v>
      </c>
      <c r="M52" s="31">
        <v>12.02305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834.95</v>
      </c>
      <c r="D53" s="38">
        <v>834.94999999999993</v>
      </c>
      <c r="E53" s="38">
        <v>828.64999999999986</v>
      </c>
      <c r="F53" s="38">
        <v>822.34999999999991</v>
      </c>
      <c r="G53" s="38">
        <v>816.04999999999984</v>
      </c>
      <c r="H53" s="38">
        <v>841.24999999999989</v>
      </c>
      <c r="I53" s="38">
        <v>847.54999999999984</v>
      </c>
      <c r="J53" s="38">
        <v>853.84999999999991</v>
      </c>
      <c r="K53" s="31">
        <v>841.25</v>
      </c>
      <c r="L53" s="31">
        <v>828.65</v>
      </c>
      <c r="M53" s="31">
        <v>15.234730000000001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429.3</v>
      </c>
      <c r="D54" s="38">
        <v>430.05</v>
      </c>
      <c r="E54" s="38">
        <v>427.1</v>
      </c>
      <c r="F54" s="38">
        <v>424.90000000000003</v>
      </c>
      <c r="G54" s="38">
        <v>421.95000000000005</v>
      </c>
      <c r="H54" s="38">
        <v>432.25</v>
      </c>
      <c r="I54" s="38">
        <v>435.19999999999993</v>
      </c>
      <c r="J54" s="38">
        <v>437.4</v>
      </c>
      <c r="K54" s="31">
        <v>433</v>
      </c>
      <c r="L54" s="31">
        <v>427.85</v>
      </c>
      <c r="M54" s="31">
        <v>2.5683099999999999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3736.3</v>
      </c>
      <c r="D55" s="38">
        <v>3721.2000000000003</v>
      </c>
      <c r="E55" s="38">
        <v>3699.6500000000005</v>
      </c>
      <c r="F55" s="38">
        <v>3663.0000000000005</v>
      </c>
      <c r="G55" s="38">
        <v>3641.4500000000007</v>
      </c>
      <c r="H55" s="38">
        <v>3757.8500000000004</v>
      </c>
      <c r="I55" s="38">
        <v>3779.4000000000005</v>
      </c>
      <c r="J55" s="38">
        <v>3816.05</v>
      </c>
      <c r="K55" s="31">
        <v>3742.75</v>
      </c>
      <c r="L55" s="31">
        <v>3684.55</v>
      </c>
      <c r="M55" s="31">
        <v>4.4005700000000001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983.35</v>
      </c>
      <c r="D56" s="38">
        <v>987.11666666666667</v>
      </c>
      <c r="E56" s="38">
        <v>976.23333333333335</v>
      </c>
      <c r="F56" s="38">
        <v>969.11666666666667</v>
      </c>
      <c r="G56" s="38">
        <v>958.23333333333335</v>
      </c>
      <c r="H56" s="38">
        <v>994.23333333333335</v>
      </c>
      <c r="I56" s="38">
        <v>1005.1166666666668</v>
      </c>
      <c r="J56" s="38">
        <v>1012.2333333333333</v>
      </c>
      <c r="K56" s="31">
        <v>998</v>
      </c>
      <c r="L56" s="31">
        <v>980</v>
      </c>
      <c r="M56" s="31">
        <v>90.230829999999997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4675</v>
      </c>
      <c r="D57" s="38">
        <v>4685.8</v>
      </c>
      <c r="E57" s="38">
        <v>4650.8</v>
      </c>
      <c r="F57" s="38">
        <v>4626.6000000000004</v>
      </c>
      <c r="G57" s="38">
        <v>4591.6000000000004</v>
      </c>
      <c r="H57" s="38">
        <v>4710</v>
      </c>
      <c r="I57" s="38">
        <v>4745</v>
      </c>
      <c r="J57" s="38">
        <v>4769.2</v>
      </c>
      <c r="K57" s="31">
        <v>4720.8</v>
      </c>
      <c r="L57" s="31">
        <v>4661.6000000000004</v>
      </c>
      <c r="M57" s="31">
        <v>3.7069399999999999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7268.1</v>
      </c>
      <c r="D58" s="38">
        <v>7285.666666666667</v>
      </c>
      <c r="E58" s="38">
        <v>7240.4333333333343</v>
      </c>
      <c r="F58" s="38">
        <v>7212.7666666666673</v>
      </c>
      <c r="G58" s="38">
        <v>7167.5333333333347</v>
      </c>
      <c r="H58" s="38">
        <v>7313.3333333333339</v>
      </c>
      <c r="I58" s="38">
        <v>7358.5666666666657</v>
      </c>
      <c r="J58" s="38">
        <v>7386.2333333333336</v>
      </c>
      <c r="K58" s="31">
        <v>7330.9</v>
      </c>
      <c r="L58" s="31">
        <v>7258</v>
      </c>
      <c r="M58" s="31">
        <v>4.6026800000000003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1501.5</v>
      </c>
      <c r="D59" s="38">
        <v>1506.45</v>
      </c>
      <c r="E59" s="38">
        <v>1494.0500000000002</v>
      </c>
      <c r="F59" s="38">
        <v>1486.6000000000001</v>
      </c>
      <c r="G59" s="38">
        <v>1474.2000000000003</v>
      </c>
      <c r="H59" s="38">
        <v>1513.9</v>
      </c>
      <c r="I59" s="38">
        <v>1526.3000000000002</v>
      </c>
      <c r="J59" s="38">
        <v>1533.75</v>
      </c>
      <c r="K59" s="31">
        <v>1518.85</v>
      </c>
      <c r="L59" s="31">
        <v>1499</v>
      </c>
      <c r="M59" s="31">
        <v>7.0037200000000004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7418</v>
      </c>
      <c r="D60" s="38">
        <v>7398.0999999999995</v>
      </c>
      <c r="E60" s="38">
        <v>7371.1999999999989</v>
      </c>
      <c r="F60" s="38">
        <v>7324.4</v>
      </c>
      <c r="G60" s="38">
        <v>7297.4999999999991</v>
      </c>
      <c r="H60" s="38">
        <v>7444.8999999999987</v>
      </c>
      <c r="I60" s="38">
        <v>7471.7999999999984</v>
      </c>
      <c r="J60" s="38">
        <v>7518.5999999999985</v>
      </c>
      <c r="K60" s="31">
        <v>7425</v>
      </c>
      <c r="L60" s="31">
        <v>7351.3</v>
      </c>
      <c r="M60" s="31">
        <v>7.6280000000000001E-2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2316.8000000000002</v>
      </c>
      <c r="D61" s="38">
        <v>2324.4833333333336</v>
      </c>
      <c r="E61" s="38">
        <v>2292.3166666666671</v>
      </c>
      <c r="F61" s="38">
        <v>2267.8333333333335</v>
      </c>
      <c r="G61" s="38">
        <v>2235.666666666667</v>
      </c>
      <c r="H61" s="38">
        <v>2348.9666666666672</v>
      </c>
      <c r="I61" s="38">
        <v>2381.1333333333332</v>
      </c>
      <c r="J61" s="38">
        <v>2405.6166666666672</v>
      </c>
      <c r="K61" s="31">
        <v>2356.65</v>
      </c>
      <c r="L61" s="31">
        <v>2300</v>
      </c>
      <c r="M61" s="31">
        <v>2.33725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2369.6999999999998</v>
      </c>
      <c r="D62" s="38">
        <v>2370.15</v>
      </c>
      <c r="E62" s="38">
        <v>2358.0500000000002</v>
      </c>
      <c r="F62" s="38">
        <v>2346.4</v>
      </c>
      <c r="G62" s="38">
        <v>2334.3000000000002</v>
      </c>
      <c r="H62" s="38">
        <v>2381.8000000000002</v>
      </c>
      <c r="I62" s="38">
        <v>2393.8999999999996</v>
      </c>
      <c r="J62" s="38">
        <v>2405.5500000000002</v>
      </c>
      <c r="K62" s="31">
        <v>2382.25</v>
      </c>
      <c r="L62" s="31">
        <v>2358.5</v>
      </c>
      <c r="M62" s="31">
        <v>0.80154000000000003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395.35</v>
      </c>
      <c r="D63" s="38">
        <v>394.98333333333335</v>
      </c>
      <c r="E63" s="38">
        <v>390.06666666666672</v>
      </c>
      <c r="F63" s="38">
        <v>384.78333333333336</v>
      </c>
      <c r="G63" s="38">
        <v>379.86666666666673</v>
      </c>
      <c r="H63" s="38">
        <v>400.26666666666671</v>
      </c>
      <c r="I63" s="38">
        <v>405.18333333333334</v>
      </c>
      <c r="J63" s="38">
        <v>410.4666666666667</v>
      </c>
      <c r="K63" s="31">
        <v>399.9</v>
      </c>
      <c r="L63" s="31">
        <v>389.7</v>
      </c>
      <c r="M63" s="31">
        <v>24.434149999999999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230.85</v>
      </c>
      <c r="D64" s="38">
        <v>232.75</v>
      </c>
      <c r="E64" s="38">
        <v>228.35</v>
      </c>
      <c r="F64" s="38">
        <v>225.85</v>
      </c>
      <c r="G64" s="38">
        <v>221.45</v>
      </c>
      <c r="H64" s="38">
        <v>235.25</v>
      </c>
      <c r="I64" s="38">
        <v>239.64999999999998</v>
      </c>
      <c r="J64" s="38">
        <v>242.15</v>
      </c>
      <c r="K64" s="31">
        <v>237.15</v>
      </c>
      <c r="L64" s="31">
        <v>230.25</v>
      </c>
      <c r="M64" s="31">
        <v>75.930040000000005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191.65</v>
      </c>
      <c r="D65" s="38">
        <v>191.76666666666665</v>
      </c>
      <c r="E65" s="38">
        <v>191.1333333333333</v>
      </c>
      <c r="F65" s="38">
        <v>190.61666666666665</v>
      </c>
      <c r="G65" s="38">
        <v>189.98333333333329</v>
      </c>
      <c r="H65" s="38">
        <v>192.2833333333333</v>
      </c>
      <c r="I65" s="38">
        <v>192.91666666666663</v>
      </c>
      <c r="J65" s="38">
        <v>193.43333333333331</v>
      </c>
      <c r="K65" s="31">
        <v>192.4</v>
      </c>
      <c r="L65" s="31">
        <v>191.25</v>
      </c>
      <c r="M65" s="31">
        <v>86.306719999999999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87.5</v>
      </c>
      <c r="D66" s="38">
        <v>87.416666666666671</v>
      </c>
      <c r="E66" s="38">
        <v>86.63333333333334</v>
      </c>
      <c r="F66" s="38">
        <v>85.766666666666666</v>
      </c>
      <c r="G66" s="38">
        <v>84.983333333333334</v>
      </c>
      <c r="H66" s="38">
        <v>88.283333333333346</v>
      </c>
      <c r="I66" s="38">
        <v>89.066666666666677</v>
      </c>
      <c r="J66" s="38">
        <v>89.933333333333351</v>
      </c>
      <c r="K66" s="31">
        <v>88.2</v>
      </c>
      <c r="L66" s="31">
        <v>86.55</v>
      </c>
      <c r="M66" s="31">
        <v>65.83569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38.950000000000003</v>
      </c>
      <c r="D67" s="38">
        <v>39.1</v>
      </c>
      <c r="E67" s="38">
        <v>38.6</v>
      </c>
      <c r="F67" s="38">
        <v>38.25</v>
      </c>
      <c r="G67" s="38">
        <v>37.75</v>
      </c>
      <c r="H67" s="38">
        <v>39.450000000000003</v>
      </c>
      <c r="I67" s="38">
        <v>39.950000000000003</v>
      </c>
      <c r="J67" s="38">
        <v>40.300000000000004</v>
      </c>
      <c r="K67" s="31">
        <v>39.6</v>
      </c>
      <c r="L67" s="31">
        <v>38.75</v>
      </c>
      <c r="M67" s="31">
        <v>151.34173000000001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2610.65</v>
      </c>
      <c r="D68" s="38">
        <v>2601.5833333333335</v>
      </c>
      <c r="E68" s="38">
        <v>2584.166666666667</v>
      </c>
      <c r="F68" s="38">
        <v>2557.6833333333334</v>
      </c>
      <c r="G68" s="38">
        <v>2540.2666666666669</v>
      </c>
      <c r="H68" s="38">
        <v>2628.0666666666671</v>
      </c>
      <c r="I68" s="38">
        <v>2645.483333333334</v>
      </c>
      <c r="J68" s="38">
        <v>2671.9666666666672</v>
      </c>
      <c r="K68" s="31">
        <v>2619</v>
      </c>
      <c r="L68" s="31">
        <v>2575.1</v>
      </c>
      <c r="M68" s="31">
        <v>0.13839000000000001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1706.1</v>
      </c>
      <c r="D69" s="38">
        <v>1705.1499999999999</v>
      </c>
      <c r="E69" s="38">
        <v>1690.2999999999997</v>
      </c>
      <c r="F69" s="38">
        <v>1674.4999999999998</v>
      </c>
      <c r="G69" s="38">
        <v>1659.6499999999996</v>
      </c>
      <c r="H69" s="38">
        <v>1720.9499999999998</v>
      </c>
      <c r="I69" s="38">
        <v>1735.7999999999997</v>
      </c>
      <c r="J69" s="38">
        <v>1751.6</v>
      </c>
      <c r="K69" s="31">
        <v>1720</v>
      </c>
      <c r="L69" s="31">
        <v>1689.35</v>
      </c>
      <c r="M69" s="31">
        <v>3.2482500000000001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4751.05</v>
      </c>
      <c r="D70" s="38">
        <v>4729.3833333333332</v>
      </c>
      <c r="E70" s="38">
        <v>4683.7666666666664</v>
      </c>
      <c r="F70" s="38">
        <v>4616.4833333333336</v>
      </c>
      <c r="G70" s="38">
        <v>4570.8666666666668</v>
      </c>
      <c r="H70" s="38">
        <v>4796.6666666666661</v>
      </c>
      <c r="I70" s="38">
        <v>4842.2833333333328</v>
      </c>
      <c r="J70" s="38">
        <v>4909.5666666666657</v>
      </c>
      <c r="K70" s="31">
        <v>4775</v>
      </c>
      <c r="L70" s="31">
        <v>4662.1000000000004</v>
      </c>
      <c r="M70" s="31">
        <v>0.27943000000000001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2393.5500000000002</v>
      </c>
      <c r="D71" s="38">
        <v>2419.1833333333334</v>
      </c>
      <c r="E71" s="38">
        <v>2348.3666666666668</v>
      </c>
      <c r="F71" s="38">
        <v>2303.1833333333334</v>
      </c>
      <c r="G71" s="38">
        <v>2232.3666666666668</v>
      </c>
      <c r="H71" s="38">
        <v>2464.3666666666668</v>
      </c>
      <c r="I71" s="38">
        <v>2535.1833333333334</v>
      </c>
      <c r="J71" s="38">
        <v>2580.3666666666668</v>
      </c>
      <c r="K71" s="31">
        <v>2490</v>
      </c>
      <c r="L71" s="31">
        <v>2374</v>
      </c>
      <c r="M71" s="31">
        <v>11.03646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715.65</v>
      </c>
      <c r="D72" s="38">
        <v>718.55000000000007</v>
      </c>
      <c r="E72" s="38">
        <v>711.20000000000016</v>
      </c>
      <c r="F72" s="38">
        <v>706.75000000000011</v>
      </c>
      <c r="G72" s="38">
        <v>699.4000000000002</v>
      </c>
      <c r="H72" s="38">
        <v>723.00000000000011</v>
      </c>
      <c r="I72" s="38">
        <v>730.35</v>
      </c>
      <c r="J72" s="38">
        <v>734.80000000000007</v>
      </c>
      <c r="K72" s="31">
        <v>725.9</v>
      </c>
      <c r="L72" s="31">
        <v>714.1</v>
      </c>
      <c r="M72" s="31">
        <v>5.9091300000000002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1131.7</v>
      </c>
      <c r="D73" s="38">
        <v>1137.8999999999999</v>
      </c>
      <c r="E73" s="38">
        <v>1118.5999999999997</v>
      </c>
      <c r="F73" s="38">
        <v>1105.4999999999998</v>
      </c>
      <c r="G73" s="38">
        <v>1086.1999999999996</v>
      </c>
      <c r="H73" s="38">
        <v>1150.9999999999998</v>
      </c>
      <c r="I73" s="38">
        <v>1170.3</v>
      </c>
      <c r="J73" s="38">
        <v>1183.3999999999999</v>
      </c>
      <c r="K73" s="31">
        <v>1157.2</v>
      </c>
      <c r="L73" s="31">
        <v>1124.8</v>
      </c>
      <c r="M73" s="31">
        <v>3.6183100000000001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134.55000000000001</v>
      </c>
      <c r="D74" s="38">
        <v>134.76666666666668</v>
      </c>
      <c r="E74" s="38">
        <v>134.03333333333336</v>
      </c>
      <c r="F74" s="38">
        <v>133.51666666666668</v>
      </c>
      <c r="G74" s="38">
        <v>132.78333333333336</v>
      </c>
      <c r="H74" s="38">
        <v>135.28333333333336</v>
      </c>
      <c r="I74" s="38">
        <v>136.01666666666665</v>
      </c>
      <c r="J74" s="38">
        <v>136.53333333333336</v>
      </c>
      <c r="K74" s="31">
        <v>135.5</v>
      </c>
      <c r="L74" s="31">
        <v>134.25</v>
      </c>
      <c r="M74" s="31">
        <v>125.55619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1057.1500000000001</v>
      </c>
      <c r="D75" s="38">
        <v>1064.1000000000001</v>
      </c>
      <c r="E75" s="38">
        <v>1047.3500000000004</v>
      </c>
      <c r="F75" s="38">
        <v>1037.5500000000002</v>
      </c>
      <c r="G75" s="38">
        <v>1020.8000000000004</v>
      </c>
      <c r="H75" s="38">
        <v>1073.9000000000003</v>
      </c>
      <c r="I75" s="38">
        <v>1090.6499999999999</v>
      </c>
      <c r="J75" s="38">
        <v>1100.4500000000003</v>
      </c>
      <c r="K75" s="31">
        <v>1080.8499999999999</v>
      </c>
      <c r="L75" s="31">
        <v>1054.3</v>
      </c>
      <c r="M75" s="31">
        <v>19.443159999999999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118.7</v>
      </c>
      <c r="D76" s="38">
        <v>117.39999999999999</v>
      </c>
      <c r="E76" s="38">
        <v>115.29999999999998</v>
      </c>
      <c r="F76" s="38">
        <v>111.89999999999999</v>
      </c>
      <c r="G76" s="38">
        <v>109.79999999999998</v>
      </c>
      <c r="H76" s="38">
        <v>120.79999999999998</v>
      </c>
      <c r="I76" s="38">
        <v>122.89999999999998</v>
      </c>
      <c r="J76" s="38">
        <v>126.29999999999998</v>
      </c>
      <c r="K76" s="31">
        <v>119.5</v>
      </c>
      <c r="L76" s="31">
        <v>114</v>
      </c>
      <c r="M76" s="31">
        <v>806.7636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351.95</v>
      </c>
      <c r="D77" s="38">
        <v>352.31666666666666</v>
      </c>
      <c r="E77" s="38">
        <v>349.83333333333331</v>
      </c>
      <c r="F77" s="38">
        <v>347.71666666666664</v>
      </c>
      <c r="G77" s="38">
        <v>345.23333333333329</v>
      </c>
      <c r="H77" s="38">
        <v>354.43333333333334</v>
      </c>
      <c r="I77" s="38">
        <v>356.91666666666669</v>
      </c>
      <c r="J77" s="38">
        <v>359.03333333333336</v>
      </c>
      <c r="K77" s="31">
        <v>354.8</v>
      </c>
      <c r="L77" s="31">
        <v>350.2</v>
      </c>
      <c r="M77" s="31">
        <v>48.547159999999998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857.75</v>
      </c>
      <c r="D78" s="38">
        <v>858.93333333333339</v>
      </c>
      <c r="E78" s="38">
        <v>855.26666666666677</v>
      </c>
      <c r="F78" s="38">
        <v>852.78333333333342</v>
      </c>
      <c r="G78" s="38">
        <v>849.11666666666679</v>
      </c>
      <c r="H78" s="38">
        <v>861.41666666666674</v>
      </c>
      <c r="I78" s="38">
        <v>865.08333333333326</v>
      </c>
      <c r="J78" s="38">
        <v>867.56666666666672</v>
      </c>
      <c r="K78" s="31">
        <v>862.6</v>
      </c>
      <c r="L78" s="31">
        <v>856.45</v>
      </c>
      <c r="M78" s="31">
        <v>32.61665</v>
      </c>
      <c r="N78" s="1"/>
      <c r="O78" s="1"/>
    </row>
    <row r="79" spans="1:15" ht="12.75" customHeight="1">
      <c r="A79" s="33">
        <v>69</v>
      </c>
      <c r="B79" s="58" t="s">
        <v>854</v>
      </c>
      <c r="C79" s="31">
        <v>481.3</v>
      </c>
      <c r="D79" s="38">
        <v>480.81666666666661</v>
      </c>
      <c r="E79" s="38">
        <v>478.13333333333321</v>
      </c>
      <c r="F79" s="38">
        <v>474.96666666666658</v>
      </c>
      <c r="G79" s="38">
        <v>472.28333333333319</v>
      </c>
      <c r="H79" s="38">
        <v>483.98333333333323</v>
      </c>
      <c r="I79" s="38">
        <v>486.66666666666663</v>
      </c>
      <c r="J79" s="38">
        <v>489.83333333333326</v>
      </c>
      <c r="K79" s="31">
        <v>483.5</v>
      </c>
      <c r="L79" s="31">
        <v>477.65</v>
      </c>
      <c r="M79" s="31">
        <v>1.49708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260</v>
      </c>
      <c r="D80" s="38">
        <v>260.43333333333334</v>
      </c>
      <c r="E80" s="38">
        <v>258.86666666666667</v>
      </c>
      <c r="F80" s="38">
        <v>257.73333333333335</v>
      </c>
      <c r="G80" s="38">
        <v>256.16666666666669</v>
      </c>
      <c r="H80" s="38">
        <v>261.56666666666666</v>
      </c>
      <c r="I80" s="38">
        <v>263.13333333333338</v>
      </c>
      <c r="J80" s="38">
        <v>264.26666666666665</v>
      </c>
      <c r="K80" s="31">
        <v>262</v>
      </c>
      <c r="L80" s="31">
        <v>259.3</v>
      </c>
      <c r="M80" s="31">
        <v>16.624680000000001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1143.5999999999999</v>
      </c>
      <c r="D81" s="38">
        <v>1140.75</v>
      </c>
      <c r="E81" s="38">
        <v>1135.8</v>
      </c>
      <c r="F81" s="38">
        <v>1128</v>
      </c>
      <c r="G81" s="38">
        <v>1123.05</v>
      </c>
      <c r="H81" s="38">
        <v>1148.55</v>
      </c>
      <c r="I81" s="38">
        <v>1153.4999999999998</v>
      </c>
      <c r="J81" s="38">
        <v>1161.3</v>
      </c>
      <c r="K81" s="31">
        <v>1145.7</v>
      </c>
      <c r="L81" s="31">
        <v>1132.95</v>
      </c>
      <c r="M81" s="31">
        <v>0.32768999999999998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493.45</v>
      </c>
      <c r="D82" s="38">
        <v>494.63333333333338</v>
      </c>
      <c r="E82" s="38">
        <v>491.26666666666677</v>
      </c>
      <c r="F82" s="38">
        <v>489.08333333333337</v>
      </c>
      <c r="G82" s="38">
        <v>485.71666666666675</v>
      </c>
      <c r="H82" s="38">
        <v>496.81666666666678</v>
      </c>
      <c r="I82" s="38">
        <v>500.18333333333345</v>
      </c>
      <c r="J82" s="38">
        <v>502.36666666666679</v>
      </c>
      <c r="K82" s="31">
        <v>498</v>
      </c>
      <c r="L82" s="31">
        <v>492.45</v>
      </c>
      <c r="M82" s="31">
        <v>9.0547900000000006</v>
      </c>
      <c r="N82" s="1"/>
      <c r="O82" s="1"/>
    </row>
    <row r="83" spans="1:15" ht="12.75" customHeight="1">
      <c r="A83" s="33">
        <v>73</v>
      </c>
      <c r="B83" s="58" t="s">
        <v>855</v>
      </c>
      <c r="C83" s="31">
        <v>287.10000000000002</v>
      </c>
      <c r="D83" s="38">
        <v>285.90000000000003</v>
      </c>
      <c r="E83" s="38">
        <v>282.20000000000005</v>
      </c>
      <c r="F83" s="38">
        <v>277.3</v>
      </c>
      <c r="G83" s="38">
        <v>273.60000000000002</v>
      </c>
      <c r="H83" s="38">
        <v>290.80000000000007</v>
      </c>
      <c r="I83" s="38">
        <v>294.5</v>
      </c>
      <c r="J83" s="38">
        <v>299.40000000000009</v>
      </c>
      <c r="K83" s="31">
        <v>289.60000000000002</v>
      </c>
      <c r="L83" s="31">
        <v>281</v>
      </c>
      <c r="M83" s="31">
        <v>51.917839999999998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6240.25</v>
      </c>
      <c r="D84" s="38">
        <v>6246.4000000000005</v>
      </c>
      <c r="E84" s="38">
        <v>6143.8500000000013</v>
      </c>
      <c r="F84" s="38">
        <v>6047.4500000000007</v>
      </c>
      <c r="G84" s="38">
        <v>5944.9000000000015</v>
      </c>
      <c r="H84" s="38">
        <v>6342.8000000000011</v>
      </c>
      <c r="I84" s="38">
        <v>6445.35</v>
      </c>
      <c r="J84" s="38">
        <v>6541.7500000000009</v>
      </c>
      <c r="K84" s="31">
        <v>6348.95</v>
      </c>
      <c r="L84" s="31">
        <v>6150</v>
      </c>
      <c r="M84" s="31">
        <v>0.34808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740.75</v>
      </c>
      <c r="D85" s="38">
        <v>740.83333333333337</v>
      </c>
      <c r="E85" s="38">
        <v>737.91666666666674</v>
      </c>
      <c r="F85" s="38">
        <v>735.08333333333337</v>
      </c>
      <c r="G85" s="38">
        <v>732.16666666666674</v>
      </c>
      <c r="H85" s="38">
        <v>743.66666666666674</v>
      </c>
      <c r="I85" s="38">
        <v>746.58333333333348</v>
      </c>
      <c r="J85" s="38">
        <v>749.41666666666674</v>
      </c>
      <c r="K85" s="31">
        <v>743.75</v>
      </c>
      <c r="L85" s="31">
        <v>738</v>
      </c>
      <c r="M85" s="31">
        <v>0.44800000000000001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973.6</v>
      </c>
      <c r="D86" s="38">
        <v>976.38333333333321</v>
      </c>
      <c r="E86" s="38">
        <v>967.26666666666642</v>
      </c>
      <c r="F86" s="38">
        <v>960.93333333333317</v>
      </c>
      <c r="G86" s="38">
        <v>951.81666666666638</v>
      </c>
      <c r="H86" s="38">
        <v>982.71666666666647</v>
      </c>
      <c r="I86" s="38">
        <v>991.83333333333326</v>
      </c>
      <c r="J86" s="38">
        <v>998.16666666666652</v>
      </c>
      <c r="K86" s="31">
        <v>985.5</v>
      </c>
      <c r="L86" s="31">
        <v>970.05</v>
      </c>
      <c r="M86" s="31">
        <v>0.54805000000000004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439.1</v>
      </c>
      <c r="D87" s="38">
        <v>438.09999999999997</v>
      </c>
      <c r="E87" s="38">
        <v>429.79999999999995</v>
      </c>
      <c r="F87" s="38">
        <v>420.5</v>
      </c>
      <c r="G87" s="38">
        <v>412.2</v>
      </c>
      <c r="H87" s="38">
        <v>447.39999999999992</v>
      </c>
      <c r="I87" s="38">
        <v>455.7</v>
      </c>
      <c r="J87" s="38">
        <v>464.99999999999989</v>
      </c>
      <c r="K87" s="31">
        <v>446.4</v>
      </c>
      <c r="L87" s="31">
        <v>428.8</v>
      </c>
      <c r="M87" s="31">
        <v>5.7246199999999998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18626.45</v>
      </c>
      <c r="D88" s="38">
        <v>18634.149999999998</v>
      </c>
      <c r="E88" s="38">
        <v>18523.299999999996</v>
      </c>
      <c r="F88" s="38">
        <v>18420.149999999998</v>
      </c>
      <c r="G88" s="38">
        <v>18309.299999999996</v>
      </c>
      <c r="H88" s="38">
        <v>18737.299999999996</v>
      </c>
      <c r="I88" s="38">
        <v>18848.149999999994</v>
      </c>
      <c r="J88" s="38">
        <v>18951.299999999996</v>
      </c>
      <c r="K88" s="31">
        <v>18745</v>
      </c>
      <c r="L88" s="31">
        <v>18531</v>
      </c>
      <c r="M88" s="31">
        <v>0.22725999999999999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595.29999999999995</v>
      </c>
      <c r="D89" s="38">
        <v>595.80000000000007</v>
      </c>
      <c r="E89" s="38">
        <v>588.60000000000014</v>
      </c>
      <c r="F89" s="38">
        <v>581.90000000000009</v>
      </c>
      <c r="G89" s="38">
        <v>574.70000000000016</v>
      </c>
      <c r="H89" s="38">
        <v>602.50000000000011</v>
      </c>
      <c r="I89" s="38">
        <v>609.70000000000016</v>
      </c>
      <c r="J89" s="38">
        <v>616.40000000000009</v>
      </c>
      <c r="K89" s="31">
        <v>603</v>
      </c>
      <c r="L89" s="31">
        <v>589.1</v>
      </c>
      <c r="M89" s="31">
        <v>1.97584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17.899999999999999</v>
      </c>
      <c r="D90" s="38">
        <v>17.899999999999999</v>
      </c>
      <c r="E90" s="38">
        <v>17.899999999999999</v>
      </c>
      <c r="F90" s="38">
        <v>17.899999999999999</v>
      </c>
      <c r="G90" s="38">
        <v>17.899999999999999</v>
      </c>
      <c r="H90" s="38">
        <v>17.899999999999999</v>
      </c>
      <c r="I90" s="38">
        <v>17.899999999999999</v>
      </c>
      <c r="J90" s="38">
        <v>17.899999999999999</v>
      </c>
      <c r="K90" s="31">
        <v>17.899999999999999</v>
      </c>
      <c r="L90" s="31">
        <v>17.899999999999999</v>
      </c>
      <c r="M90" s="31">
        <v>18.890239999999999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4550.8</v>
      </c>
      <c r="D91" s="38">
        <v>4540.3499999999995</v>
      </c>
      <c r="E91" s="38">
        <v>4522.1499999999987</v>
      </c>
      <c r="F91" s="38">
        <v>4493.4999999999991</v>
      </c>
      <c r="G91" s="38">
        <v>4475.2999999999984</v>
      </c>
      <c r="H91" s="38">
        <v>4568.9999999999991</v>
      </c>
      <c r="I91" s="38">
        <v>4587.2</v>
      </c>
      <c r="J91" s="38">
        <v>4615.8499999999995</v>
      </c>
      <c r="K91" s="31">
        <v>4558.55</v>
      </c>
      <c r="L91" s="31">
        <v>4511.7</v>
      </c>
      <c r="M91" s="31">
        <v>3.67571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967.8</v>
      </c>
      <c r="D92" s="38">
        <v>955.08333333333337</v>
      </c>
      <c r="E92" s="38">
        <v>921.16666666666674</v>
      </c>
      <c r="F92" s="38">
        <v>874.53333333333342</v>
      </c>
      <c r="G92" s="38">
        <v>840.61666666666679</v>
      </c>
      <c r="H92" s="38">
        <v>1001.7166666666667</v>
      </c>
      <c r="I92" s="38">
        <v>1035.6333333333334</v>
      </c>
      <c r="J92" s="38">
        <v>1082.2666666666667</v>
      </c>
      <c r="K92" s="31">
        <v>989</v>
      </c>
      <c r="L92" s="31">
        <v>908.45</v>
      </c>
      <c r="M92" s="31">
        <v>62.364409999999999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1717.4</v>
      </c>
      <c r="D93" s="38">
        <v>1730.9833333333333</v>
      </c>
      <c r="E93" s="38">
        <v>1689.9666666666667</v>
      </c>
      <c r="F93" s="38">
        <v>1662.5333333333333</v>
      </c>
      <c r="G93" s="38">
        <v>1621.5166666666667</v>
      </c>
      <c r="H93" s="38">
        <v>1758.4166666666667</v>
      </c>
      <c r="I93" s="38">
        <v>1799.4333333333336</v>
      </c>
      <c r="J93" s="38">
        <v>1826.8666666666668</v>
      </c>
      <c r="K93" s="31">
        <v>1772</v>
      </c>
      <c r="L93" s="31">
        <v>1703.55</v>
      </c>
      <c r="M93" s="31">
        <v>0.78237000000000001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301.89999999999998</v>
      </c>
      <c r="D94" s="38">
        <v>302.81666666666666</v>
      </c>
      <c r="E94" s="38">
        <v>300.18333333333334</v>
      </c>
      <c r="F94" s="38">
        <v>298.4666666666667</v>
      </c>
      <c r="G94" s="38">
        <v>295.83333333333337</v>
      </c>
      <c r="H94" s="38">
        <v>304.5333333333333</v>
      </c>
      <c r="I94" s="38">
        <v>307.16666666666663</v>
      </c>
      <c r="J94" s="38">
        <v>308.88333333333327</v>
      </c>
      <c r="K94" s="31">
        <v>305.45</v>
      </c>
      <c r="L94" s="31">
        <v>301.10000000000002</v>
      </c>
      <c r="M94" s="31">
        <v>6.4786700000000002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749.65</v>
      </c>
      <c r="D95" s="38">
        <v>751.2166666666667</v>
      </c>
      <c r="E95" s="38">
        <v>746.43333333333339</v>
      </c>
      <c r="F95" s="38">
        <v>743.2166666666667</v>
      </c>
      <c r="G95" s="38">
        <v>738.43333333333339</v>
      </c>
      <c r="H95" s="38">
        <v>754.43333333333339</v>
      </c>
      <c r="I95" s="38">
        <v>759.2166666666667</v>
      </c>
      <c r="J95" s="38">
        <v>762.43333333333339</v>
      </c>
      <c r="K95" s="31">
        <v>756</v>
      </c>
      <c r="L95" s="31">
        <v>748</v>
      </c>
      <c r="M95" s="31">
        <v>4.2173800000000004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325.55</v>
      </c>
      <c r="D96" s="38">
        <v>326.58333333333331</v>
      </c>
      <c r="E96" s="38">
        <v>323.76666666666665</v>
      </c>
      <c r="F96" s="38">
        <v>321.98333333333335</v>
      </c>
      <c r="G96" s="38">
        <v>319.16666666666669</v>
      </c>
      <c r="H96" s="38">
        <v>328.36666666666662</v>
      </c>
      <c r="I96" s="38">
        <v>331.18333333333334</v>
      </c>
      <c r="J96" s="38">
        <v>332.96666666666658</v>
      </c>
      <c r="K96" s="31">
        <v>329.4</v>
      </c>
      <c r="L96" s="31">
        <v>324.8</v>
      </c>
      <c r="M96" s="31">
        <v>33.511659999999999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804.8</v>
      </c>
      <c r="D97" s="38">
        <v>805.83333333333337</v>
      </c>
      <c r="E97" s="38">
        <v>799.9666666666667</v>
      </c>
      <c r="F97" s="38">
        <v>795.13333333333333</v>
      </c>
      <c r="G97" s="38">
        <v>789.26666666666665</v>
      </c>
      <c r="H97" s="38">
        <v>810.66666666666674</v>
      </c>
      <c r="I97" s="38">
        <v>816.5333333333333</v>
      </c>
      <c r="J97" s="38">
        <v>821.36666666666679</v>
      </c>
      <c r="K97" s="31">
        <v>811.7</v>
      </c>
      <c r="L97" s="31">
        <v>801</v>
      </c>
      <c r="M97" s="31">
        <v>1.13395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1143.1500000000001</v>
      </c>
      <c r="D98" s="38">
        <v>1140.7833333333335</v>
      </c>
      <c r="E98" s="38">
        <v>1134.5666666666671</v>
      </c>
      <c r="F98" s="38">
        <v>1125.9833333333336</v>
      </c>
      <c r="G98" s="38">
        <v>1119.7666666666671</v>
      </c>
      <c r="H98" s="38">
        <v>1149.366666666667</v>
      </c>
      <c r="I98" s="38">
        <v>1155.5833333333337</v>
      </c>
      <c r="J98" s="38">
        <v>1164.166666666667</v>
      </c>
      <c r="K98" s="31">
        <v>1147</v>
      </c>
      <c r="L98" s="31">
        <v>1132.2</v>
      </c>
      <c r="M98" s="31">
        <v>0.50958999999999999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143.5</v>
      </c>
      <c r="D99" s="38">
        <v>144.11666666666667</v>
      </c>
      <c r="E99" s="38">
        <v>142.23333333333335</v>
      </c>
      <c r="F99" s="38">
        <v>140.96666666666667</v>
      </c>
      <c r="G99" s="38">
        <v>139.08333333333334</v>
      </c>
      <c r="H99" s="38">
        <v>145.38333333333335</v>
      </c>
      <c r="I99" s="38">
        <v>147.26666666666668</v>
      </c>
      <c r="J99" s="38">
        <v>148.53333333333336</v>
      </c>
      <c r="K99" s="31">
        <v>146</v>
      </c>
      <c r="L99" s="31">
        <v>142.85</v>
      </c>
      <c r="M99" s="31">
        <v>11.987730000000001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606.15</v>
      </c>
      <c r="D100" s="38">
        <v>607.7166666666667</v>
      </c>
      <c r="E100" s="38">
        <v>598.43333333333339</v>
      </c>
      <c r="F100" s="38">
        <v>590.7166666666667</v>
      </c>
      <c r="G100" s="38">
        <v>581.43333333333339</v>
      </c>
      <c r="H100" s="38">
        <v>615.43333333333339</v>
      </c>
      <c r="I100" s="38">
        <v>624.7166666666667</v>
      </c>
      <c r="J100" s="38">
        <v>632.43333333333339</v>
      </c>
      <c r="K100" s="31">
        <v>617</v>
      </c>
      <c r="L100" s="31">
        <v>600</v>
      </c>
      <c r="M100" s="31">
        <v>7.7937000000000003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2259.1</v>
      </c>
      <c r="D101" s="38">
        <v>2266.2000000000003</v>
      </c>
      <c r="E101" s="38">
        <v>2242.5000000000005</v>
      </c>
      <c r="F101" s="38">
        <v>2225.9</v>
      </c>
      <c r="G101" s="38">
        <v>2202.2000000000003</v>
      </c>
      <c r="H101" s="38">
        <v>2282.8000000000006</v>
      </c>
      <c r="I101" s="38">
        <v>2306.5000000000005</v>
      </c>
      <c r="J101" s="38">
        <v>2323.1000000000008</v>
      </c>
      <c r="K101" s="31">
        <v>2289.9</v>
      </c>
      <c r="L101" s="31">
        <v>2249.6</v>
      </c>
      <c r="M101" s="31">
        <v>1.6490499999999999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35.4</v>
      </c>
      <c r="D102" s="38">
        <v>35.516666666666666</v>
      </c>
      <c r="E102" s="38">
        <v>35.18333333333333</v>
      </c>
      <c r="F102" s="38">
        <v>34.966666666666661</v>
      </c>
      <c r="G102" s="38">
        <v>34.633333333333326</v>
      </c>
      <c r="H102" s="38">
        <v>35.733333333333334</v>
      </c>
      <c r="I102" s="38">
        <v>36.066666666666677</v>
      </c>
      <c r="J102" s="38">
        <v>36.283333333333339</v>
      </c>
      <c r="K102" s="31">
        <v>35.85</v>
      </c>
      <c r="L102" s="31">
        <v>35.299999999999997</v>
      </c>
      <c r="M102" s="31">
        <v>83.910110000000003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1143.7</v>
      </c>
      <c r="D103" s="38">
        <v>1148.6833333333332</v>
      </c>
      <c r="E103" s="38">
        <v>1128.3666666666663</v>
      </c>
      <c r="F103" s="38">
        <v>1113.0333333333331</v>
      </c>
      <c r="G103" s="38">
        <v>1092.7166666666662</v>
      </c>
      <c r="H103" s="38">
        <v>1164.0166666666664</v>
      </c>
      <c r="I103" s="38">
        <v>1184.3333333333335</v>
      </c>
      <c r="J103" s="38">
        <v>1199.6666666666665</v>
      </c>
      <c r="K103" s="31">
        <v>1169</v>
      </c>
      <c r="L103" s="31">
        <v>1133.3499999999999</v>
      </c>
      <c r="M103" s="31">
        <v>6.5056000000000003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685.1</v>
      </c>
      <c r="D104" s="38">
        <v>683.15000000000009</v>
      </c>
      <c r="E104" s="38">
        <v>674.35000000000014</v>
      </c>
      <c r="F104" s="38">
        <v>663.6</v>
      </c>
      <c r="G104" s="38">
        <v>654.80000000000007</v>
      </c>
      <c r="H104" s="38">
        <v>693.9000000000002</v>
      </c>
      <c r="I104" s="38">
        <v>702.70000000000016</v>
      </c>
      <c r="J104" s="38">
        <v>713.45000000000027</v>
      </c>
      <c r="K104" s="31">
        <v>691.95</v>
      </c>
      <c r="L104" s="31">
        <v>672.4</v>
      </c>
      <c r="M104" s="31">
        <v>2.4214500000000001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1040.6500000000001</v>
      </c>
      <c r="D105" s="38">
        <v>1032.2333333333333</v>
      </c>
      <c r="E105" s="38">
        <v>1018.4666666666667</v>
      </c>
      <c r="F105" s="38">
        <v>996.2833333333333</v>
      </c>
      <c r="G105" s="38">
        <v>982.51666666666665</v>
      </c>
      <c r="H105" s="38">
        <v>1054.4166666666667</v>
      </c>
      <c r="I105" s="38">
        <v>1068.1833333333336</v>
      </c>
      <c r="J105" s="38">
        <v>1090.3666666666668</v>
      </c>
      <c r="K105" s="31">
        <v>1046</v>
      </c>
      <c r="L105" s="31">
        <v>1010.05</v>
      </c>
      <c r="M105" s="31">
        <v>2.0256099999999999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9320.7000000000007</v>
      </c>
      <c r="D106" s="38">
        <v>9308.0833333333339</v>
      </c>
      <c r="E106" s="38">
        <v>9182.6666666666679</v>
      </c>
      <c r="F106" s="38">
        <v>9044.6333333333332</v>
      </c>
      <c r="G106" s="38">
        <v>8919.2166666666672</v>
      </c>
      <c r="H106" s="38">
        <v>9446.1166666666686</v>
      </c>
      <c r="I106" s="38">
        <v>9571.5333333333365</v>
      </c>
      <c r="J106" s="38">
        <v>9709.5666666666693</v>
      </c>
      <c r="K106" s="31">
        <v>9433.5</v>
      </c>
      <c r="L106" s="31">
        <v>9170.0499999999993</v>
      </c>
      <c r="M106" s="31">
        <v>0.53341000000000005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84.05</v>
      </c>
      <c r="D107" s="38">
        <v>84.066666666666663</v>
      </c>
      <c r="E107" s="38">
        <v>83.23333333333332</v>
      </c>
      <c r="F107" s="38">
        <v>82.416666666666657</v>
      </c>
      <c r="G107" s="38">
        <v>81.583333333333314</v>
      </c>
      <c r="H107" s="38">
        <v>84.883333333333326</v>
      </c>
      <c r="I107" s="38">
        <v>85.716666666666669</v>
      </c>
      <c r="J107" s="38">
        <v>86.533333333333331</v>
      </c>
      <c r="K107" s="31">
        <v>84.9</v>
      </c>
      <c r="L107" s="31">
        <v>83.25</v>
      </c>
      <c r="M107" s="31">
        <v>56.496609999999997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409.4</v>
      </c>
      <c r="D108" s="38">
        <v>409.68333333333334</v>
      </c>
      <c r="E108" s="38">
        <v>406.9666666666667</v>
      </c>
      <c r="F108" s="38">
        <v>404.53333333333336</v>
      </c>
      <c r="G108" s="38">
        <v>401.81666666666672</v>
      </c>
      <c r="H108" s="38">
        <v>412.11666666666667</v>
      </c>
      <c r="I108" s="38">
        <v>414.83333333333326</v>
      </c>
      <c r="J108" s="38">
        <v>417.26666666666665</v>
      </c>
      <c r="K108" s="31">
        <v>412.4</v>
      </c>
      <c r="L108" s="31">
        <v>407.25</v>
      </c>
      <c r="M108" s="31">
        <v>8.6444200000000002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541.75</v>
      </c>
      <c r="D109" s="38">
        <v>536.58333333333337</v>
      </c>
      <c r="E109" s="38">
        <v>529.16666666666674</v>
      </c>
      <c r="F109" s="38">
        <v>516.58333333333337</v>
      </c>
      <c r="G109" s="38">
        <v>509.16666666666674</v>
      </c>
      <c r="H109" s="38">
        <v>549.16666666666674</v>
      </c>
      <c r="I109" s="38">
        <v>556.58333333333348</v>
      </c>
      <c r="J109" s="38">
        <v>569.16666666666674</v>
      </c>
      <c r="K109" s="31">
        <v>544</v>
      </c>
      <c r="L109" s="31">
        <v>524</v>
      </c>
      <c r="M109" s="31">
        <v>2.6959599999999999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279.8</v>
      </c>
      <c r="D110" s="38">
        <v>281.55</v>
      </c>
      <c r="E110" s="38">
        <v>277.20000000000005</v>
      </c>
      <c r="F110" s="38">
        <v>274.60000000000002</v>
      </c>
      <c r="G110" s="38">
        <v>270.25000000000006</v>
      </c>
      <c r="H110" s="38">
        <v>284.15000000000003</v>
      </c>
      <c r="I110" s="38">
        <v>288.50000000000006</v>
      </c>
      <c r="J110" s="38">
        <v>291.10000000000002</v>
      </c>
      <c r="K110" s="31">
        <v>285.89999999999998</v>
      </c>
      <c r="L110" s="31">
        <v>278.95</v>
      </c>
      <c r="M110" s="31">
        <v>31.262409999999999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515.04999999999995</v>
      </c>
      <c r="D111" s="38">
        <v>520.06666666666661</v>
      </c>
      <c r="E111" s="38">
        <v>506.98333333333323</v>
      </c>
      <c r="F111" s="38">
        <v>498.91666666666663</v>
      </c>
      <c r="G111" s="38">
        <v>485.83333333333326</v>
      </c>
      <c r="H111" s="38">
        <v>528.13333333333321</v>
      </c>
      <c r="I111" s="38">
        <v>541.2166666666667</v>
      </c>
      <c r="J111" s="38">
        <v>549.28333333333319</v>
      </c>
      <c r="K111" s="31">
        <v>533.15</v>
      </c>
      <c r="L111" s="31">
        <v>512</v>
      </c>
      <c r="M111" s="31">
        <v>3.5790299999999999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979.25</v>
      </c>
      <c r="D112" s="38">
        <v>977.26666666666677</v>
      </c>
      <c r="E112" s="38">
        <v>970.33333333333348</v>
      </c>
      <c r="F112" s="38">
        <v>961.41666666666674</v>
      </c>
      <c r="G112" s="38">
        <v>954.48333333333346</v>
      </c>
      <c r="H112" s="38">
        <v>986.18333333333351</v>
      </c>
      <c r="I112" s="38">
        <v>993.11666666666667</v>
      </c>
      <c r="J112" s="38">
        <v>1002.0333333333335</v>
      </c>
      <c r="K112" s="31">
        <v>984.2</v>
      </c>
      <c r="L112" s="31">
        <v>968.35</v>
      </c>
      <c r="M112" s="31">
        <v>2.996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1116.0999999999999</v>
      </c>
      <c r="D113" s="38">
        <v>1111.7333333333333</v>
      </c>
      <c r="E113" s="38">
        <v>1101.8666666666668</v>
      </c>
      <c r="F113" s="38">
        <v>1087.6333333333334</v>
      </c>
      <c r="G113" s="38">
        <v>1077.7666666666669</v>
      </c>
      <c r="H113" s="38">
        <v>1125.9666666666667</v>
      </c>
      <c r="I113" s="38">
        <v>1135.833333333333</v>
      </c>
      <c r="J113" s="38">
        <v>1150.0666666666666</v>
      </c>
      <c r="K113" s="31">
        <v>1121.5999999999999</v>
      </c>
      <c r="L113" s="31">
        <v>1097.5</v>
      </c>
      <c r="M113" s="31">
        <v>13.68163</v>
      </c>
      <c r="N113" s="1"/>
      <c r="O113" s="1"/>
    </row>
    <row r="114" spans="1:15" ht="12.75" customHeight="1">
      <c r="A114" s="33">
        <v>104</v>
      </c>
      <c r="B114" s="58" t="s">
        <v>850</v>
      </c>
      <c r="C114" s="31">
        <v>514.95000000000005</v>
      </c>
      <c r="D114" s="38">
        <v>511.35000000000008</v>
      </c>
      <c r="E114" s="38">
        <v>505.60000000000014</v>
      </c>
      <c r="F114" s="38">
        <v>496.25000000000006</v>
      </c>
      <c r="G114" s="38">
        <v>490.50000000000011</v>
      </c>
      <c r="H114" s="38">
        <v>520.70000000000016</v>
      </c>
      <c r="I114" s="38">
        <v>526.45000000000005</v>
      </c>
      <c r="J114" s="38">
        <v>535.80000000000018</v>
      </c>
      <c r="K114" s="31">
        <v>517.1</v>
      </c>
      <c r="L114" s="31">
        <v>502</v>
      </c>
      <c r="M114" s="31">
        <v>6.6984199999999996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1236.1500000000001</v>
      </c>
      <c r="D115" s="38">
        <v>1241.3666666666666</v>
      </c>
      <c r="E115" s="38">
        <v>1225.9333333333332</v>
      </c>
      <c r="F115" s="38">
        <v>1215.7166666666667</v>
      </c>
      <c r="G115" s="38">
        <v>1200.2833333333333</v>
      </c>
      <c r="H115" s="38">
        <v>1251.583333333333</v>
      </c>
      <c r="I115" s="38">
        <v>1267.0166666666664</v>
      </c>
      <c r="J115" s="38">
        <v>1277.2333333333329</v>
      </c>
      <c r="K115" s="31">
        <v>1256.8</v>
      </c>
      <c r="L115" s="31">
        <v>1231.1500000000001</v>
      </c>
      <c r="M115" s="31">
        <v>12.8245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124.8</v>
      </c>
      <c r="D116" s="38">
        <v>124.95</v>
      </c>
      <c r="E116" s="38">
        <v>124.35000000000001</v>
      </c>
      <c r="F116" s="38">
        <v>123.9</v>
      </c>
      <c r="G116" s="38">
        <v>123.30000000000001</v>
      </c>
      <c r="H116" s="38">
        <v>125.4</v>
      </c>
      <c r="I116" s="38">
        <v>126</v>
      </c>
      <c r="J116" s="38">
        <v>126.45</v>
      </c>
      <c r="K116" s="31">
        <v>125.55</v>
      </c>
      <c r="L116" s="31">
        <v>124.5</v>
      </c>
      <c r="M116" s="31">
        <v>27.556349999999998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1422.45</v>
      </c>
      <c r="D117" s="38">
        <v>1422.4666666666665</v>
      </c>
      <c r="E117" s="38">
        <v>1409.9833333333329</v>
      </c>
      <c r="F117" s="38">
        <v>1397.5166666666664</v>
      </c>
      <c r="G117" s="38">
        <v>1385.0333333333328</v>
      </c>
      <c r="H117" s="38">
        <v>1434.9333333333329</v>
      </c>
      <c r="I117" s="38">
        <v>1447.4166666666665</v>
      </c>
      <c r="J117" s="38">
        <v>1459.883333333333</v>
      </c>
      <c r="K117" s="31">
        <v>1434.95</v>
      </c>
      <c r="L117" s="31">
        <v>1410</v>
      </c>
      <c r="M117" s="31">
        <v>1.31637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228.75</v>
      </c>
      <c r="D118" s="38">
        <v>229.33333333333334</v>
      </c>
      <c r="E118" s="38">
        <v>227.91666666666669</v>
      </c>
      <c r="F118" s="38">
        <v>227.08333333333334</v>
      </c>
      <c r="G118" s="38">
        <v>225.66666666666669</v>
      </c>
      <c r="H118" s="38">
        <v>230.16666666666669</v>
      </c>
      <c r="I118" s="38">
        <v>231.58333333333337</v>
      </c>
      <c r="J118" s="38">
        <v>232.41666666666669</v>
      </c>
      <c r="K118" s="31">
        <v>230.75</v>
      </c>
      <c r="L118" s="31">
        <v>228.5</v>
      </c>
      <c r="M118" s="31">
        <v>40.862810000000003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869.2</v>
      </c>
      <c r="D119" s="38">
        <v>873.38333333333333</v>
      </c>
      <c r="E119" s="38">
        <v>838.81666666666661</v>
      </c>
      <c r="F119" s="38">
        <v>808.43333333333328</v>
      </c>
      <c r="G119" s="38">
        <v>773.86666666666656</v>
      </c>
      <c r="H119" s="38">
        <v>903.76666666666665</v>
      </c>
      <c r="I119" s="38">
        <v>938.33333333333348</v>
      </c>
      <c r="J119" s="38">
        <v>968.7166666666667</v>
      </c>
      <c r="K119" s="31">
        <v>907.95</v>
      </c>
      <c r="L119" s="31">
        <v>843</v>
      </c>
      <c r="M119" s="31">
        <v>93.015079999999998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5298.25</v>
      </c>
      <c r="D120" s="38">
        <v>5285.3166666666666</v>
      </c>
      <c r="E120" s="38">
        <v>5216.0333333333328</v>
      </c>
      <c r="F120" s="38">
        <v>5133.8166666666666</v>
      </c>
      <c r="G120" s="38">
        <v>5064.5333333333328</v>
      </c>
      <c r="H120" s="38">
        <v>5367.5333333333328</v>
      </c>
      <c r="I120" s="38">
        <v>5436.8166666666675</v>
      </c>
      <c r="J120" s="38">
        <v>5519.0333333333328</v>
      </c>
      <c r="K120" s="31">
        <v>5354.6</v>
      </c>
      <c r="L120" s="31">
        <v>5203.1000000000004</v>
      </c>
      <c r="M120" s="31">
        <v>7.0739599999999996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1939.95</v>
      </c>
      <c r="D121" s="38">
        <v>1952.2833333333335</v>
      </c>
      <c r="E121" s="38">
        <v>1924.5666666666671</v>
      </c>
      <c r="F121" s="38">
        <v>1909.1833333333336</v>
      </c>
      <c r="G121" s="38">
        <v>1881.4666666666672</v>
      </c>
      <c r="H121" s="38">
        <v>1967.666666666667</v>
      </c>
      <c r="I121" s="38">
        <v>1995.3833333333337</v>
      </c>
      <c r="J121" s="38">
        <v>2010.7666666666669</v>
      </c>
      <c r="K121" s="31">
        <v>1980</v>
      </c>
      <c r="L121" s="31">
        <v>1936.9</v>
      </c>
      <c r="M121" s="31">
        <v>4.0948900000000004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2383.9</v>
      </c>
      <c r="D122" s="38">
        <v>2386.6999999999998</v>
      </c>
      <c r="E122" s="38">
        <v>2369.3999999999996</v>
      </c>
      <c r="F122" s="38">
        <v>2354.8999999999996</v>
      </c>
      <c r="G122" s="38">
        <v>2337.5999999999995</v>
      </c>
      <c r="H122" s="38">
        <v>2401.1999999999998</v>
      </c>
      <c r="I122" s="38">
        <v>2418.5</v>
      </c>
      <c r="J122" s="38">
        <v>2433</v>
      </c>
      <c r="K122" s="31">
        <v>2404</v>
      </c>
      <c r="L122" s="31">
        <v>2372.1999999999998</v>
      </c>
      <c r="M122" s="31">
        <v>0.47803000000000001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684.3</v>
      </c>
      <c r="D123" s="38">
        <v>679.65</v>
      </c>
      <c r="E123" s="38">
        <v>673.15</v>
      </c>
      <c r="F123" s="38">
        <v>662</v>
      </c>
      <c r="G123" s="38">
        <v>655.5</v>
      </c>
      <c r="H123" s="38">
        <v>690.8</v>
      </c>
      <c r="I123" s="38">
        <v>697.3</v>
      </c>
      <c r="J123" s="38">
        <v>708.44999999999993</v>
      </c>
      <c r="K123" s="31">
        <v>686.15</v>
      </c>
      <c r="L123" s="31">
        <v>668.5</v>
      </c>
      <c r="M123" s="31">
        <v>7.0696599999999998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1096.0999999999999</v>
      </c>
      <c r="D124" s="38">
        <v>1094.7</v>
      </c>
      <c r="E124" s="38">
        <v>1084.4000000000001</v>
      </c>
      <c r="F124" s="38">
        <v>1072.7</v>
      </c>
      <c r="G124" s="38">
        <v>1062.4000000000001</v>
      </c>
      <c r="H124" s="38">
        <v>1106.4000000000001</v>
      </c>
      <c r="I124" s="38">
        <v>1116.6999999999998</v>
      </c>
      <c r="J124" s="38">
        <v>1128.4000000000001</v>
      </c>
      <c r="K124" s="31">
        <v>1105</v>
      </c>
      <c r="L124" s="31">
        <v>1083</v>
      </c>
      <c r="M124" s="31">
        <v>3.04541</v>
      </c>
      <c r="N124" s="1"/>
      <c r="O124" s="1"/>
    </row>
    <row r="125" spans="1:15" ht="12.75" customHeight="1">
      <c r="A125" s="33">
        <v>115</v>
      </c>
      <c r="B125" s="58" t="s">
        <v>856</v>
      </c>
      <c r="C125" s="31">
        <v>4848.95</v>
      </c>
      <c r="D125" s="38">
        <v>4844.2666666666664</v>
      </c>
      <c r="E125" s="38">
        <v>4797.1833333333325</v>
      </c>
      <c r="F125" s="38">
        <v>4745.4166666666661</v>
      </c>
      <c r="G125" s="38">
        <v>4698.3333333333321</v>
      </c>
      <c r="H125" s="38">
        <v>4896.0333333333328</v>
      </c>
      <c r="I125" s="38">
        <v>4943.1166666666668</v>
      </c>
      <c r="J125" s="38">
        <v>4994.8833333333332</v>
      </c>
      <c r="K125" s="31">
        <v>4891.3500000000004</v>
      </c>
      <c r="L125" s="31">
        <v>4792.5</v>
      </c>
      <c r="M125" s="31">
        <v>1.00698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1394.25</v>
      </c>
      <c r="D126" s="38">
        <v>1391.7666666666667</v>
      </c>
      <c r="E126" s="38">
        <v>1380.5333333333333</v>
      </c>
      <c r="F126" s="38">
        <v>1366.8166666666666</v>
      </c>
      <c r="G126" s="38">
        <v>1355.5833333333333</v>
      </c>
      <c r="H126" s="38">
        <v>1405.4833333333333</v>
      </c>
      <c r="I126" s="38">
        <v>1416.7166666666665</v>
      </c>
      <c r="J126" s="38">
        <v>1430.4333333333334</v>
      </c>
      <c r="K126" s="31">
        <v>1403</v>
      </c>
      <c r="L126" s="31">
        <v>1378.05</v>
      </c>
      <c r="M126" s="31">
        <v>1.64876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3917.6</v>
      </c>
      <c r="D127" s="38">
        <v>3898.1</v>
      </c>
      <c r="E127" s="38">
        <v>3850.8999999999996</v>
      </c>
      <c r="F127" s="38">
        <v>3784.2</v>
      </c>
      <c r="G127" s="38">
        <v>3736.9999999999995</v>
      </c>
      <c r="H127" s="38">
        <v>3964.7999999999997</v>
      </c>
      <c r="I127" s="38">
        <v>4011.9999999999995</v>
      </c>
      <c r="J127" s="38">
        <v>4078.7</v>
      </c>
      <c r="K127" s="31">
        <v>3945.3</v>
      </c>
      <c r="L127" s="31">
        <v>3831.4</v>
      </c>
      <c r="M127" s="31">
        <v>0.19935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303.95</v>
      </c>
      <c r="D128" s="38">
        <v>303.55</v>
      </c>
      <c r="E128" s="38">
        <v>301.5</v>
      </c>
      <c r="F128" s="38">
        <v>299.05</v>
      </c>
      <c r="G128" s="38">
        <v>297</v>
      </c>
      <c r="H128" s="38">
        <v>306</v>
      </c>
      <c r="I128" s="38">
        <v>308.05000000000007</v>
      </c>
      <c r="J128" s="38">
        <v>310.5</v>
      </c>
      <c r="K128" s="31">
        <v>305.60000000000002</v>
      </c>
      <c r="L128" s="31">
        <v>301.10000000000002</v>
      </c>
      <c r="M128" s="31">
        <v>20.614719999999998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330.3</v>
      </c>
      <c r="D129" s="38">
        <v>329.8</v>
      </c>
      <c r="E129" s="38">
        <v>327.3</v>
      </c>
      <c r="F129" s="38">
        <v>324.3</v>
      </c>
      <c r="G129" s="38">
        <v>321.8</v>
      </c>
      <c r="H129" s="38">
        <v>332.8</v>
      </c>
      <c r="I129" s="38">
        <v>335.3</v>
      </c>
      <c r="J129" s="38">
        <v>338.3</v>
      </c>
      <c r="K129" s="31">
        <v>332.3</v>
      </c>
      <c r="L129" s="31">
        <v>326.8</v>
      </c>
      <c r="M129" s="31">
        <v>1.5060100000000001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1731.35</v>
      </c>
      <c r="D130" s="38">
        <v>1732.7833333333335</v>
      </c>
      <c r="E130" s="38">
        <v>1718.5666666666671</v>
      </c>
      <c r="F130" s="38">
        <v>1705.7833333333335</v>
      </c>
      <c r="G130" s="38">
        <v>1691.5666666666671</v>
      </c>
      <c r="H130" s="38">
        <v>1745.5666666666671</v>
      </c>
      <c r="I130" s="38">
        <v>1759.7833333333338</v>
      </c>
      <c r="J130" s="38">
        <v>1772.5666666666671</v>
      </c>
      <c r="K130" s="31">
        <v>1747</v>
      </c>
      <c r="L130" s="31">
        <v>1720</v>
      </c>
      <c r="M130" s="31">
        <v>10.606059999999999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1610.45</v>
      </c>
      <c r="D131" s="38">
        <v>1609</v>
      </c>
      <c r="E131" s="38">
        <v>1593.6</v>
      </c>
      <c r="F131" s="38">
        <v>1576.75</v>
      </c>
      <c r="G131" s="38">
        <v>1561.35</v>
      </c>
      <c r="H131" s="38">
        <v>1625.85</v>
      </c>
      <c r="I131" s="38">
        <v>1641.25</v>
      </c>
      <c r="J131" s="38">
        <v>1658.1</v>
      </c>
      <c r="K131" s="31">
        <v>1624.4</v>
      </c>
      <c r="L131" s="31">
        <v>1592.15</v>
      </c>
      <c r="M131" s="31">
        <v>1.4904299999999999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554.9</v>
      </c>
      <c r="D132" s="38">
        <v>554.25</v>
      </c>
      <c r="E132" s="38">
        <v>552.65</v>
      </c>
      <c r="F132" s="38">
        <v>550.4</v>
      </c>
      <c r="G132" s="38">
        <v>548.79999999999995</v>
      </c>
      <c r="H132" s="38">
        <v>556.5</v>
      </c>
      <c r="I132" s="38">
        <v>558.09999999999991</v>
      </c>
      <c r="J132" s="38">
        <v>560.35</v>
      </c>
      <c r="K132" s="31">
        <v>555.85</v>
      </c>
      <c r="L132" s="31">
        <v>552</v>
      </c>
      <c r="M132" s="31">
        <v>8.4582899999999999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2082.8000000000002</v>
      </c>
      <c r="D133" s="38">
        <v>2081.1166666666668</v>
      </c>
      <c r="E133" s="38">
        <v>2052.2333333333336</v>
      </c>
      <c r="F133" s="38">
        <v>2021.666666666667</v>
      </c>
      <c r="G133" s="38">
        <v>1992.7833333333338</v>
      </c>
      <c r="H133" s="38">
        <v>2111.6833333333334</v>
      </c>
      <c r="I133" s="38">
        <v>2140.5666666666666</v>
      </c>
      <c r="J133" s="38">
        <v>2171.1333333333332</v>
      </c>
      <c r="K133" s="31">
        <v>2110</v>
      </c>
      <c r="L133" s="31">
        <v>2050.5500000000002</v>
      </c>
      <c r="M133" s="31">
        <v>3.5507599999999999</v>
      </c>
      <c r="N133" s="1"/>
      <c r="O133" s="1"/>
    </row>
    <row r="134" spans="1:15" ht="12.75" customHeight="1">
      <c r="A134" s="33">
        <v>124</v>
      </c>
      <c r="B134" s="58" t="s">
        <v>857</v>
      </c>
      <c r="C134" s="31">
        <v>2252.35</v>
      </c>
      <c r="D134" s="38">
        <v>2278.6</v>
      </c>
      <c r="E134" s="38">
        <v>2208.75</v>
      </c>
      <c r="F134" s="38">
        <v>2165.15</v>
      </c>
      <c r="G134" s="38">
        <v>2095.3000000000002</v>
      </c>
      <c r="H134" s="38">
        <v>2322.1999999999998</v>
      </c>
      <c r="I134" s="38">
        <v>2392.0499999999993</v>
      </c>
      <c r="J134" s="38">
        <v>2435.6499999999996</v>
      </c>
      <c r="K134" s="31">
        <v>2348.4499999999998</v>
      </c>
      <c r="L134" s="31">
        <v>2235</v>
      </c>
      <c r="M134" s="31">
        <v>2.2731400000000002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945</v>
      </c>
      <c r="D135" s="38">
        <v>936.25</v>
      </c>
      <c r="E135" s="38">
        <v>916.75</v>
      </c>
      <c r="F135" s="38">
        <v>888.5</v>
      </c>
      <c r="G135" s="38">
        <v>869</v>
      </c>
      <c r="H135" s="38">
        <v>964.5</v>
      </c>
      <c r="I135" s="38">
        <v>984</v>
      </c>
      <c r="J135" s="38">
        <v>1012.25</v>
      </c>
      <c r="K135" s="31">
        <v>955.75</v>
      </c>
      <c r="L135" s="31">
        <v>908</v>
      </c>
      <c r="M135" s="31">
        <v>2.4591699999999999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602.5</v>
      </c>
      <c r="D136" s="38">
        <v>601.91666666666663</v>
      </c>
      <c r="E136" s="38">
        <v>589.23333333333323</v>
      </c>
      <c r="F136" s="38">
        <v>575.96666666666658</v>
      </c>
      <c r="G136" s="38">
        <v>563.28333333333319</v>
      </c>
      <c r="H136" s="38">
        <v>615.18333333333328</v>
      </c>
      <c r="I136" s="38">
        <v>627.86666666666667</v>
      </c>
      <c r="J136" s="38">
        <v>641.13333333333333</v>
      </c>
      <c r="K136" s="31">
        <v>614.6</v>
      </c>
      <c r="L136" s="31">
        <v>588.65</v>
      </c>
      <c r="M136" s="31">
        <v>28.474080000000001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2218.1</v>
      </c>
      <c r="D137" s="38">
        <v>2206.0166666666664</v>
      </c>
      <c r="E137" s="38">
        <v>2180.083333333333</v>
      </c>
      <c r="F137" s="38">
        <v>2142.0666666666666</v>
      </c>
      <c r="G137" s="38">
        <v>2116.1333333333332</v>
      </c>
      <c r="H137" s="38">
        <v>2244.0333333333328</v>
      </c>
      <c r="I137" s="38">
        <v>2269.9666666666662</v>
      </c>
      <c r="J137" s="38">
        <v>2307.9833333333327</v>
      </c>
      <c r="K137" s="31">
        <v>2231.9499999999998</v>
      </c>
      <c r="L137" s="31">
        <v>2168</v>
      </c>
      <c r="M137" s="31">
        <v>14.42442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430.4</v>
      </c>
      <c r="D138" s="38">
        <v>427.95</v>
      </c>
      <c r="E138" s="38">
        <v>421.45</v>
      </c>
      <c r="F138" s="38">
        <v>412.5</v>
      </c>
      <c r="G138" s="38">
        <v>406</v>
      </c>
      <c r="H138" s="38">
        <v>436.9</v>
      </c>
      <c r="I138" s="38">
        <v>443.4</v>
      </c>
      <c r="J138" s="38">
        <v>452.34999999999997</v>
      </c>
      <c r="K138" s="31">
        <v>434.45</v>
      </c>
      <c r="L138" s="31">
        <v>419</v>
      </c>
      <c r="M138" s="31">
        <v>16.18572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182</v>
      </c>
      <c r="D139" s="38">
        <v>182.5</v>
      </c>
      <c r="E139" s="38">
        <v>180.8</v>
      </c>
      <c r="F139" s="38">
        <v>179.60000000000002</v>
      </c>
      <c r="G139" s="38">
        <v>177.90000000000003</v>
      </c>
      <c r="H139" s="38">
        <v>183.7</v>
      </c>
      <c r="I139" s="38">
        <v>185.39999999999998</v>
      </c>
      <c r="J139" s="38">
        <v>186.59999999999997</v>
      </c>
      <c r="K139" s="31">
        <v>184.2</v>
      </c>
      <c r="L139" s="31">
        <v>181.3</v>
      </c>
      <c r="M139" s="31">
        <v>34.244210000000002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194.55</v>
      </c>
      <c r="D140" s="38">
        <v>194.03333333333333</v>
      </c>
      <c r="E140" s="38">
        <v>192.06666666666666</v>
      </c>
      <c r="F140" s="38">
        <v>189.58333333333334</v>
      </c>
      <c r="G140" s="38">
        <v>187.61666666666667</v>
      </c>
      <c r="H140" s="38">
        <v>196.51666666666665</v>
      </c>
      <c r="I140" s="38">
        <v>198.48333333333329</v>
      </c>
      <c r="J140" s="38">
        <v>200.96666666666664</v>
      </c>
      <c r="K140" s="31">
        <v>196</v>
      </c>
      <c r="L140" s="31">
        <v>191.55</v>
      </c>
      <c r="M140" s="31">
        <v>14.08037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3630.8</v>
      </c>
      <c r="D141" s="38">
        <v>3644</v>
      </c>
      <c r="E141" s="38">
        <v>3609.8</v>
      </c>
      <c r="F141" s="38">
        <v>3588.8</v>
      </c>
      <c r="G141" s="38">
        <v>3554.6000000000004</v>
      </c>
      <c r="H141" s="38">
        <v>3665</v>
      </c>
      <c r="I141" s="38">
        <v>3699.2</v>
      </c>
      <c r="J141" s="38">
        <v>3720.2</v>
      </c>
      <c r="K141" s="31">
        <v>3678.2</v>
      </c>
      <c r="L141" s="31">
        <v>3623</v>
      </c>
      <c r="M141" s="31">
        <v>3.0910799999999998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4958.1000000000004</v>
      </c>
      <c r="D142" s="38">
        <v>4947.7</v>
      </c>
      <c r="E142" s="38">
        <v>4920.3999999999996</v>
      </c>
      <c r="F142" s="38">
        <v>4882.7</v>
      </c>
      <c r="G142" s="38">
        <v>4855.3999999999996</v>
      </c>
      <c r="H142" s="38">
        <v>4985.3999999999996</v>
      </c>
      <c r="I142" s="38">
        <v>5012.7000000000007</v>
      </c>
      <c r="J142" s="38">
        <v>5050.3999999999996</v>
      </c>
      <c r="K142" s="31">
        <v>4975</v>
      </c>
      <c r="L142" s="31">
        <v>4910</v>
      </c>
      <c r="M142" s="31">
        <v>2.2584300000000002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500.05</v>
      </c>
      <c r="D143" s="38">
        <v>499.5333333333333</v>
      </c>
      <c r="E143" s="38">
        <v>496.11666666666662</v>
      </c>
      <c r="F143" s="38">
        <v>492.18333333333334</v>
      </c>
      <c r="G143" s="38">
        <v>488.76666666666665</v>
      </c>
      <c r="H143" s="38">
        <v>503.46666666666658</v>
      </c>
      <c r="I143" s="38">
        <v>506.88333333333333</v>
      </c>
      <c r="J143" s="38">
        <v>510.81666666666655</v>
      </c>
      <c r="K143" s="31">
        <v>502.95</v>
      </c>
      <c r="L143" s="31">
        <v>495.6</v>
      </c>
      <c r="M143" s="31">
        <v>46.577930000000002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2209.4</v>
      </c>
      <c r="D144" s="38">
        <v>2197.6</v>
      </c>
      <c r="E144" s="38">
        <v>2181.1999999999998</v>
      </c>
      <c r="F144" s="38">
        <v>2153</v>
      </c>
      <c r="G144" s="38">
        <v>2136.6</v>
      </c>
      <c r="H144" s="38">
        <v>2225.7999999999997</v>
      </c>
      <c r="I144" s="38">
        <v>2242.2000000000003</v>
      </c>
      <c r="J144" s="38">
        <v>2270.3999999999996</v>
      </c>
      <c r="K144" s="31">
        <v>2214</v>
      </c>
      <c r="L144" s="31">
        <v>2169.4</v>
      </c>
      <c r="M144" s="31">
        <v>1.5154799999999999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5649.75</v>
      </c>
      <c r="D145" s="38">
        <v>5681.9333333333334</v>
      </c>
      <c r="E145" s="38">
        <v>5607.8166666666666</v>
      </c>
      <c r="F145" s="38">
        <v>5565.8833333333332</v>
      </c>
      <c r="G145" s="38">
        <v>5491.7666666666664</v>
      </c>
      <c r="H145" s="38">
        <v>5723.8666666666668</v>
      </c>
      <c r="I145" s="38">
        <v>5797.9833333333336</v>
      </c>
      <c r="J145" s="38">
        <v>5839.916666666667</v>
      </c>
      <c r="K145" s="31">
        <v>5756.05</v>
      </c>
      <c r="L145" s="31">
        <v>5640</v>
      </c>
      <c r="M145" s="31">
        <v>7.1036299999999999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476.5</v>
      </c>
      <c r="D146" s="38">
        <v>478.13333333333338</v>
      </c>
      <c r="E146" s="38">
        <v>473.41666666666674</v>
      </c>
      <c r="F146" s="38">
        <v>470.33333333333337</v>
      </c>
      <c r="G146" s="38">
        <v>465.61666666666673</v>
      </c>
      <c r="H146" s="38">
        <v>481.21666666666675</v>
      </c>
      <c r="I146" s="38">
        <v>485.93333333333334</v>
      </c>
      <c r="J146" s="38">
        <v>489.01666666666677</v>
      </c>
      <c r="K146" s="31">
        <v>482.85</v>
      </c>
      <c r="L146" s="31">
        <v>475.05</v>
      </c>
      <c r="M146" s="31">
        <v>2.4114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41.45</v>
      </c>
      <c r="D147" s="38">
        <v>41.18333333333333</v>
      </c>
      <c r="E147" s="38">
        <v>40.566666666666663</v>
      </c>
      <c r="F147" s="38">
        <v>39.68333333333333</v>
      </c>
      <c r="G147" s="38">
        <v>39.066666666666663</v>
      </c>
      <c r="H147" s="38">
        <v>42.066666666666663</v>
      </c>
      <c r="I147" s="38">
        <v>42.683333333333323</v>
      </c>
      <c r="J147" s="38">
        <v>43.566666666666663</v>
      </c>
      <c r="K147" s="31">
        <v>41.8</v>
      </c>
      <c r="L147" s="31">
        <v>40.299999999999997</v>
      </c>
      <c r="M147" s="31">
        <v>264.97487999999998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1649.05</v>
      </c>
      <c r="D148" s="38">
        <v>1646.2</v>
      </c>
      <c r="E148" s="38">
        <v>1629.45</v>
      </c>
      <c r="F148" s="38">
        <v>1609.85</v>
      </c>
      <c r="G148" s="38">
        <v>1593.1</v>
      </c>
      <c r="H148" s="38">
        <v>1665.8000000000002</v>
      </c>
      <c r="I148" s="38">
        <v>1682.5500000000002</v>
      </c>
      <c r="J148" s="38">
        <v>1702.1500000000003</v>
      </c>
      <c r="K148" s="31">
        <v>1662.95</v>
      </c>
      <c r="L148" s="31">
        <v>1626.6</v>
      </c>
      <c r="M148" s="31">
        <v>0.39673000000000003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3405.75</v>
      </c>
      <c r="D149" s="38">
        <v>3391.4166666666665</v>
      </c>
      <c r="E149" s="38">
        <v>3370.833333333333</v>
      </c>
      <c r="F149" s="38">
        <v>3335.9166666666665</v>
      </c>
      <c r="G149" s="38">
        <v>3315.333333333333</v>
      </c>
      <c r="H149" s="38">
        <v>3426.333333333333</v>
      </c>
      <c r="I149" s="38">
        <v>3446.9166666666661</v>
      </c>
      <c r="J149" s="38">
        <v>3481.833333333333</v>
      </c>
      <c r="K149" s="31">
        <v>3412</v>
      </c>
      <c r="L149" s="31">
        <v>3356.5</v>
      </c>
      <c r="M149" s="31">
        <v>9.0310199999999998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242.05</v>
      </c>
      <c r="D150" s="38">
        <v>238.38333333333333</v>
      </c>
      <c r="E150" s="38">
        <v>232.16666666666666</v>
      </c>
      <c r="F150" s="38">
        <v>222.28333333333333</v>
      </c>
      <c r="G150" s="38">
        <v>216.06666666666666</v>
      </c>
      <c r="H150" s="38">
        <v>248.26666666666665</v>
      </c>
      <c r="I150" s="38">
        <v>254.48333333333335</v>
      </c>
      <c r="J150" s="38">
        <v>264.36666666666667</v>
      </c>
      <c r="K150" s="31">
        <v>244.6</v>
      </c>
      <c r="L150" s="31">
        <v>228.5</v>
      </c>
      <c r="M150" s="31">
        <v>33.287260000000003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483.15</v>
      </c>
      <c r="D151" s="38">
        <v>481.38333333333327</v>
      </c>
      <c r="E151" s="38">
        <v>472.81666666666655</v>
      </c>
      <c r="F151" s="38">
        <v>462.48333333333329</v>
      </c>
      <c r="G151" s="38">
        <v>453.91666666666657</v>
      </c>
      <c r="H151" s="38">
        <v>491.71666666666653</v>
      </c>
      <c r="I151" s="38">
        <v>500.28333333333325</v>
      </c>
      <c r="J151" s="38">
        <v>510.6166666666665</v>
      </c>
      <c r="K151" s="31">
        <v>489.95</v>
      </c>
      <c r="L151" s="31">
        <v>471.05</v>
      </c>
      <c r="M151" s="31">
        <v>5.5675600000000003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520</v>
      </c>
      <c r="D152" s="38">
        <v>519.5</v>
      </c>
      <c r="E152" s="38">
        <v>516.5</v>
      </c>
      <c r="F152" s="38">
        <v>513</v>
      </c>
      <c r="G152" s="38">
        <v>510</v>
      </c>
      <c r="H152" s="38">
        <v>523</v>
      </c>
      <c r="I152" s="38">
        <v>526</v>
      </c>
      <c r="J152" s="38">
        <v>529.5</v>
      </c>
      <c r="K152" s="31">
        <v>522.5</v>
      </c>
      <c r="L152" s="31">
        <v>516</v>
      </c>
      <c r="M152" s="31">
        <v>3.3058700000000001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1647.7</v>
      </c>
      <c r="D153" s="38">
        <v>1642.5333333333335</v>
      </c>
      <c r="E153" s="38">
        <v>1630.0666666666671</v>
      </c>
      <c r="F153" s="38">
        <v>1612.4333333333336</v>
      </c>
      <c r="G153" s="38">
        <v>1599.9666666666672</v>
      </c>
      <c r="H153" s="38">
        <v>1660.166666666667</v>
      </c>
      <c r="I153" s="38">
        <v>1672.6333333333337</v>
      </c>
      <c r="J153" s="38">
        <v>1690.2666666666669</v>
      </c>
      <c r="K153" s="31">
        <v>1655</v>
      </c>
      <c r="L153" s="31">
        <v>1624.9</v>
      </c>
      <c r="M153" s="31">
        <v>0.82662999999999998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155.94999999999999</v>
      </c>
      <c r="D154" s="38">
        <v>157.03333333333333</v>
      </c>
      <c r="E154" s="38">
        <v>154.31666666666666</v>
      </c>
      <c r="F154" s="38">
        <v>152.68333333333334</v>
      </c>
      <c r="G154" s="38">
        <v>149.96666666666667</v>
      </c>
      <c r="H154" s="38">
        <v>158.66666666666666</v>
      </c>
      <c r="I154" s="38">
        <v>161.3833333333333</v>
      </c>
      <c r="J154" s="38">
        <v>163.01666666666665</v>
      </c>
      <c r="K154" s="31">
        <v>159.75</v>
      </c>
      <c r="L154" s="31">
        <v>155.4</v>
      </c>
      <c r="M154" s="31">
        <v>29.546099999999999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197.6</v>
      </c>
      <c r="D155" s="38">
        <v>197.70000000000002</v>
      </c>
      <c r="E155" s="38">
        <v>196.40000000000003</v>
      </c>
      <c r="F155" s="38">
        <v>195.20000000000002</v>
      </c>
      <c r="G155" s="38">
        <v>193.90000000000003</v>
      </c>
      <c r="H155" s="38">
        <v>198.90000000000003</v>
      </c>
      <c r="I155" s="38">
        <v>200.20000000000005</v>
      </c>
      <c r="J155" s="38">
        <v>201.40000000000003</v>
      </c>
      <c r="K155" s="31">
        <v>199</v>
      </c>
      <c r="L155" s="31">
        <v>196.5</v>
      </c>
      <c r="M155" s="31">
        <v>6.1881399999999998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86.8</v>
      </c>
      <c r="D156" s="38">
        <v>86.8</v>
      </c>
      <c r="E156" s="38">
        <v>85.85</v>
      </c>
      <c r="F156" s="38">
        <v>84.899999999999991</v>
      </c>
      <c r="G156" s="38">
        <v>83.949999999999989</v>
      </c>
      <c r="H156" s="38">
        <v>87.75</v>
      </c>
      <c r="I156" s="38">
        <v>88.700000000000017</v>
      </c>
      <c r="J156" s="38">
        <v>89.65</v>
      </c>
      <c r="K156" s="31">
        <v>87.75</v>
      </c>
      <c r="L156" s="31">
        <v>85.85</v>
      </c>
      <c r="M156" s="31">
        <v>50.157899999999998</v>
      </c>
      <c r="N156" s="1"/>
      <c r="O156" s="1"/>
    </row>
    <row r="157" spans="1:15" ht="12.75" customHeight="1">
      <c r="A157" s="33">
        <v>147</v>
      </c>
      <c r="B157" s="58" t="s">
        <v>858</v>
      </c>
      <c r="C157" s="31">
        <v>824.8</v>
      </c>
      <c r="D157" s="38">
        <v>821.91666666666663</v>
      </c>
      <c r="E157" s="38">
        <v>809.63333333333321</v>
      </c>
      <c r="F157" s="38">
        <v>794.46666666666658</v>
      </c>
      <c r="G157" s="38">
        <v>782.18333333333317</v>
      </c>
      <c r="H157" s="38">
        <v>837.08333333333326</v>
      </c>
      <c r="I157" s="38">
        <v>849.36666666666679</v>
      </c>
      <c r="J157" s="38">
        <v>864.5333333333333</v>
      </c>
      <c r="K157" s="31">
        <v>834.2</v>
      </c>
      <c r="L157" s="31">
        <v>806.75</v>
      </c>
      <c r="M157" s="31">
        <v>0.82545999999999997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3252.75</v>
      </c>
      <c r="D158" s="38">
        <v>3207.2333333333336</v>
      </c>
      <c r="E158" s="38">
        <v>3070.6166666666672</v>
      </c>
      <c r="F158" s="38">
        <v>2888.4833333333336</v>
      </c>
      <c r="G158" s="38">
        <v>2751.8666666666672</v>
      </c>
      <c r="H158" s="38">
        <v>3389.3666666666672</v>
      </c>
      <c r="I158" s="38">
        <v>3525.983333333334</v>
      </c>
      <c r="J158" s="38">
        <v>3708.1166666666672</v>
      </c>
      <c r="K158" s="31">
        <v>3343.85</v>
      </c>
      <c r="L158" s="31">
        <v>3025.1</v>
      </c>
      <c r="M158" s="31">
        <v>14.772320000000001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261.60000000000002</v>
      </c>
      <c r="D159" s="38">
        <v>261.83333333333331</v>
      </c>
      <c r="E159" s="38">
        <v>260.01666666666665</v>
      </c>
      <c r="F159" s="38">
        <v>258.43333333333334</v>
      </c>
      <c r="G159" s="38">
        <v>256.61666666666667</v>
      </c>
      <c r="H159" s="38">
        <v>263.41666666666663</v>
      </c>
      <c r="I159" s="38">
        <v>265.23333333333335</v>
      </c>
      <c r="J159" s="38">
        <v>266.81666666666661</v>
      </c>
      <c r="K159" s="31">
        <v>263.64999999999998</v>
      </c>
      <c r="L159" s="31">
        <v>260.25</v>
      </c>
      <c r="M159" s="31">
        <v>16.04092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386.4</v>
      </c>
      <c r="D160" s="38">
        <v>386.40000000000003</v>
      </c>
      <c r="E160" s="38">
        <v>380.00000000000006</v>
      </c>
      <c r="F160" s="38">
        <v>373.6</v>
      </c>
      <c r="G160" s="38">
        <v>367.20000000000005</v>
      </c>
      <c r="H160" s="38">
        <v>392.80000000000007</v>
      </c>
      <c r="I160" s="38">
        <v>399.20000000000005</v>
      </c>
      <c r="J160" s="38">
        <v>405.60000000000008</v>
      </c>
      <c r="K160" s="31">
        <v>392.8</v>
      </c>
      <c r="L160" s="31">
        <v>380</v>
      </c>
      <c r="M160" s="31">
        <v>3.3467600000000002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143.4</v>
      </c>
      <c r="D161" s="38">
        <v>144.06666666666669</v>
      </c>
      <c r="E161" s="38">
        <v>142.33333333333337</v>
      </c>
      <c r="F161" s="38">
        <v>141.26666666666668</v>
      </c>
      <c r="G161" s="38">
        <v>139.53333333333336</v>
      </c>
      <c r="H161" s="38">
        <v>145.13333333333338</v>
      </c>
      <c r="I161" s="38">
        <v>146.86666666666667</v>
      </c>
      <c r="J161" s="38">
        <v>147.93333333333339</v>
      </c>
      <c r="K161" s="31">
        <v>145.80000000000001</v>
      </c>
      <c r="L161" s="31">
        <v>143</v>
      </c>
      <c r="M161" s="31">
        <v>81.701610000000002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463.55</v>
      </c>
      <c r="D162" s="38">
        <v>463.86666666666662</v>
      </c>
      <c r="E162" s="38">
        <v>460.53333333333325</v>
      </c>
      <c r="F162" s="38">
        <v>457.51666666666665</v>
      </c>
      <c r="G162" s="38">
        <v>454.18333333333328</v>
      </c>
      <c r="H162" s="38">
        <v>466.88333333333321</v>
      </c>
      <c r="I162" s="38">
        <v>470.21666666666658</v>
      </c>
      <c r="J162" s="38">
        <v>473.23333333333318</v>
      </c>
      <c r="K162" s="31">
        <v>467.2</v>
      </c>
      <c r="L162" s="31">
        <v>460.85</v>
      </c>
      <c r="M162" s="31">
        <v>3.0817700000000001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4840.95</v>
      </c>
      <c r="D163" s="38">
        <v>4852.916666666667</v>
      </c>
      <c r="E163" s="38">
        <v>4807.0333333333338</v>
      </c>
      <c r="F163" s="38">
        <v>4773.1166666666668</v>
      </c>
      <c r="G163" s="38">
        <v>4727.2333333333336</v>
      </c>
      <c r="H163" s="38">
        <v>4886.8333333333339</v>
      </c>
      <c r="I163" s="38">
        <v>4932.7166666666672</v>
      </c>
      <c r="J163" s="38">
        <v>4966.6333333333341</v>
      </c>
      <c r="K163" s="31">
        <v>4898.8</v>
      </c>
      <c r="L163" s="31">
        <v>4819</v>
      </c>
      <c r="M163" s="31">
        <v>0.39387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1085.3499999999999</v>
      </c>
      <c r="D164" s="38">
        <v>1080.7833333333333</v>
      </c>
      <c r="E164" s="38">
        <v>1070.5666666666666</v>
      </c>
      <c r="F164" s="38">
        <v>1055.7833333333333</v>
      </c>
      <c r="G164" s="38">
        <v>1045.5666666666666</v>
      </c>
      <c r="H164" s="38">
        <v>1095.5666666666666</v>
      </c>
      <c r="I164" s="38">
        <v>1105.7833333333333</v>
      </c>
      <c r="J164" s="38">
        <v>1120.5666666666666</v>
      </c>
      <c r="K164" s="31">
        <v>1091</v>
      </c>
      <c r="L164" s="31">
        <v>1066</v>
      </c>
      <c r="M164" s="31">
        <v>2.4177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230.1</v>
      </c>
      <c r="D165" s="38">
        <v>232.13333333333333</v>
      </c>
      <c r="E165" s="38">
        <v>226.46666666666664</v>
      </c>
      <c r="F165" s="38">
        <v>222.83333333333331</v>
      </c>
      <c r="G165" s="38">
        <v>217.16666666666663</v>
      </c>
      <c r="H165" s="38">
        <v>235.76666666666665</v>
      </c>
      <c r="I165" s="38">
        <v>241.43333333333334</v>
      </c>
      <c r="J165" s="38">
        <v>245.06666666666666</v>
      </c>
      <c r="K165" s="31">
        <v>237.8</v>
      </c>
      <c r="L165" s="31">
        <v>228.5</v>
      </c>
      <c r="M165" s="31">
        <v>33.744900000000001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160.25</v>
      </c>
      <c r="D166" s="38">
        <v>161.38333333333333</v>
      </c>
      <c r="E166" s="38">
        <v>158.46666666666664</v>
      </c>
      <c r="F166" s="38">
        <v>156.68333333333331</v>
      </c>
      <c r="G166" s="38">
        <v>153.76666666666662</v>
      </c>
      <c r="H166" s="38">
        <v>163.16666666666666</v>
      </c>
      <c r="I166" s="38">
        <v>166.08333333333334</v>
      </c>
      <c r="J166" s="38">
        <v>167.86666666666667</v>
      </c>
      <c r="K166" s="31">
        <v>164.3</v>
      </c>
      <c r="L166" s="31">
        <v>159.6</v>
      </c>
      <c r="M166" s="31">
        <v>20.493929999999999</v>
      </c>
      <c r="N166" s="1"/>
      <c r="O166" s="1"/>
    </row>
    <row r="167" spans="1:15" ht="12.75" customHeight="1">
      <c r="A167" s="33">
        <v>157</v>
      </c>
      <c r="B167" s="58" t="s">
        <v>859</v>
      </c>
      <c r="C167" s="31">
        <v>744.95</v>
      </c>
      <c r="D167" s="38">
        <v>747.11666666666667</v>
      </c>
      <c r="E167" s="38">
        <v>731.83333333333337</v>
      </c>
      <c r="F167" s="38">
        <v>718.7166666666667</v>
      </c>
      <c r="G167" s="38">
        <v>703.43333333333339</v>
      </c>
      <c r="H167" s="38">
        <v>760.23333333333335</v>
      </c>
      <c r="I167" s="38">
        <v>775.51666666666665</v>
      </c>
      <c r="J167" s="38">
        <v>788.63333333333333</v>
      </c>
      <c r="K167" s="31">
        <v>762.4</v>
      </c>
      <c r="L167" s="31">
        <v>734</v>
      </c>
      <c r="M167" s="31">
        <v>5.8992399999999998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331.9</v>
      </c>
      <c r="D168" s="38">
        <v>332.56666666666666</v>
      </c>
      <c r="E168" s="38">
        <v>328.93333333333334</v>
      </c>
      <c r="F168" s="38">
        <v>325.9666666666667</v>
      </c>
      <c r="G168" s="38">
        <v>322.33333333333337</v>
      </c>
      <c r="H168" s="38">
        <v>335.5333333333333</v>
      </c>
      <c r="I168" s="38">
        <v>339.16666666666663</v>
      </c>
      <c r="J168" s="38">
        <v>342.13333333333327</v>
      </c>
      <c r="K168" s="31">
        <v>336.2</v>
      </c>
      <c r="L168" s="31">
        <v>329.6</v>
      </c>
      <c r="M168" s="31">
        <v>15.34178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136.1</v>
      </c>
      <c r="D169" s="38">
        <v>135.33333333333331</v>
      </c>
      <c r="E169" s="38">
        <v>133.96666666666664</v>
      </c>
      <c r="F169" s="38">
        <v>131.83333333333331</v>
      </c>
      <c r="G169" s="38">
        <v>130.46666666666664</v>
      </c>
      <c r="H169" s="38">
        <v>137.46666666666664</v>
      </c>
      <c r="I169" s="38">
        <v>138.83333333333331</v>
      </c>
      <c r="J169" s="38">
        <v>140.96666666666664</v>
      </c>
      <c r="K169" s="31">
        <v>136.69999999999999</v>
      </c>
      <c r="L169" s="31">
        <v>133.19999999999999</v>
      </c>
      <c r="M169" s="31">
        <v>93.516940000000005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1290.05</v>
      </c>
      <c r="D170" s="38">
        <v>1301.75</v>
      </c>
      <c r="E170" s="38">
        <v>1268.5</v>
      </c>
      <c r="F170" s="38">
        <v>1246.95</v>
      </c>
      <c r="G170" s="38">
        <v>1213.7</v>
      </c>
      <c r="H170" s="38">
        <v>1323.3</v>
      </c>
      <c r="I170" s="38">
        <v>1356.55</v>
      </c>
      <c r="J170" s="38">
        <v>1378.1</v>
      </c>
      <c r="K170" s="31">
        <v>1335</v>
      </c>
      <c r="L170" s="31">
        <v>1280.2</v>
      </c>
      <c r="M170" s="31">
        <v>1.4042300000000001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116.1</v>
      </c>
      <c r="D171" s="38">
        <v>116.66666666666667</v>
      </c>
      <c r="E171" s="38">
        <v>115.23333333333335</v>
      </c>
      <c r="F171" s="38">
        <v>114.36666666666667</v>
      </c>
      <c r="G171" s="38">
        <v>112.93333333333335</v>
      </c>
      <c r="H171" s="38">
        <v>117.53333333333335</v>
      </c>
      <c r="I171" s="38">
        <v>118.96666666666665</v>
      </c>
      <c r="J171" s="38">
        <v>119.83333333333334</v>
      </c>
      <c r="K171" s="31">
        <v>118.1</v>
      </c>
      <c r="L171" s="31">
        <v>115.8</v>
      </c>
      <c r="M171" s="31">
        <v>88.684510000000003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2697.95</v>
      </c>
      <c r="D172" s="38">
        <v>2694.1333333333332</v>
      </c>
      <c r="E172" s="38">
        <v>2670.2666666666664</v>
      </c>
      <c r="F172" s="38">
        <v>2642.583333333333</v>
      </c>
      <c r="G172" s="38">
        <v>2618.7166666666662</v>
      </c>
      <c r="H172" s="38">
        <v>2721.8166666666666</v>
      </c>
      <c r="I172" s="38">
        <v>2745.6833333333334</v>
      </c>
      <c r="J172" s="38">
        <v>2773.3666666666668</v>
      </c>
      <c r="K172" s="31">
        <v>2718</v>
      </c>
      <c r="L172" s="31">
        <v>2666.45</v>
      </c>
      <c r="M172" s="31">
        <v>0.13441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3207.55</v>
      </c>
      <c r="D173" s="38">
        <v>3217.2833333333333</v>
      </c>
      <c r="E173" s="38">
        <v>3180.2666666666664</v>
      </c>
      <c r="F173" s="38">
        <v>3152.9833333333331</v>
      </c>
      <c r="G173" s="38">
        <v>3115.9666666666662</v>
      </c>
      <c r="H173" s="38">
        <v>3244.5666666666666</v>
      </c>
      <c r="I173" s="38">
        <v>3281.5833333333339</v>
      </c>
      <c r="J173" s="38">
        <v>3308.8666666666668</v>
      </c>
      <c r="K173" s="31">
        <v>3254.3</v>
      </c>
      <c r="L173" s="31">
        <v>3190</v>
      </c>
      <c r="M173" s="31">
        <v>7.331E-2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219.75</v>
      </c>
      <c r="D174" s="38">
        <v>220.78333333333333</v>
      </c>
      <c r="E174" s="38">
        <v>218.06666666666666</v>
      </c>
      <c r="F174" s="38">
        <v>216.38333333333333</v>
      </c>
      <c r="G174" s="38">
        <v>213.66666666666666</v>
      </c>
      <c r="H174" s="38">
        <v>222.46666666666667</v>
      </c>
      <c r="I174" s="38">
        <v>225.18333333333331</v>
      </c>
      <c r="J174" s="38">
        <v>226.86666666666667</v>
      </c>
      <c r="K174" s="31">
        <v>223.5</v>
      </c>
      <c r="L174" s="31">
        <v>219.1</v>
      </c>
      <c r="M174" s="31">
        <v>6.2603900000000001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1595.4</v>
      </c>
      <c r="D175" s="38">
        <v>1596.7833333333335</v>
      </c>
      <c r="E175" s="38">
        <v>1578.616666666667</v>
      </c>
      <c r="F175" s="38">
        <v>1561.8333333333335</v>
      </c>
      <c r="G175" s="38">
        <v>1543.666666666667</v>
      </c>
      <c r="H175" s="38">
        <v>1613.5666666666671</v>
      </c>
      <c r="I175" s="38">
        <v>1631.7333333333336</v>
      </c>
      <c r="J175" s="38">
        <v>1648.5166666666671</v>
      </c>
      <c r="K175" s="31">
        <v>1614.95</v>
      </c>
      <c r="L175" s="31">
        <v>1580</v>
      </c>
      <c r="M175" s="31">
        <v>2.0714299999999999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1414.15</v>
      </c>
      <c r="D176" s="38">
        <v>1413.3500000000001</v>
      </c>
      <c r="E176" s="38">
        <v>1405.8000000000002</v>
      </c>
      <c r="F176" s="38">
        <v>1397.45</v>
      </c>
      <c r="G176" s="38">
        <v>1389.9</v>
      </c>
      <c r="H176" s="38">
        <v>1421.7000000000003</v>
      </c>
      <c r="I176" s="38">
        <v>1429.25</v>
      </c>
      <c r="J176" s="38">
        <v>1437.6000000000004</v>
      </c>
      <c r="K176" s="31">
        <v>1420.9</v>
      </c>
      <c r="L176" s="31">
        <v>1405</v>
      </c>
      <c r="M176" s="31">
        <v>0.24202000000000001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755.35</v>
      </c>
      <c r="D177" s="38">
        <v>759.28333333333342</v>
      </c>
      <c r="E177" s="38">
        <v>748.61666666666679</v>
      </c>
      <c r="F177" s="38">
        <v>741.88333333333333</v>
      </c>
      <c r="G177" s="38">
        <v>731.2166666666667</v>
      </c>
      <c r="H177" s="38">
        <v>766.01666666666688</v>
      </c>
      <c r="I177" s="38">
        <v>776.68333333333362</v>
      </c>
      <c r="J177" s="38">
        <v>783.41666666666697</v>
      </c>
      <c r="K177" s="31">
        <v>769.95</v>
      </c>
      <c r="L177" s="31">
        <v>752.55</v>
      </c>
      <c r="M177" s="31">
        <v>5.0468700000000002</v>
      </c>
      <c r="N177" s="1"/>
      <c r="O177" s="1"/>
    </row>
    <row r="178" spans="1:15" ht="12.75" customHeight="1">
      <c r="A178" s="33">
        <v>168</v>
      </c>
      <c r="B178" s="58" t="s">
        <v>865</v>
      </c>
      <c r="C178" s="31">
        <v>702.7</v>
      </c>
      <c r="D178" s="38">
        <v>702.85</v>
      </c>
      <c r="E178" s="38">
        <v>695.35</v>
      </c>
      <c r="F178" s="38">
        <v>688</v>
      </c>
      <c r="G178" s="38">
        <v>680.5</v>
      </c>
      <c r="H178" s="38">
        <v>710.2</v>
      </c>
      <c r="I178" s="38">
        <v>717.7</v>
      </c>
      <c r="J178" s="38">
        <v>725.05000000000007</v>
      </c>
      <c r="K178" s="31">
        <v>710.35</v>
      </c>
      <c r="L178" s="31">
        <v>695.5</v>
      </c>
      <c r="M178" s="31">
        <v>5.0110900000000003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1565.25</v>
      </c>
      <c r="D179" s="38">
        <v>1564.75</v>
      </c>
      <c r="E179" s="38">
        <v>1548.5</v>
      </c>
      <c r="F179" s="38">
        <v>1531.75</v>
      </c>
      <c r="G179" s="38">
        <v>1515.5</v>
      </c>
      <c r="H179" s="38">
        <v>1581.5</v>
      </c>
      <c r="I179" s="38">
        <v>1597.75</v>
      </c>
      <c r="J179" s="38">
        <v>1614.5</v>
      </c>
      <c r="K179" s="31">
        <v>1581</v>
      </c>
      <c r="L179" s="31">
        <v>1548</v>
      </c>
      <c r="M179" s="31">
        <v>3.7427700000000002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60.25</v>
      </c>
      <c r="D180" s="38">
        <v>60.766666666666673</v>
      </c>
      <c r="E180" s="38">
        <v>59.083333333333343</v>
      </c>
      <c r="F180" s="38">
        <v>57.916666666666671</v>
      </c>
      <c r="G180" s="38">
        <v>56.233333333333341</v>
      </c>
      <c r="H180" s="38">
        <v>61.933333333333344</v>
      </c>
      <c r="I180" s="38">
        <v>63.616666666666667</v>
      </c>
      <c r="J180" s="38">
        <v>64.783333333333346</v>
      </c>
      <c r="K180" s="31">
        <v>62.45</v>
      </c>
      <c r="L180" s="31">
        <v>59.6</v>
      </c>
      <c r="M180" s="31">
        <v>344.75767999999999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1305.6500000000001</v>
      </c>
      <c r="D181" s="38">
        <v>1296.2166666666667</v>
      </c>
      <c r="E181" s="38">
        <v>1280.4333333333334</v>
      </c>
      <c r="F181" s="38">
        <v>1255.2166666666667</v>
      </c>
      <c r="G181" s="38">
        <v>1239.4333333333334</v>
      </c>
      <c r="H181" s="38">
        <v>1321.4333333333334</v>
      </c>
      <c r="I181" s="38">
        <v>1337.2166666666667</v>
      </c>
      <c r="J181" s="38">
        <v>1362.4333333333334</v>
      </c>
      <c r="K181" s="31">
        <v>1312</v>
      </c>
      <c r="L181" s="31">
        <v>1271</v>
      </c>
      <c r="M181" s="31">
        <v>0.80383000000000004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2159.35</v>
      </c>
      <c r="D182" s="38">
        <v>2169.5333333333333</v>
      </c>
      <c r="E182" s="38">
        <v>2138.8166666666666</v>
      </c>
      <c r="F182" s="38">
        <v>2118.2833333333333</v>
      </c>
      <c r="G182" s="38">
        <v>2087.5666666666666</v>
      </c>
      <c r="H182" s="38">
        <v>2190.0666666666666</v>
      </c>
      <c r="I182" s="38">
        <v>2220.7833333333328</v>
      </c>
      <c r="J182" s="38">
        <v>2241.3166666666666</v>
      </c>
      <c r="K182" s="31">
        <v>2200.25</v>
      </c>
      <c r="L182" s="31">
        <v>2149</v>
      </c>
      <c r="M182" s="31">
        <v>0.48232999999999998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481.8</v>
      </c>
      <c r="D183" s="38">
        <v>481.90000000000003</v>
      </c>
      <c r="E183" s="38">
        <v>478.90000000000009</v>
      </c>
      <c r="F183" s="38">
        <v>476.00000000000006</v>
      </c>
      <c r="G183" s="38">
        <v>473.00000000000011</v>
      </c>
      <c r="H183" s="38">
        <v>484.80000000000007</v>
      </c>
      <c r="I183" s="38">
        <v>487.79999999999995</v>
      </c>
      <c r="J183" s="38">
        <v>490.70000000000005</v>
      </c>
      <c r="K183" s="31">
        <v>484.9</v>
      </c>
      <c r="L183" s="31">
        <v>479</v>
      </c>
      <c r="M183" s="31">
        <v>1.2541500000000001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1020.55</v>
      </c>
      <c r="D184" s="38">
        <v>1019.6333333333332</v>
      </c>
      <c r="E184" s="38">
        <v>1014.4666666666665</v>
      </c>
      <c r="F184" s="38">
        <v>1008.3833333333332</v>
      </c>
      <c r="G184" s="38">
        <v>1003.2166666666665</v>
      </c>
      <c r="H184" s="38">
        <v>1025.7166666666665</v>
      </c>
      <c r="I184" s="38">
        <v>1030.8833333333332</v>
      </c>
      <c r="J184" s="38">
        <v>1036.9666666666665</v>
      </c>
      <c r="K184" s="31">
        <v>1024.8</v>
      </c>
      <c r="L184" s="31">
        <v>1013.55</v>
      </c>
      <c r="M184" s="31">
        <v>3.3396699999999999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522.9</v>
      </c>
      <c r="D185" s="38">
        <v>525.36666666666667</v>
      </c>
      <c r="E185" s="38">
        <v>517.08333333333337</v>
      </c>
      <c r="F185" s="38">
        <v>511.26666666666665</v>
      </c>
      <c r="G185" s="38">
        <v>502.98333333333335</v>
      </c>
      <c r="H185" s="38">
        <v>531.18333333333339</v>
      </c>
      <c r="I185" s="38">
        <v>539.4666666666667</v>
      </c>
      <c r="J185" s="38">
        <v>545.28333333333342</v>
      </c>
      <c r="K185" s="31">
        <v>533.65</v>
      </c>
      <c r="L185" s="31">
        <v>519.54999999999995</v>
      </c>
      <c r="M185" s="31">
        <v>1.5215700000000001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1658.85</v>
      </c>
      <c r="D186" s="38">
        <v>1653</v>
      </c>
      <c r="E186" s="38">
        <v>1642.85</v>
      </c>
      <c r="F186" s="38">
        <v>1626.85</v>
      </c>
      <c r="G186" s="38">
        <v>1616.6999999999998</v>
      </c>
      <c r="H186" s="38">
        <v>1669</v>
      </c>
      <c r="I186" s="38">
        <v>1679.15</v>
      </c>
      <c r="J186" s="38">
        <v>1695.15</v>
      </c>
      <c r="K186" s="31">
        <v>1663.15</v>
      </c>
      <c r="L186" s="31">
        <v>1637</v>
      </c>
      <c r="M186" s="31">
        <v>5.0723700000000003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302</v>
      </c>
      <c r="D187" s="38">
        <v>302.48333333333335</v>
      </c>
      <c r="E187" s="38">
        <v>299.86666666666667</v>
      </c>
      <c r="F187" s="38">
        <v>297.73333333333335</v>
      </c>
      <c r="G187" s="38">
        <v>295.11666666666667</v>
      </c>
      <c r="H187" s="38">
        <v>304.61666666666667</v>
      </c>
      <c r="I187" s="38">
        <v>307.23333333333335</v>
      </c>
      <c r="J187" s="38">
        <v>309.36666666666667</v>
      </c>
      <c r="K187" s="31">
        <v>305.10000000000002</v>
      </c>
      <c r="L187" s="31">
        <v>300.35000000000002</v>
      </c>
      <c r="M187" s="31">
        <v>8.2742100000000001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472.75</v>
      </c>
      <c r="D188" s="38">
        <v>476.09999999999997</v>
      </c>
      <c r="E188" s="38">
        <v>468.19999999999993</v>
      </c>
      <c r="F188" s="38">
        <v>463.65</v>
      </c>
      <c r="G188" s="38">
        <v>455.74999999999994</v>
      </c>
      <c r="H188" s="38">
        <v>480.64999999999992</v>
      </c>
      <c r="I188" s="38">
        <v>488.5499999999999</v>
      </c>
      <c r="J188" s="38">
        <v>493.09999999999991</v>
      </c>
      <c r="K188" s="31">
        <v>484</v>
      </c>
      <c r="L188" s="31">
        <v>471.55</v>
      </c>
      <c r="M188" s="31">
        <v>6.5006899999999996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1806.65</v>
      </c>
      <c r="D189" s="38">
        <v>1810.4666666666665</v>
      </c>
      <c r="E189" s="38">
        <v>1796.0333333333328</v>
      </c>
      <c r="F189" s="38">
        <v>1785.4166666666663</v>
      </c>
      <c r="G189" s="38">
        <v>1770.9833333333327</v>
      </c>
      <c r="H189" s="38">
        <v>1821.083333333333</v>
      </c>
      <c r="I189" s="38">
        <v>1835.5166666666669</v>
      </c>
      <c r="J189" s="38">
        <v>1846.1333333333332</v>
      </c>
      <c r="K189" s="31">
        <v>1824.9</v>
      </c>
      <c r="L189" s="31">
        <v>1799.85</v>
      </c>
      <c r="M189" s="31">
        <v>4.73306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758.9</v>
      </c>
      <c r="D190" s="38">
        <v>756.98333333333323</v>
      </c>
      <c r="E190" s="38">
        <v>751.96666666666647</v>
      </c>
      <c r="F190" s="38">
        <v>745.03333333333319</v>
      </c>
      <c r="G190" s="38">
        <v>740.01666666666642</v>
      </c>
      <c r="H190" s="38">
        <v>763.91666666666652</v>
      </c>
      <c r="I190" s="38">
        <v>768.93333333333317</v>
      </c>
      <c r="J190" s="38">
        <v>775.86666666666656</v>
      </c>
      <c r="K190" s="31">
        <v>762</v>
      </c>
      <c r="L190" s="31">
        <v>750.05</v>
      </c>
      <c r="M190" s="31">
        <v>1.17432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366.6</v>
      </c>
      <c r="D191" s="38">
        <v>366.45</v>
      </c>
      <c r="E191" s="38">
        <v>361.5</v>
      </c>
      <c r="F191" s="38">
        <v>356.40000000000003</v>
      </c>
      <c r="G191" s="38">
        <v>351.45000000000005</v>
      </c>
      <c r="H191" s="38">
        <v>371.54999999999995</v>
      </c>
      <c r="I191" s="38">
        <v>376.49999999999989</v>
      </c>
      <c r="J191" s="38">
        <v>381.59999999999991</v>
      </c>
      <c r="K191" s="31">
        <v>371.4</v>
      </c>
      <c r="L191" s="31">
        <v>361.35</v>
      </c>
      <c r="M191" s="31">
        <v>4.0727700000000002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2222.9</v>
      </c>
      <c r="D192" s="38">
        <v>2228.2666666666669</v>
      </c>
      <c r="E192" s="38">
        <v>2209.6333333333337</v>
      </c>
      <c r="F192" s="38">
        <v>2196.3666666666668</v>
      </c>
      <c r="G192" s="38">
        <v>2177.7333333333336</v>
      </c>
      <c r="H192" s="38">
        <v>2241.5333333333338</v>
      </c>
      <c r="I192" s="38">
        <v>2260.166666666667</v>
      </c>
      <c r="J192" s="38">
        <v>2273.4333333333338</v>
      </c>
      <c r="K192" s="31">
        <v>2246.9</v>
      </c>
      <c r="L192" s="31">
        <v>2215</v>
      </c>
      <c r="M192" s="31">
        <v>0.22864999999999999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696.15</v>
      </c>
      <c r="D193" s="38">
        <v>697.78333333333342</v>
      </c>
      <c r="E193" s="38">
        <v>690.56666666666683</v>
      </c>
      <c r="F193" s="38">
        <v>684.98333333333346</v>
      </c>
      <c r="G193" s="38">
        <v>677.76666666666688</v>
      </c>
      <c r="H193" s="38">
        <v>703.36666666666679</v>
      </c>
      <c r="I193" s="38">
        <v>710.58333333333326</v>
      </c>
      <c r="J193" s="38">
        <v>716.16666666666674</v>
      </c>
      <c r="K193" s="31">
        <v>705</v>
      </c>
      <c r="L193" s="31">
        <v>692.2</v>
      </c>
      <c r="M193" s="31">
        <v>3.4653399999999999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264.14999999999998</v>
      </c>
      <c r="D194" s="38">
        <v>265.51666666666665</v>
      </c>
      <c r="E194" s="38">
        <v>261.33333333333331</v>
      </c>
      <c r="F194" s="38">
        <v>258.51666666666665</v>
      </c>
      <c r="G194" s="38">
        <v>254.33333333333331</v>
      </c>
      <c r="H194" s="38">
        <v>268.33333333333331</v>
      </c>
      <c r="I194" s="38">
        <v>272.51666666666671</v>
      </c>
      <c r="J194" s="38">
        <v>275.33333333333331</v>
      </c>
      <c r="K194" s="31">
        <v>269.7</v>
      </c>
      <c r="L194" s="31">
        <v>262.7</v>
      </c>
      <c r="M194" s="31">
        <v>5.2650499999999996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3037.2</v>
      </c>
      <c r="D195" s="38">
        <v>3036.5</v>
      </c>
      <c r="E195" s="38">
        <v>3000.7</v>
      </c>
      <c r="F195" s="38">
        <v>2964.2</v>
      </c>
      <c r="G195" s="38">
        <v>2928.3999999999996</v>
      </c>
      <c r="H195" s="38">
        <v>3073</v>
      </c>
      <c r="I195" s="38">
        <v>3108.8</v>
      </c>
      <c r="J195" s="38">
        <v>3145.3</v>
      </c>
      <c r="K195" s="31">
        <v>3072.3</v>
      </c>
      <c r="L195" s="31">
        <v>3000</v>
      </c>
      <c r="M195" s="31">
        <v>1.5026600000000001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453.4</v>
      </c>
      <c r="D196" s="38">
        <v>455.95</v>
      </c>
      <c r="E196" s="38">
        <v>450.45</v>
      </c>
      <c r="F196" s="38">
        <v>447.5</v>
      </c>
      <c r="G196" s="38">
        <v>442</v>
      </c>
      <c r="H196" s="38">
        <v>458.9</v>
      </c>
      <c r="I196" s="38">
        <v>464.4</v>
      </c>
      <c r="J196" s="38">
        <v>467.34999999999997</v>
      </c>
      <c r="K196" s="31">
        <v>461.45</v>
      </c>
      <c r="L196" s="31">
        <v>453</v>
      </c>
      <c r="M196" s="31">
        <v>21.269570000000002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604.75</v>
      </c>
      <c r="D197" s="38">
        <v>609.63333333333333</v>
      </c>
      <c r="E197" s="38">
        <v>598.26666666666665</v>
      </c>
      <c r="F197" s="38">
        <v>591.7833333333333</v>
      </c>
      <c r="G197" s="38">
        <v>580.41666666666663</v>
      </c>
      <c r="H197" s="38">
        <v>616.11666666666667</v>
      </c>
      <c r="I197" s="38">
        <v>627.48333333333323</v>
      </c>
      <c r="J197" s="38">
        <v>633.9666666666667</v>
      </c>
      <c r="K197" s="31">
        <v>621</v>
      </c>
      <c r="L197" s="31">
        <v>603.15</v>
      </c>
      <c r="M197" s="31">
        <v>23.314419999999998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130.80000000000001</v>
      </c>
      <c r="D198" s="38">
        <v>131.45000000000002</v>
      </c>
      <c r="E198" s="38">
        <v>128.90000000000003</v>
      </c>
      <c r="F198" s="38">
        <v>127.00000000000003</v>
      </c>
      <c r="G198" s="38">
        <v>124.45000000000005</v>
      </c>
      <c r="H198" s="38">
        <v>133.35000000000002</v>
      </c>
      <c r="I198" s="38">
        <v>135.90000000000003</v>
      </c>
      <c r="J198" s="38">
        <v>137.80000000000001</v>
      </c>
      <c r="K198" s="31">
        <v>134</v>
      </c>
      <c r="L198" s="31">
        <v>129.55000000000001</v>
      </c>
      <c r="M198" s="31">
        <v>62.704569999999997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174.35</v>
      </c>
      <c r="D199" s="38">
        <v>174.96666666666667</v>
      </c>
      <c r="E199" s="38">
        <v>172.83333333333334</v>
      </c>
      <c r="F199" s="38">
        <v>171.31666666666666</v>
      </c>
      <c r="G199" s="38">
        <v>169.18333333333334</v>
      </c>
      <c r="H199" s="38">
        <v>176.48333333333335</v>
      </c>
      <c r="I199" s="38">
        <v>178.61666666666667</v>
      </c>
      <c r="J199" s="38">
        <v>180.13333333333335</v>
      </c>
      <c r="K199" s="31">
        <v>177.1</v>
      </c>
      <c r="L199" s="31">
        <v>173.45</v>
      </c>
      <c r="M199" s="31">
        <v>33.710369999999998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275.64999999999998</v>
      </c>
      <c r="D200" s="38">
        <v>275.7</v>
      </c>
      <c r="E200" s="38">
        <v>274.14999999999998</v>
      </c>
      <c r="F200" s="38">
        <v>272.64999999999998</v>
      </c>
      <c r="G200" s="38">
        <v>271.09999999999997</v>
      </c>
      <c r="H200" s="38">
        <v>277.2</v>
      </c>
      <c r="I200" s="38">
        <v>278.75000000000006</v>
      </c>
      <c r="J200" s="38">
        <v>280.25</v>
      </c>
      <c r="K200" s="31">
        <v>277.25</v>
      </c>
      <c r="L200" s="31">
        <v>274.2</v>
      </c>
      <c r="M200" s="31">
        <v>17.403390000000002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1749.45</v>
      </c>
      <c r="D201" s="38">
        <v>1757.1000000000001</v>
      </c>
      <c r="E201" s="38">
        <v>1734.6500000000003</v>
      </c>
      <c r="F201" s="38">
        <v>1719.8500000000001</v>
      </c>
      <c r="G201" s="38">
        <v>1697.4000000000003</v>
      </c>
      <c r="H201" s="38">
        <v>1771.9000000000003</v>
      </c>
      <c r="I201" s="38">
        <v>1794.3500000000001</v>
      </c>
      <c r="J201" s="38">
        <v>1809.1500000000003</v>
      </c>
      <c r="K201" s="31">
        <v>1779.55</v>
      </c>
      <c r="L201" s="31">
        <v>1742.3</v>
      </c>
      <c r="M201" s="31">
        <v>1.31721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908.75</v>
      </c>
      <c r="D202" s="38">
        <v>909.41666666666663</v>
      </c>
      <c r="E202" s="38">
        <v>903.83333333333326</v>
      </c>
      <c r="F202" s="38">
        <v>898.91666666666663</v>
      </c>
      <c r="G202" s="38">
        <v>893.33333333333326</v>
      </c>
      <c r="H202" s="38">
        <v>914.33333333333326</v>
      </c>
      <c r="I202" s="38">
        <v>919.91666666666652</v>
      </c>
      <c r="J202" s="38">
        <v>924.83333333333326</v>
      </c>
      <c r="K202" s="31">
        <v>915</v>
      </c>
      <c r="L202" s="31">
        <v>904.5</v>
      </c>
      <c r="M202" s="31">
        <v>2.2402299999999999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1353.95</v>
      </c>
      <c r="D203" s="38">
        <v>1351.2833333333335</v>
      </c>
      <c r="E203" s="38">
        <v>1338.166666666667</v>
      </c>
      <c r="F203" s="38">
        <v>1322.3833333333334</v>
      </c>
      <c r="G203" s="38">
        <v>1309.2666666666669</v>
      </c>
      <c r="H203" s="38">
        <v>1367.0666666666671</v>
      </c>
      <c r="I203" s="38">
        <v>1380.1833333333334</v>
      </c>
      <c r="J203" s="38">
        <v>1395.9666666666672</v>
      </c>
      <c r="K203" s="31">
        <v>1364.4</v>
      </c>
      <c r="L203" s="31">
        <v>1335.5</v>
      </c>
      <c r="M203" s="31">
        <v>13.57809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1170.5</v>
      </c>
      <c r="D204" s="38">
        <v>1169.1000000000001</v>
      </c>
      <c r="E204" s="38">
        <v>1163.0500000000002</v>
      </c>
      <c r="F204" s="38">
        <v>1155.6000000000001</v>
      </c>
      <c r="G204" s="38">
        <v>1149.5500000000002</v>
      </c>
      <c r="H204" s="38">
        <v>1176.5500000000002</v>
      </c>
      <c r="I204" s="38">
        <v>1182.5999999999999</v>
      </c>
      <c r="J204" s="38">
        <v>1190.0500000000002</v>
      </c>
      <c r="K204" s="31">
        <v>1175.1500000000001</v>
      </c>
      <c r="L204" s="31">
        <v>1161.6500000000001</v>
      </c>
      <c r="M204" s="31">
        <v>14.973560000000001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2493.8000000000002</v>
      </c>
      <c r="D205" s="38">
        <v>2506.5666666666671</v>
      </c>
      <c r="E205" s="38">
        <v>2475.1333333333341</v>
      </c>
      <c r="F205" s="38">
        <v>2456.4666666666672</v>
      </c>
      <c r="G205" s="38">
        <v>2425.0333333333342</v>
      </c>
      <c r="H205" s="38">
        <v>2525.233333333334</v>
      </c>
      <c r="I205" s="38">
        <v>2556.6666666666674</v>
      </c>
      <c r="J205" s="38">
        <v>2575.3333333333339</v>
      </c>
      <c r="K205" s="31">
        <v>2538</v>
      </c>
      <c r="L205" s="31">
        <v>2487.9</v>
      </c>
      <c r="M205" s="31">
        <v>10.72817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1578.7</v>
      </c>
      <c r="D206" s="38">
        <v>1585.45</v>
      </c>
      <c r="E206" s="38">
        <v>1566.95</v>
      </c>
      <c r="F206" s="38">
        <v>1555.2</v>
      </c>
      <c r="G206" s="38">
        <v>1536.7</v>
      </c>
      <c r="H206" s="38">
        <v>1597.2</v>
      </c>
      <c r="I206" s="38">
        <v>1615.7</v>
      </c>
      <c r="J206" s="38">
        <v>1627.45</v>
      </c>
      <c r="K206" s="31">
        <v>1603.95</v>
      </c>
      <c r="L206" s="31">
        <v>1573.7</v>
      </c>
      <c r="M206" s="31">
        <v>140.42102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637.04999999999995</v>
      </c>
      <c r="D207" s="38">
        <v>637.05000000000007</v>
      </c>
      <c r="E207" s="38">
        <v>634.15000000000009</v>
      </c>
      <c r="F207" s="38">
        <v>631.25</v>
      </c>
      <c r="G207" s="38">
        <v>628.35</v>
      </c>
      <c r="H207" s="38">
        <v>639.95000000000016</v>
      </c>
      <c r="I207" s="38">
        <v>642.85</v>
      </c>
      <c r="J207" s="38">
        <v>645.75000000000023</v>
      </c>
      <c r="K207" s="31">
        <v>639.95000000000005</v>
      </c>
      <c r="L207" s="31">
        <v>634.15</v>
      </c>
      <c r="M207" s="31">
        <v>18.589950000000002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2951.85</v>
      </c>
      <c r="D208" s="38">
        <v>2967.3333333333335</v>
      </c>
      <c r="E208" s="38">
        <v>2926.666666666667</v>
      </c>
      <c r="F208" s="38">
        <v>2901.4833333333336</v>
      </c>
      <c r="G208" s="38">
        <v>2860.8166666666671</v>
      </c>
      <c r="H208" s="38">
        <v>2992.5166666666669</v>
      </c>
      <c r="I208" s="38">
        <v>3033.1833333333338</v>
      </c>
      <c r="J208" s="38">
        <v>3058.3666666666668</v>
      </c>
      <c r="K208" s="31">
        <v>3008</v>
      </c>
      <c r="L208" s="31">
        <v>2942.15</v>
      </c>
      <c r="M208" s="31">
        <v>4.1589799999999997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72.849999999999994</v>
      </c>
      <c r="D209" s="38">
        <v>72.816666666666663</v>
      </c>
      <c r="E209" s="38">
        <v>70.98333333333332</v>
      </c>
      <c r="F209" s="38">
        <v>69.11666666666666</v>
      </c>
      <c r="G209" s="38">
        <v>67.283333333333317</v>
      </c>
      <c r="H209" s="38">
        <v>74.683333333333323</v>
      </c>
      <c r="I209" s="38">
        <v>76.516666666666666</v>
      </c>
      <c r="J209" s="38">
        <v>78.383333333333326</v>
      </c>
      <c r="K209" s="31">
        <v>74.650000000000006</v>
      </c>
      <c r="L209" s="31">
        <v>70.95</v>
      </c>
      <c r="M209" s="31">
        <v>284.50150000000002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292.25</v>
      </c>
      <c r="D210" s="38">
        <v>295.34999999999997</v>
      </c>
      <c r="E210" s="38">
        <v>287.94999999999993</v>
      </c>
      <c r="F210" s="38">
        <v>283.64999999999998</v>
      </c>
      <c r="G210" s="38">
        <v>276.24999999999994</v>
      </c>
      <c r="H210" s="38">
        <v>299.64999999999992</v>
      </c>
      <c r="I210" s="38">
        <v>307.0499999999999</v>
      </c>
      <c r="J210" s="38">
        <v>311.34999999999991</v>
      </c>
      <c r="K210" s="31">
        <v>302.75</v>
      </c>
      <c r="L210" s="31">
        <v>291.05</v>
      </c>
      <c r="M210" s="31">
        <v>4.3694899999999999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456.75</v>
      </c>
      <c r="D211" s="38">
        <v>459.2166666666667</v>
      </c>
      <c r="E211" s="38">
        <v>453.28333333333342</v>
      </c>
      <c r="F211" s="38">
        <v>449.81666666666672</v>
      </c>
      <c r="G211" s="38">
        <v>443.88333333333344</v>
      </c>
      <c r="H211" s="38">
        <v>462.68333333333339</v>
      </c>
      <c r="I211" s="38">
        <v>468.61666666666667</v>
      </c>
      <c r="J211" s="38">
        <v>472.08333333333337</v>
      </c>
      <c r="K211" s="31">
        <v>465.15</v>
      </c>
      <c r="L211" s="31">
        <v>455.75</v>
      </c>
      <c r="M211" s="31">
        <v>55.106580000000001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1010.2</v>
      </c>
      <c r="D212" s="38">
        <v>1013.4</v>
      </c>
      <c r="E212" s="38">
        <v>1001.8</v>
      </c>
      <c r="F212" s="38">
        <v>993.4</v>
      </c>
      <c r="G212" s="38">
        <v>981.8</v>
      </c>
      <c r="H212" s="38">
        <v>1021.8</v>
      </c>
      <c r="I212" s="38">
        <v>1033.4000000000001</v>
      </c>
      <c r="J212" s="38">
        <v>1041.8</v>
      </c>
      <c r="K212" s="31">
        <v>1025</v>
      </c>
      <c r="L212" s="31">
        <v>1005</v>
      </c>
      <c r="M212" s="31">
        <v>0.18953999999999999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3905.3</v>
      </c>
      <c r="D213" s="38">
        <v>3921.1166666666668</v>
      </c>
      <c r="E213" s="38">
        <v>3884.2333333333336</v>
      </c>
      <c r="F213" s="38">
        <v>3863.166666666667</v>
      </c>
      <c r="G213" s="38">
        <v>3826.2833333333338</v>
      </c>
      <c r="H213" s="38">
        <v>3942.1833333333334</v>
      </c>
      <c r="I213" s="38">
        <v>3979.0666666666666</v>
      </c>
      <c r="J213" s="38">
        <v>4000.1333333333332</v>
      </c>
      <c r="K213" s="31">
        <v>3958</v>
      </c>
      <c r="L213" s="31">
        <v>3900.05</v>
      </c>
      <c r="M213" s="31">
        <v>7.9577299999999997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154.65</v>
      </c>
      <c r="D214" s="38">
        <v>155.31666666666669</v>
      </c>
      <c r="E214" s="38">
        <v>152.33333333333337</v>
      </c>
      <c r="F214" s="38">
        <v>150.01666666666668</v>
      </c>
      <c r="G214" s="38">
        <v>147.03333333333336</v>
      </c>
      <c r="H214" s="38">
        <v>157.63333333333338</v>
      </c>
      <c r="I214" s="38">
        <v>160.61666666666667</v>
      </c>
      <c r="J214" s="38">
        <v>162.93333333333339</v>
      </c>
      <c r="K214" s="31">
        <v>158.30000000000001</v>
      </c>
      <c r="L214" s="31">
        <v>153</v>
      </c>
      <c r="M214" s="31">
        <v>183.05276000000001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257.7</v>
      </c>
      <c r="D215" s="38">
        <v>258.90000000000003</v>
      </c>
      <c r="E215" s="38">
        <v>255.80000000000007</v>
      </c>
      <c r="F215" s="38">
        <v>253.90000000000003</v>
      </c>
      <c r="G215" s="38">
        <v>250.80000000000007</v>
      </c>
      <c r="H215" s="38">
        <v>260.80000000000007</v>
      </c>
      <c r="I215" s="38">
        <v>263.90000000000009</v>
      </c>
      <c r="J215" s="38">
        <v>265.80000000000007</v>
      </c>
      <c r="K215" s="31">
        <v>262</v>
      </c>
      <c r="L215" s="31">
        <v>257</v>
      </c>
      <c r="M215" s="31">
        <v>98.690370000000001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2531.9499999999998</v>
      </c>
      <c r="D216" s="38">
        <v>2529.3166666666666</v>
      </c>
      <c r="E216" s="38">
        <v>2522.6333333333332</v>
      </c>
      <c r="F216" s="38">
        <v>2513.3166666666666</v>
      </c>
      <c r="G216" s="38">
        <v>2506.6333333333332</v>
      </c>
      <c r="H216" s="38">
        <v>2538.6333333333332</v>
      </c>
      <c r="I216" s="38">
        <v>2545.3166666666666</v>
      </c>
      <c r="J216" s="38">
        <v>2554.6333333333332</v>
      </c>
      <c r="K216" s="31">
        <v>2536</v>
      </c>
      <c r="L216" s="31">
        <v>2520</v>
      </c>
      <c r="M216" s="31">
        <v>12.273770000000001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319.95</v>
      </c>
      <c r="D217" s="38">
        <v>319.51666666666671</v>
      </c>
      <c r="E217" s="38">
        <v>316.53333333333342</v>
      </c>
      <c r="F217" s="38">
        <v>313.11666666666673</v>
      </c>
      <c r="G217" s="38">
        <v>310.13333333333344</v>
      </c>
      <c r="H217" s="38">
        <v>322.93333333333339</v>
      </c>
      <c r="I217" s="38">
        <v>325.91666666666663</v>
      </c>
      <c r="J217" s="38">
        <v>329.33333333333337</v>
      </c>
      <c r="K217" s="31">
        <v>322.5</v>
      </c>
      <c r="L217" s="31">
        <v>316.10000000000002</v>
      </c>
      <c r="M217" s="31">
        <v>5.6702700000000004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4455.1000000000004</v>
      </c>
      <c r="D218" s="38">
        <v>4478.3499999999995</v>
      </c>
      <c r="E218" s="38">
        <v>4416.7499999999991</v>
      </c>
      <c r="F218" s="38">
        <v>4378.3999999999996</v>
      </c>
      <c r="G218" s="38">
        <v>4316.7999999999993</v>
      </c>
      <c r="H218" s="38">
        <v>4516.6999999999989</v>
      </c>
      <c r="I218" s="38">
        <v>4578.2999999999993</v>
      </c>
      <c r="J218" s="38">
        <v>4616.6499999999987</v>
      </c>
      <c r="K218" s="31">
        <v>4539.95</v>
      </c>
      <c r="L218" s="31">
        <v>4440</v>
      </c>
      <c r="M218" s="31">
        <v>0.27250000000000002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584.15</v>
      </c>
      <c r="D219" s="38">
        <v>584.7166666666667</v>
      </c>
      <c r="E219" s="38">
        <v>576.43333333333339</v>
      </c>
      <c r="F219" s="38">
        <v>568.7166666666667</v>
      </c>
      <c r="G219" s="38">
        <v>560.43333333333339</v>
      </c>
      <c r="H219" s="38">
        <v>592.43333333333339</v>
      </c>
      <c r="I219" s="38">
        <v>600.7166666666667</v>
      </c>
      <c r="J219" s="38">
        <v>608.43333333333339</v>
      </c>
      <c r="K219" s="31">
        <v>593</v>
      </c>
      <c r="L219" s="31">
        <v>577</v>
      </c>
      <c r="M219" s="31">
        <v>1.1743399999999999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818.45</v>
      </c>
      <c r="D220" s="38">
        <v>820.25</v>
      </c>
      <c r="E220" s="38">
        <v>813.75</v>
      </c>
      <c r="F220" s="38">
        <v>809.05</v>
      </c>
      <c r="G220" s="38">
        <v>802.55</v>
      </c>
      <c r="H220" s="38">
        <v>824.95</v>
      </c>
      <c r="I220" s="38">
        <v>831.45</v>
      </c>
      <c r="J220" s="38">
        <v>836.15000000000009</v>
      </c>
      <c r="K220" s="31">
        <v>826.75</v>
      </c>
      <c r="L220" s="31">
        <v>815.55</v>
      </c>
      <c r="M220" s="31">
        <v>2.29691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40120.550000000003</v>
      </c>
      <c r="D221" s="38">
        <v>40276.216666666667</v>
      </c>
      <c r="E221" s="38">
        <v>39893.333333333336</v>
      </c>
      <c r="F221" s="38">
        <v>39666.116666666669</v>
      </c>
      <c r="G221" s="38">
        <v>39283.233333333337</v>
      </c>
      <c r="H221" s="38">
        <v>40503.433333333334</v>
      </c>
      <c r="I221" s="38">
        <v>40886.316666666666</v>
      </c>
      <c r="J221" s="38">
        <v>41113.533333333333</v>
      </c>
      <c r="K221" s="31">
        <v>40659.1</v>
      </c>
      <c r="L221" s="31">
        <v>40049</v>
      </c>
      <c r="M221" s="31">
        <v>1.635E-2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76.5</v>
      </c>
      <c r="D222" s="38">
        <v>75.95</v>
      </c>
      <c r="E222" s="38">
        <v>74.7</v>
      </c>
      <c r="F222" s="38">
        <v>72.900000000000006</v>
      </c>
      <c r="G222" s="38">
        <v>71.650000000000006</v>
      </c>
      <c r="H222" s="38">
        <v>77.75</v>
      </c>
      <c r="I222" s="38">
        <v>79</v>
      </c>
      <c r="J222" s="38">
        <v>80.8</v>
      </c>
      <c r="K222" s="31">
        <v>77.2</v>
      </c>
      <c r="L222" s="31">
        <v>74.150000000000006</v>
      </c>
      <c r="M222" s="31">
        <v>169.57319000000001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958.9</v>
      </c>
      <c r="D223" s="38">
        <v>963.4</v>
      </c>
      <c r="E223" s="38">
        <v>950.9</v>
      </c>
      <c r="F223" s="38">
        <v>942.9</v>
      </c>
      <c r="G223" s="38">
        <v>930.4</v>
      </c>
      <c r="H223" s="38">
        <v>971.4</v>
      </c>
      <c r="I223" s="38">
        <v>983.9</v>
      </c>
      <c r="J223" s="38">
        <v>991.9</v>
      </c>
      <c r="K223" s="31">
        <v>975.9</v>
      </c>
      <c r="L223" s="31">
        <v>955.4</v>
      </c>
      <c r="M223" s="31">
        <v>139.36165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1323.05</v>
      </c>
      <c r="D224" s="38">
        <v>1322.5333333333335</v>
      </c>
      <c r="E224" s="38">
        <v>1315.5666666666671</v>
      </c>
      <c r="F224" s="38">
        <v>1308.0833333333335</v>
      </c>
      <c r="G224" s="38">
        <v>1301.116666666667</v>
      </c>
      <c r="H224" s="38">
        <v>1330.0166666666671</v>
      </c>
      <c r="I224" s="38">
        <v>1336.9833333333338</v>
      </c>
      <c r="J224" s="38">
        <v>1344.4666666666672</v>
      </c>
      <c r="K224" s="31">
        <v>1329.5</v>
      </c>
      <c r="L224" s="31">
        <v>1315.05</v>
      </c>
      <c r="M224" s="31">
        <v>3.9109400000000001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560.04999999999995</v>
      </c>
      <c r="D225" s="38">
        <v>559.34999999999991</v>
      </c>
      <c r="E225" s="38">
        <v>552.79999999999984</v>
      </c>
      <c r="F225" s="38">
        <v>545.54999999999995</v>
      </c>
      <c r="G225" s="38">
        <v>538.99999999999989</v>
      </c>
      <c r="H225" s="38">
        <v>566.5999999999998</v>
      </c>
      <c r="I225" s="38">
        <v>573.15</v>
      </c>
      <c r="J225" s="38">
        <v>580.39999999999975</v>
      </c>
      <c r="K225" s="31">
        <v>565.9</v>
      </c>
      <c r="L225" s="31">
        <v>552.1</v>
      </c>
      <c r="M225" s="31">
        <v>11.563029999999999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615.79999999999995</v>
      </c>
      <c r="D226" s="38">
        <v>618.16666666666663</v>
      </c>
      <c r="E226" s="38">
        <v>611.2833333333333</v>
      </c>
      <c r="F226" s="38">
        <v>606.76666666666665</v>
      </c>
      <c r="G226" s="38">
        <v>599.88333333333333</v>
      </c>
      <c r="H226" s="38">
        <v>622.68333333333328</v>
      </c>
      <c r="I226" s="38">
        <v>629.56666666666672</v>
      </c>
      <c r="J226" s="38">
        <v>634.08333333333326</v>
      </c>
      <c r="K226" s="31">
        <v>625.04999999999995</v>
      </c>
      <c r="L226" s="31">
        <v>613.65</v>
      </c>
      <c r="M226" s="31">
        <v>1.05888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59.75</v>
      </c>
      <c r="D227" s="38">
        <v>60.016666666666673</v>
      </c>
      <c r="E227" s="38">
        <v>59.333333333333343</v>
      </c>
      <c r="F227" s="38">
        <v>58.916666666666671</v>
      </c>
      <c r="G227" s="38">
        <v>58.233333333333341</v>
      </c>
      <c r="H227" s="38">
        <v>60.433333333333344</v>
      </c>
      <c r="I227" s="38">
        <v>61.116666666666667</v>
      </c>
      <c r="J227" s="38">
        <v>61.533333333333346</v>
      </c>
      <c r="K227" s="31">
        <v>60.7</v>
      </c>
      <c r="L227" s="31">
        <v>59.6</v>
      </c>
      <c r="M227" s="31">
        <v>57.847880000000004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92.25</v>
      </c>
      <c r="D228" s="38">
        <v>91.833333333333329</v>
      </c>
      <c r="E228" s="38">
        <v>91.216666666666654</v>
      </c>
      <c r="F228" s="38">
        <v>90.183333333333323</v>
      </c>
      <c r="G228" s="38">
        <v>89.566666666666649</v>
      </c>
      <c r="H228" s="38">
        <v>92.86666666666666</v>
      </c>
      <c r="I228" s="38">
        <v>93.483333333333334</v>
      </c>
      <c r="J228" s="38">
        <v>94.516666666666666</v>
      </c>
      <c r="K228" s="31">
        <v>92.45</v>
      </c>
      <c r="L228" s="31">
        <v>90.8</v>
      </c>
      <c r="M228" s="31">
        <v>344.13040999999998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122.4</v>
      </c>
      <c r="D229" s="38">
        <v>121.86666666666667</v>
      </c>
      <c r="E229" s="38">
        <v>121.03333333333335</v>
      </c>
      <c r="F229" s="38">
        <v>119.66666666666667</v>
      </c>
      <c r="G229" s="38">
        <v>118.83333333333334</v>
      </c>
      <c r="H229" s="38">
        <v>123.23333333333335</v>
      </c>
      <c r="I229" s="38">
        <v>124.06666666666666</v>
      </c>
      <c r="J229" s="38">
        <v>125.43333333333335</v>
      </c>
      <c r="K229" s="31">
        <v>122.7</v>
      </c>
      <c r="L229" s="31">
        <v>120.5</v>
      </c>
      <c r="M229" s="31">
        <v>88.288060000000002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934.15</v>
      </c>
      <c r="D230" s="38">
        <v>934.78333333333342</v>
      </c>
      <c r="E230" s="38">
        <v>926.56666666666683</v>
      </c>
      <c r="F230" s="38">
        <v>918.98333333333346</v>
      </c>
      <c r="G230" s="38">
        <v>910.76666666666688</v>
      </c>
      <c r="H230" s="38">
        <v>942.36666666666679</v>
      </c>
      <c r="I230" s="38">
        <v>950.58333333333326</v>
      </c>
      <c r="J230" s="38">
        <v>958.16666666666674</v>
      </c>
      <c r="K230" s="31">
        <v>943</v>
      </c>
      <c r="L230" s="31">
        <v>927.2</v>
      </c>
      <c r="M230" s="31">
        <v>0.25580000000000003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577.6</v>
      </c>
      <c r="D231" s="38">
        <v>581.63333333333333</v>
      </c>
      <c r="E231" s="38">
        <v>570.06666666666661</v>
      </c>
      <c r="F231" s="38">
        <v>562.5333333333333</v>
      </c>
      <c r="G231" s="38">
        <v>550.96666666666658</v>
      </c>
      <c r="H231" s="38">
        <v>589.16666666666663</v>
      </c>
      <c r="I231" s="38">
        <v>600.73333333333346</v>
      </c>
      <c r="J231" s="38">
        <v>608.26666666666665</v>
      </c>
      <c r="K231" s="31">
        <v>593.20000000000005</v>
      </c>
      <c r="L231" s="31">
        <v>574.1</v>
      </c>
      <c r="M231" s="31">
        <v>2.6032099999999998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238.3</v>
      </c>
      <c r="D232" s="38">
        <v>242.20000000000002</v>
      </c>
      <c r="E232" s="38">
        <v>233.75000000000003</v>
      </c>
      <c r="F232" s="38">
        <v>229.20000000000002</v>
      </c>
      <c r="G232" s="38">
        <v>220.75000000000003</v>
      </c>
      <c r="H232" s="38">
        <v>246.75000000000003</v>
      </c>
      <c r="I232" s="38">
        <v>255.20000000000002</v>
      </c>
      <c r="J232" s="38">
        <v>259.75</v>
      </c>
      <c r="K232" s="31">
        <v>250.65</v>
      </c>
      <c r="L232" s="31">
        <v>237.65</v>
      </c>
      <c r="M232" s="31">
        <v>98.796880000000002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193.3</v>
      </c>
      <c r="D233" s="38">
        <v>193.38333333333335</v>
      </c>
      <c r="E233" s="38">
        <v>189.4666666666667</v>
      </c>
      <c r="F233" s="38">
        <v>185.63333333333335</v>
      </c>
      <c r="G233" s="38">
        <v>181.7166666666667</v>
      </c>
      <c r="H233" s="38">
        <v>197.2166666666667</v>
      </c>
      <c r="I233" s="38">
        <v>201.13333333333338</v>
      </c>
      <c r="J233" s="38">
        <v>204.9666666666667</v>
      </c>
      <c r="K233" s="31">
        <v>197.3</v>
      </c>
      <c r="L233" s="31">
        <v>189.55</v>
      </c>
      <c r="M233" s="31">
        <v>240.88657000000001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79.900000000000006</v>
      </c>
      <c r="D234" s="38">
        <v>79.933333333333323</v>
      </c>
      <c r="E234" s="38">
        <v>78.566666666666649</v>
      </c>
      <c r="F234" s="38">
        <v>77.23333333333332</v>
      </c>
      <c r="G234" s="38">
        <v>75.866666666666646</v>
      </c>
      <c r="H234" s="38">
        <v>81.266666666666652</v>
      </c>
      <c r="I234" s="38">
        <v>82.633333333333326</v>
      </c>
      <c r="J234" s="38">
        <v>83.966666666666654</v>
      </c>
      <c r="K234" s="31">
        <v>81.3</v>
      </c>
      <c r="L234" s="31">
        <v>78.599999999999994</v>
      </c>
      <c r="M234" s="31">
        <v>239.20715999999999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3005.75</v>
      </c>
      <c r="D235" s="38">
        <v>3022.7000000000003</v>
      </c>
      <c r="E235" s="38">
        <v>2983.1000000000004</v>
      </c>
      <c r="F235" s="38">
        <v>2960.4500000000003</v>
      </c>
      <c r="G235" s="38">
        <v>2920.8500000000004</v>
      </c>
      <c r="H235" s="38">
        <v>3045.3500000000004</v>
      </c>
      <c r="I235" s="38">
        <v>3084.95</v>
      </c>
      <c r="J235" s="38">
        <v>3107.6000000000004</v>
      </c>
      <c r="K235" s="31">
        <v>3062.3</v>
      </c>
      <c r="L235" s="31">
        <v>3000.05</v>
      </c>
      <c r="M235" s="31">
        <v>1.5025500000000001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380.55</v>
      </c>
      <c r="D236" s="38">
        <v>385.98333333333335</v>
      </c>
      <c r="E236" s="38">
        <v>373.66666666666669</v>
      </c>
      <c r="F236" s="38">
        <v>366.78333333333336</v>
      </c>
      <c r="G236" s="38">
        <v>354.4666666666667</v>
      </c>
      <c r="H236" s="38">
        <v>392.86666666666667</v>
      </c>
      <c r="I236" s="38">
        <v>405.18333333333328</v>
      </c>
      <c r="J236" s="38">
        <v>412.06666666666666</v>
      </c>
      <c r="K236" s="31">
        <v>398.3</v>
      </c>
      <c r="L236" s="31">
        <v>379.1</v>
      </c>
      <c r="M236" s="31">
        <v>16.818449999999999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126.15</v>
      </c>
      <c r="D237" s="38">
        <v>126.21666666666665</v>
      </c>
      <c r="E237" s="38">
        <v>125.5333333333333</v>
      </c>
      <c r="F237" s="38">
        <v>124.91666666666664</v>
      </c>
      <c r="G237" s="38">
        <v>124.23333333333329</v>
      </c>
      <c r="H237" s="38">
        <v>126.83333333333331</v>
      </c>
      <c r="I237" s="38">
        <v>127.51666666666668</v>
      </c>
      <c r="J237" s="38">
        <v>128.13333333333333</v>
      </c>
      <c r="K237" s="31">
        <v>126.9</v>
      </c>
      <c r="L237" s="31">
        <v>125.6</v>
      </c>
      <c r="M237" s="31">
        <v>44.779589999999999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416.65</v>
      </c>
      <c r="D238" s="38">
        <v>409.7</v>
      </c>
      <c r="E238" s="38">
        <v>400.79999999999995</v>
      </c>
      <c r="F238" s="38">
        <v>384.95</v>
      </c>
      <c r="G238" s="38">
        <v>376.04999999999995</v>
      </c>
      <c r="H238" s="38">
        <v>425.54999999999995</v>
      </c>
      <c r="I238" s="38">
        <v>434.44999999999993</v>
      </c>
      <c r="J238" s="38">
        <v>450.29999999999995</v>
      </c>
      <c r="K238" s="31">
        <v>418.6</v>
      </c>
      <c r="L238" s="31">
        <v>393.85</v>
      </c>
      <c r="M238" s="31">
        <v>135.72441000000001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90.75</v>
      </c>
      <c r="D239" s="38">
        <v>90.95</v>
      </c>
      <c r="E239" s="38">
        <v>90.4</v>
      </c>
      <c r="F239" s="38">
        <v>90.05</v>
      </c>
      <c r="G239" s="38">
        <v>89.5</v>
      </c>
      <c r="H239" s="38">
        <v>91.300000000000011</v>
      </c>
      <c r="I239" s="38">
        <v>91.85</v>
      </c>
      <c r="J239" s="38">
        <v>92.200000000000017</v>
      </c>
      <c r="K239" s="31">
        <v>91.5</v>
      </c>
      <c r="L239" s="31">
        <v>90.6</v>
      </c>
      <c r="M239" s="31">
        <v>109.26964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30.85</v>
      </c>
      <c r="D240" s="38">
        <v>30.950000000000003</v>
      </c>
      <c r="E240" s="38">
        <v>30.600000000000005</v>
      </c>
      <c r="F240" s="38">
        <v>30.35</v>
      </c>
      <c r="G240" s="38">
        <v>30.000000000000004</v>
      </c>
      <c r="H240" s="38">
        <v>31.200000000000006</v>
      </c>
      <c r="I240" s="38">
        <v>31.55</v>
      </c>
      <c r="J240" s="38">
        <v>31.800000000000008</v>
      </c>
      <c r="K240" s="31">
        <v>31.3</v>
      </c>
      <c r="L240" s="31">
        <v>30.7</v>
      </c>
      <c r="M240" s="31">
        <v>106.54925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672.55</v>
      </c>
      <c r="D241" s="38">
        <v>675.44999999999993</v>
      </c>
      <c r="E241" s="38">
        <v>668.09999999999991</v>
      </c>
      <c r="F241" s="38">
        <v>663.65</v>
      </c>
      <c r="G241" s="38">
        <v>656.3</v>
      </c>
      <c r="H241" s="38">
        <v>679.89999999999986</v>
      </c>
      <c r="I241" s="38">
        <v>687.25</v>
      </c>
      <c r="J241" s="38">
        <v>691.69999999999982</v>
      </c>
      <c r="K241" s="31">
        <v>682.8</v>
      </c>
      <c r="L241" s="31">
        <v>671</v>
      </c>
      <c r="M241" s="31">
        <v>16.321529999999999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49.8</v>
      </c>
      <c r="D242" s="38">
        <v>50.083333333333336</v>
      </c>
      <c r="E242" s="38">
        <v>49.31666666666667</v>
      </c>
      <c r="F242" s="38">
        <v>48.833333333333336</v>
      </c>
      <c r="G242" s="38">
        <v>48.06666666666667</v>
      </c>
      <c r="H242" s="38">
        <v>50.56666666666667</v>
      </c>
      <c r="I242" s="38">
        <v>51.333333333333336</v>
      </c>
      <c r="J242" s="38">
        <v>51.81666666666667</v>
      </c>
      <c r="K242" s="31">
        <v>50.85</v>
      </c>
      <c r="L242" s="31">
        <v>49.6</v>
      </c>
      <c r="M242" s="31">
        <v>575.80128999999999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1574.05</v>
      </c>
      <c r="D243" s="38">
        <v>1566.05</v>
      </c>
      <c r="E243" s="38">
        <v>1553.1</v>
      </c>
      <c r="F243" s="38">
        <v>1532.1499999999999</v>
      </c>
      <c r="G243" s="38">
        <v>1519.1999999999998</v>
      </c>
      <c r="H243" s="38">
        <v>1587</v>
      </c>
      <c r="I243" s="38">
        <v>1599.9500000000003</v>
      </c>
      <c r="J243" s="38">
        <v>1620.9</v>
      </c>
      <c r="K243" s="31">
        <v>1579</v>
      </c>
      <c r="L243" s="31">
        <v>1545.1</v>
      </c>
      <c r="M243" s="31">
        <v>0.85926000000000002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463.1</v>
      </c>
      <c r="D244" s="38">
        <v>462.8</v>
      </c>
      <c r="E244" s="38">
        <v>458.40000000000003</v>
      </c>
      <c r="F244" s="38">
        <v>453.70000000000005</v>
      </c>
      <c r="G244" s="38">
        <v>449.30000000000007</v>
      </c>
      <c r="H244" s="38">
        <v>467.5</v>
      </c>
      <c r="I244" s="38">
        <v>471.9</v>
      </c>
      <c r="J244" s="38">
        <v>476.59999999999997</v>
      </c>
      <c r="K244" s="31">
        <v>467.2</v>
      </c>
      <c r="L244" s="31">
        <v>458.1</v>
      </c>
      <c r="M244" s="31">
        <v>19.009399999999999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179.4</v>
      </c>
      <c r="D245" s="38">
        <v>178.33333333333334</v>
      </c>
      <c r="E245" s="38">
        <v>176.16666666666669</v>
      </c>
      <c r="F245" s="38">
        <v>172.93333333333334</v>
      </c>
      <c r="G245" s="38">
        <v>170.76666666666668</v>
      </c>
      <c r="H245" s="38">
        <v>181.56666666666669</v>
      </c>
      <c r="I245" s="38">
        <v>183.73333333333338</v>
      </c>
      <c r="J245" s="38">
        <v>186.9666666666667</v>
      </c>
      <c r="K245" s="31">
        <v>180.5</v>
      </c>
      <c r="L245" s="31">
        <v>175.1</v>
      </c>
      <c r="M245" s="31">
        <v>118.02434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1392.45</v>
      </c>
      <c r="D246" s="38">
        <v>1396.7333333333336</v>
      </c>
      <c r="E246" s="38">
        <v>1382.5666666666671</v>
      </c>
      <c r="F246" s="38">
        <v>1372.6833333333334</v>
      </c>
      <c r="G246" s="38">
        <v>1358.5166666666669</v>
      </c>
      <c r="H246" s="38">
        <v>1406.6166666666672</v>
      </c>
      <c r="I246" s="38">
        <v>1420.7833333333338</v>
      </c>
      <c r="J246" s="38">
        <v>1430.6666666666674</v>
      </c>
      <c r="K246" s="31">
        <v>1410.9</v>
      </c>
      <c r="L246" s="31">
        <v>1386.85</v>
      </c>
      <c r="M246" s="31">
        <v>15.0039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14.45</v>
      </c>
      <c r="D247" s="38">
        <v>14.616666666666667</v>
      </c>
      <c r="E247" s="38">
        <v>14.233333333333334</v>
      </c>
      <c r="F247" s="38">
        <v>14.016666666666667</v>
      </c>
      <c r="G247" s="38">
        <v>13.633333333333335</v>
      </c>
      <c r="H247" s="38">
        <v>14.833333333333334</v>
      </c>
      <c r="I247" s="38">
        <v>15.216666666666667</v>
      </c>
      <c r="J247" s="38">
        <v>15.433333333333334</v>
      </c>
      <c r="K247" s="31">
        <v>15</v>
      </c>
      <c r="L247" s="31">
        <v>14.4</v>
      </c>
      <c r="M247" s="31">
        <v>149.99062000000001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4369.6499999999996</v>
      </c>
      <c r="D248" s="38">
        <v>4357.0166666666664</v>
      </c>
      <c r="E248" s="38">
        <v>4299.1333333333332</v>
      </c>
      <c r="F248" s="38">
        <v>4228.6166666666668</v>
      </c>
      <c r="G248" s="38">
        <v>4170.7333333333336</v>
      </c>
      <c r="H248" s="38">
        <v>4427.5333333333328</v>
      </c>
      <c r="I248" s="38">
        <v>4485.4166666666661</v>
      </c>
      <c r="J248" s="38">
        <v>4555.9333333333325</v>
      </c>
      <c r="K248" s="31">
        <v>4414.8999999999996</v>
      </c>
      <c r="L248" s="31">
        <v>4286.5</v>
      </c>
      <c r="M248" s="31">
        <v>6.6641500000000002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1435.15</v>
      </c>
      <c r="D249" s="38">
        <v>1431.9333333333334</v>
      </c>
      <c r="E249" s="38">
        <v>1427.2166666666667</v>
      </c>
      <c r="F249" s="38">
        <v>1419.2833333333333</v>
      </c>
      <c r="G249" s="38">
        <v>1414.5666666666666</v>
      </c>
      <c r="H249" s="38">
        <v>1439.8666666666668</v>
      </c>
      <c r="I249" s="38">
        <v>1444.5833333333335</v>
      </c>
      <c r="J249" s="38">
        <v>1452.5166666666669</v>
      </c>
      <c r="K249" s="31">
        <v>1436.65</v>
      </c>
      <c r="L249" s="31">
        <v>1424</v>
      </c>
      <c r="M249" s="31">
        <v>30.708870000000001</v>
      </c>
      <c r="N249" s="1"/>
      <c r="O249" s="1"/>
    </row>
    <row r="250" spans="1:15" ht="12.75" customHeight="1">
      <c r="A250" s="33">
        <v>240</v>
      </c>
      <c r="B250" s="58" t="s">
        <v>860</v>
      </c>
      <c r="C250" s="31">
        <v>3195.7</v>
      </c>
      <c r="D250" s="38">
        <v>3208.1333333333337</v>
      </c>
      <c r="E250" s="38">
        <v>3171.6166666666672</v>
      </c>
      <c r="F250" s="38">
        <v>3147.5333333333338</v>
      </c>
      <c r="G250" s="38">
        <v>3111.0166666666673</v>
      </c>
      <c r="H250" s="38">
        <v>3232.2166666666672</v>
      </c>
      <c r="I250" s="38">
        <v>3268.7333333333336</v>
      </c>
      <c r="J250" s="38">
        <v>3292.8166666666671</v>
      </c>
      <c r="K250" s="31">
        <v>3244.65</v>
      </c>
      <c r="L250" s="31">
        <v>3184.05</v>
      </c>
      <c r="M250" s="31">
        <v>9.9180000000000004E-2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707.5</v>
      </c>
      <c r="D251" s="38">
        <v>706.48333333333323</v>
      </c>
      <c r="E251" s="38">
        <v>694.71666666666647</v>
      </c>
      <c r="F251" s="38">
        <v>681.93333333333328</v>
      </c>
      <c r="G251" s="38">
        <v>670.16666666666652</v>
      </c>
      <c r="H251" s="38">
        <v>719.26666666666642</v>
      </c>
      <c r="I251" s="38">
        <v>731.03333333333308</v>
      </c>
      <c r="J251" s="38">
        <v>743.81666666666638</v>
      </c>
      <c r="K251" s="31">
        <v>718.25</v>
      </c>
      <c r="L251" s="31">
        <v>693.7</v>
      </c>
      <c r="M251" s="31">
        <v>9.2708399999999997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2454.9</v>
      </c>
      <c r="D252" s="38">
        <v>2450.0833333333335</v>
      </c>
      <c r="E252" s="38">
        <v>2417.1166666666668</v>
      </c>
      <c r="F252" s="38">
        <v>2379.3333333333335</v>
      </c>
      <c r="G252" s="38">
        <v>2346.3666666666668</v>
      </c>
      <c r="H252" s="38">
        <v>2487.8666666666668</v>
      </c>
      <c r="I252" s="38">
        <v>2520.833333333333</v>
      </c>
      <c r="J252" s="38">
        <v>2558.6166666666668</v>
      </c>
      <c r="K252" s="31">
        <v>2483.0500000000002</v>
      </c>
      <c r="L252" s="31">
        <v>2412.3000000000002</v>
      </c>
      <c r="M252" s="31">
        <v>13.87562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890.55</v>
      </c>
      <c r="D253" s="38">
        <v>894.75</v>
      </c>
      <c r="E253" s="38">
        <v>884.5</v>
      </c>
      <c r="F253" s="38">
        <v>878.45</v>
      </c>
      <c r="G253" s="38">
        <v>868.2</v>
      </c>
      <c r="H253" s="38">
        <v>900.8</v>
      </c>
      <c r="I253" s="38">
        <v>911.05</v>
      </c>
      <c r="J253" s="38">
        <v>917.09999999999991</v>
      </c>
      <c r="K253" s="31">
        <v>905</v>
      </c>
      <c r="L253" s="31">
        <v>888.7</v>
      </c>
      <c r="M253" s="31">
        <v>4.3586600000000004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28.95</v>
      </c>
      <c r="D254" s="38">
        <v>29</v>
      </c>
      <c r="E254" s="38">
        <v>28.4</v>
      </c>
      <c r="F254" s="38">
        <v>27.849999999999998</v>
      </c>
      <c r="G254" s="38">
        <v>27.249999999999996</v>
      </c>
      <c r="H254" s="38">
        <v>29.55</v>
      </c>
      <c r="I254" s="38">
        <v>30.150000000000002</v>
      </c>
      <c r="J254" s="38">
        <v>30.700000000000003</v>
      </c>
      <c r="K254" s="31">
        <v>29.6</v>
      </c>
      <c r="L254" s="31">
        <v>28.45</v>
      </c>
      <c r="M254" s="31">
        <v>551.35857999999996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442.8</v>
      </c>
      <c r="D255" s="38">
        <v>442.43333333333334</v>
      </c>
      <c r="E255" s="38">
        <v>440.86666666666667</v>
      </c>
      <c r="F255" s="38">
        <v>438.93333333333334</v>
      </c>
      <c r="G255" s="38">
        <v>437.36666666666667</v>
      </c>
      <c r="H255" s="38">
        <v>444.36666666666667</v>
      </c>
      <c r="I255" s="38">
        <v>445.93333333333339</v>
      </c>
      <c r="J255" s="38">
        <v>447.86666666666667</v>
      </c>
      <c r="K255" s="31">
        <v>444</v>
      </c>
      <c r="L255" s="31">
        <v>440.5</v>
      </c>
      <c r="M255" s="31">
        <v>73.649240000000006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118.05</v>
      </c>
      <c r="D256" s="38">
        <v>118.48333333333333</v>
      </c>
      <c r="E256" s="38">
        <v>116.91666666666667</v>
      </c>
      <c r="F256" s="38">
        <v>115.78333333333333</v>
      </c>
      <c r="G256" s="38">
        <v>114.21666666666667</v>
      </c>
      <c r="H256" s="38">
        <v>119.61666666666667</v>
      </c>
      <c r="I256" s="38">
        <v>121.18333333333334</v>
      </c>
      <c r="J256" s="38">
        <v>122.31666666666668</v>
      </c>
      <c r="K256" s="31">
        <v>120.05</v>
      </c>
      <c r="L256" s="31">
        <v>117.35</v>
      </c>
      <c r="M256" s="31">
        <v>3.6282899999999998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2746.2</v>
      </c>
      <c r="D257" s="38">
        <v>2792.0166666666664</v>
      </c>
      <c r="E257" s="38">
        <v>2674.1833333333329</v>
      </c>
      <c r="F257" s="38">
        <v>2602.1666666666665</v>
      </c>
      <c r="G257" s="38">
        <v>2484.333333333333</v>
      </c>
      <c r="H257" s="38">
        <v>2864.0333333333328</v>
      </c>
      <c r="I257" s="38">
        <v>2981.8666666666668</v>
      </c>
      <c r="J257" s="38">
        <v>3053.8833333333328</v>
      </c>
      <c r="K257" s="31">
        <v>2909.85</v>
      </c>
      <c r="L257" s="31">
        <v>2720</v>
      </c>
      <c r="M257" s="31">
        <v>1.91947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3292.25</v>
      </c>
      <c r="D258" s="38">
        <v>3266.6333333333332</v>
      </c>
      <c r="E258" s="38">
        <v>3226.7166666666662</v>
      </c>
      <c r="F258" s="38">
        <v>3161.1833333333329</v>
      </c>
      <c r="G258" s="38">
        <v>3121.266666666666</v>
      </c>
      <c r="H258" s="38">
        <v>3332.1666666666665</v>
      </c>
      <c r="I258" s="38">
        <v>3372.0833333333335</v>
      </c>
      <c r="J258" s="38">
        <v>3437.6166666666668</v>
      </c>
      <c r="K258" s="31">
        <v>3306.55</v>
      </c>
      <c r="L258" s="31">
        <v>3201.1</v>
      </c>
      <c r="M258" s="31">
        <v>1.09754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115.75</v>
      </c>
      <c r="D259" s="38">
        <v>116.48333333333333</v>
      </c>
      <c r="E259" s="38">
        <v>114.76666666666667</v>
      </c>
      <c r="F259" s="38">
        <v>113.78333333333333</v>
      </c>
      <c r="G259" s="38">
        <v>112.06666666666666</v>
      </c>
      <c r="H259" s="38">
        <v>117.46666666666667</v>
      </c>
      <c r="I259" s="38">
        <v>119.18333333333334</v>
      </c>
      <c r="J259" s="38">
        <v>120.16666666666667</v>
      </c>
      <c r="K259" s="31">
        <v>118.2</v>
      </c>
      <c r="L259" s="31">
        <v>115.5</v>
      </c>
      <c r="M259" s="31">
        <v>24.093260000000001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1530.5</v>
      </c>
      <c r="D260" s="38">
        <v>1535.1666666666667</v>
      </c>
      <c r="E260" s="38">
        <v>1515.3333333333335</v>
      </c>
      <c r="F260" s="38">
        <v>1500.1666666666667</v>
      </c>
      <c r="G260" s="38">
        <v>1480.3333333333335</v>
      </c>
      <c r="H260" s="38">
        <v>1550.3333333333335</v>
      </c>
      <c r="I260" s="38">
        <v>1570.166666666667</v>
      </c>
      <c r="J260" s="38">
        <v>1585.3333333333335</v>
      </c>
      <c r="K260" s="31">
        <v>1555</v>
      </c>
      <c r="L260" s="31">
        <v>1520</v>
      </c>
      <c r="M260" s="31">
        <v>1.4269700000000001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441.95</v>
      </c>
      <c r="D261" s="38">
        <v>439.56666666666666</v>
      </c>
      <c r="E261" s="38">
        <v>434.43333333333334</v>
      </c>
      <c r="F261" s="38">
        <v>426.91666666666669</v>
      </c>
      <c r="G261" s="38">
        <v>421.78333333333336</v>
      </c>
      <c r="H261" s="38">
        <v>447.08333333333331</v>
      </c>
      <c r="I261" s="38">
        <v>452.21666666666664</v>
      </c>
      <c r="J261" s="38">
        <v>459.73333333333329</v>
      </c>
      <c r="K261" s="31">
        <v>444.7</v>
      </c>
      <c r="L261" s="31">
        <v>432.05</v>
      </c>
      <c r="M261" s="31">
        <v>3.2120099999999998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673.6</v>
      </c>
      <c r="D262" s="38">
        <v>676.3</v>
      </c>
      <c r="E262" s="38">
        <v>669.09999999999991</v>
      </c>
      <c r="F262" s="38">
        <v>664.59999999999991</v>
      </c>
      <c r="G262" s="38">
        <v>657.39999999999986</v>
      </c>
      <c r="H262" s="38">
        <v>680.8</v>
      </c>
      <c r="I262" s="38">
        <v>688</v>
      </c>
      <c r="J262" s="38">
        <v>692.5</v>
      </c>
      <c r="K262" s="31">
        <v>683.5</v>
      </c>
      <c r="L262" s="31">
        <v>671.8</v>
      </c>
      <c r="M262" s="31">
        <v>16.496549999999999</v>
      </c>
      <c r="N262" s="1"/>
      <c r="O262" s="1"/>
    </row>
    <row r="263" spans="1:15" ht="12.75" customHeight="1">
      <c r="A263" s="33">
        <v>253</v>
      </c>
      <c r="B263" s="58" t="s">
        <v>861</v>
      </c>
      <c r="C263" s="31">
        <v>386.6</v>
      </c>
      <c r="D263" s="38">
        <v>389.31666666666661</v>
      </c>
      <c r="E263" s="38">
        <v>378.43333333333322</v>
      </c>
      <c r="F263" s="38">
        <v>370.26666666666659</v>
      </c>
      <c r="G263" s="38">
        <v>359.38333333333321</v>
      </c>
      <c r="H263" s="38">
        <v>397.48333333333323</v>
      </c>
      <c r="I263" s="38">
        <v>408.36666666666667</v>
      </c>
      <c r="J263" s="38">
        <v>416.53333333333325</v>
      </c>
      <c r="K263" s="31">
        <v>400.2</v>
      </c>
      <c r="L263" s="31">
        <v>381.15</v>
      </c>
      <c r="M263" s="31">
        <v>1.61141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658.6</v>
      </c>
      <c r="D264" s="38">
        <v>659.93333333333328</v>
      </c>
      <c r="E264" s="38">
        <v>652.61666666666656</v>
      </c>
      <c r="F264" s="38">
        <v>646.63333333333333</v>
      </c>
      <c r="G264" s="38">
        <v>639.31666666666661</v>
      </c>
      <c r="H264" s="38">
        <v>665.91666666666652</v>
      </c>
      <c r="I264" s="38">
        <v>673.23333333333335</v>
      </c>
      <c r="J264" s="38">
        <v>679.21666666666647</v>
      </c>
      <c r="K264" s="31">
        <v>667.25</v>
      </c>
      <c r="L264" s="31">
        <v>653.95000000000005</v>
      </c>
      <c r="M264" s="31">
        <v>4.2922799999999999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360.9</v>
      </c>
      <c r="D265" s="38">
        <v>361.56666666666666</v>
      </c>
      <c r="E265" s="38">
        <v>358.83333333333331</v>
      </c>
      <c r="F265" s="38">
        <v>356.76666666666665</v>
      </c>
      <c r="G265" s="38">
        <v>354.0333333333333</v>
      </c>
      <c r="H265" s="38">
        <v>363.63333333333333</v>
      </c>
      <c r="I265" s="38">
        <v>366.36666666666667</v>
      </c>
      <c r="J265" s="38">
        <v>368.43333333333334</v>
      </c>
      <c r="K265" s="31">
        <v>364.3</v>
      </c>
      <c r="L265" s="31">
        <v>359.5</v>
      </c>
      <c r="M265" s="31">
        <v>5.9576599999999997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76.849999999999994</v>
      </c>
      <c r="D266" s="38">
        <v>77.333333333333329</v>
      </c>
      <c r="E266" s="38">
        <v>76.166666666666657</v>
      </c>
      <c r="F266" s="38">
        <v>75.483333333333334</v>
      </c>
      <c r="G266" s="38">
        <v>74.316666666666663</v>
      </c>
      <c r="H266" s="38">
        <v>78.016666666666652</v>
      </c>
      <c r="I266" s="38">
        <v>79.183333333333309</v>
      </c>
      <c r="J266" s="38">
        <v>79.866666666666646</v>
      </c>
      <c r="K266" s="31">
        <v>78.5</v>
      </c>
      <c r="L266" s="31">
        <v>76.650000000000006</v>
      </c>
      <c r="M266" s="31">
        <v>29.100960000000001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356.8</v>
      </c>
      <c r="D267" s="38">
        <v>360.93333333333334</v>
      </c>
      <c r="E267" s="38">
        <v>349.11666666666667</v>
      </c>
      <c r="F267" s="38">
        <v>341.43333333333334</v>
      </c>
      <c r="G267" s="38">
        <v>329.61666666666667</v>
      </c>
      <c r="H267" s="38">
        <v>368.61666666666667</v>
      </c>
      <c r="I267" s="38">
        <v>380.43333333333339</v>
      </c>
      <c r="J267" s="38">
        <v>388.11666666666667</v>
      </c>
      <c r="K267" s="31">
        <v>372.75</v>
      </c>
      <c r="L267" s="31">
        <v>353.25</v>
      </c>
      <c r="M267" s="31">
        <v>58.587829999999997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787.15</v>
      </c>
      <c r="D268" s="38">
        <v>787.73333333333323</v>
      </c>
      <c r="E268" s="38">
        <v>783.51666666666642</v>
      </c>
      <c r="F268" s="38">
        <v>779.88333333333321</v>
      </c>
      <c r="G268" s="38">
        <v>775.6666666666664</v>
      </c>
      <c r="H268" s="38">
        <v>791.36666666666645</v>
      </c>
      <c r="I268" s="38">
        <v>795.58333333333337</v>
      </c>
      <c r="J268" s="38">
        <v>799.21666666666647</v>
      </c>
      <c r="K268" s="31">
        <v>791.95</v>
      </c>
      <c r="L268" s="31">
        <v>784.1</v>
      </c>
      <c r="M268" s="31">
        <v>19.784680000000002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507.9</v>
      </c>
      <c r="D269" s="38">
        <v>501.23333333333335</v>
      </c>
      <c r="E269" s="38">
        <v>492.4666666666667</v>
      </c>
      <c r="F269" s="38">
        <v>477.03333333333336</v>
      </c>
      <c r="G269" s="38">
        <v>468.26666666666671</v>
      </c>
      <c r="H269" s="38">
        <v>516.66666666666674</v>
      </c>
      <c r="I269" s="38">
        <v>525.43333333333339</v>
      </c>
      <c r="J269" s="38">
        <v>540.86666666666667</v>
      </c>
      <c r="K269" s="31">
        <v>510</v>
      </c>
      <c r="L269" s="31">
        <v>485.8</v>
      </c>
      <c r="M269" s="31">
        <v>56.428669999999997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517.70000000000005</v>
      </c>
      <c r="D270" s="38">
        <v>516.23333333333335</v>
      </c>
      <c r="E270" s="38">
        <v>512.4666666666667</v>
      </c>
      <c r="F270" s="38">
        <v>507.23333333333335</v>
      </c>
      <c r="G270" s="38">
        <v>503.4666666666667</v>
      </c>
      <c r="H270" s="38">
        <v>521.4666666666667</v>
      </c>
      <c r="I270" s="38">
        <v>525.23333333333335</v>
      </c>
      <c r="J270" s="38">
        <v>530.4666666666667</v>
      </c>
      <c r="K270" s="31">
        <v>520</v>
      </c>
      <c r="L270" s="31">
        <v>511</v>
      </c>
      <c r="M270" s="31">
        <v>6.4179000000000004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464.85</v>
      </c>
      <c r="D271" s="38">
        <v>465.58333333333331</v>
      </c>
      <c r="E271" s="38">
        <v>459.26666666666665</v>
      </c>
      <c r="F271" s="38">
        <v>453.68333333333334</v>
      </c>
      <c r="G271" s="38">
        <v>447.36666666666667</v>
      </c>
      <c r="H271" s="38">
        <v>471.16666666666663</v>
      </c>
      <c r="I271" s="38">
        <v>477.48333333333335</v>
      </c>
      <c r="J271" s="38">
        <v>483.06666666666661</v>
      </c>
      <c r="K271" s="31">
        <v>471.9</v>
      </c>
      <c r="L271" s="31">
        <v>460</v>
      </c>
      <c r="M271" s="31">
        <v>1.84775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745</v>
      </c>
      <c r="D272" s="38">
        <v>747.63333333333321</v>
      </c>
      <c r="E272" s="38">
        <v>740.6666666666664</v>
      </c>
      <c r="F272" s="38">
        <v>736.33333333333314</v>
      </c>
      <c r="G272" s="38">
        <v>729.36666666666633</v>
      </c>
      <c r="H272" s="38">
        <v>751.96666666666647</v>
      </c>
      <c r="I272" s="38">
        <v>758.93333333333317</v>
      </c>
      <c r="J272" s="38">
        <v>763.26666666666654</v>
      </c>
      <c r="K272" s="31">
        <v>754.6</v>
      </c>
      <c r="L272" s="31">
        <v>743.3</v>
      </c>
      <c r="M272" s="31">
        <v>3.0607899999999999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340.15</v>
      </c>
      <c r="D273" s="38">
        <v>340.88333333333333</v>
      </c>
      <c r="E273" s="38">
        <v>336.76666666666665</v>
      </c>
      <c r="F273" s="38">
        <v>333.38333333333333</v>
      </c>
      <c r="G273" s="38">
        <v>329.26666666666665</v>
      </c>
      <c r="H273" s="38">
        <v>344.26666666666665</v>
      </c>
      <c r="I273" s="38">
        <v>348.38333333333333</v>
      </c>
      <c r="J273" s="38">
        <v>351.76666666666665</v>
      </c>
      <c r="K273" s="31">
        <v>345</v>
      </c>
      <c r="L273" s="31">
        <v>337.5</v>
      </c>
      <c r="M273" s="31">
        <v>7.9992099999999997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760.3</v>
      </c>
      <c r="D274" s="38">
        <v>754.08333333333337</v>
      </c>
      <c r="E274" s="38">
        <v>743.2166666666667</v>
      </c>
      <c r="F274" s="38">
        <v>726.13333333333333</v>
      </c>
      <c r="G274" s="38">
        <v>715.26666666666665</v>
      </c>
      <c r="H274" s="38">
        <v>771.16666666666674</v>
      </c>
      <c r="I274" s="38">
        <v>782.0333333333333</v>
      </c>
      <c r="J274" s="38">
        <v>799.11666666666679</v>
      </c>
      <c r="K274" s="31">
        <v>764.95</v>
      </c>
      <c r="L274" s="31">
        <v>737</v>
      </c>
      <c r="M274" s="31">
        <v>6.0662000000000003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1440.75</v>
      </c>
      <c r="D275" s="38">
        <v>1443.4166666666667</v>
      </c>
      <c r="E275" s="38">
        <v>1426.8833333333334</v>
      </c>
      <c r="F275" s="38">
        <v>1413.0166666666667</v>
      </c>
      <c r="G275" s="38">
        <v>1396.4833333333333</v>
      </c>
      <c r="H275" s="38">
        <v>1457.2833333333335</v>
      </c>
      <c r="I275" s="38">
        <v>1473.8166666666668</v>
      </c>
      <c r="J275" s="38">
        <v>1487.6833333333336</v>
      </c>
      <c r="K275" s="31">
        <v>1459.95</v>
      </c>
      <c r="L275" s="31">
        <v>1429.55</v>
      </c>
      <c r="M275" s="31">
        <v>3.4597199999999999</v>
      </c>
      <c r="N275" s="1"/>
      <c r="O275" s="1"/>
    </row>
    <row r="276" spans="1:15" ht="12.75" customHeight="1">
      <c r="A276" s="33">
        <v>266</v>
      </c>
      <c r="B276" s="58" t="s">
        <v>849</v>
      </c>
      <c r="C276" s="31">
        <v>641.75</v>
      </c>
      <c r="D276" s="38">
        <v>642.76666666666665</v>
      </c>
      <c r="E276" s="38">
        <v>633.5333333333333</v>
      </c>
      <c r="F276" s="38">
        <v>625.31666666666661</v>
      </c>
      <c r="G276" s="38">
        <v>616.08333333333326</v>
      </c>
      <c r="H276" s="38">
        <v>650.98333333333335</v>
      </c>
      <c r="I276" s="38">
        <v>660.2166666666667</v>
      </c>
      <c r="J276" s="38">
        <v>668.43333333333339</v>
      </c>
      <c r="K276" s="31">
        <v>652</v>
      </c>
      <c r="L276" s="31">
        <v>634.54999999999995</v>
      </c>
      <c r="M276" s="31">
        <v>1.4825200000000001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232.8</v>
      </c>
      <c r="D277" s="38">
        <v>232.20000000000002</v>
      </c>
      <c r="E277" s="38">
        <v>229.95000000000005</v>
      </c>
      <c r="F277" s="38">
        <v>227.10000000000002</v>
      </c>
      <c r="G277" s="38">
        <v>224.85000000000005</v>
      </c>
      <c r="H277" s="38">
        <v>235.05000000000004</v>
      </c>
      <c r="I277" s="38">
        <v>237.29999999999998</v>
      </c>
      <c r="J277" s="38">
        <v>240.15000000000003</v>
      </c>
      <c r="K277" s="31">
        <v>234.45</v>
      </c>
      <c r="L277" s="31">
        <v>229.35</v>
      </c>
      <c r="M277" s="31">
        <v>35.242139999999999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334.9</v>
      </c>
      <c r="D278" s="38">
        <v>333.16666666666669</v>
      </c>
      <c r="E278" s="38">
        <v>330.83333333333337</v>
      </c>
      <c r="F278" s="38">
        <v>326.76666666666671</v>
      </c>
      <c r="G278" s="38">
        <v>324.43333333333339</v>
      </c>
      <c r="H278" s="38">
        <v>337.23333333333335</v>
      </c>
      <c r="I278" s="38">
        <v>339.56666666666672</v>
      </c>
      <c r="J278" s="38">
        <v>343.63333333333333</v>
      </c>
      <c r="K278" s="31">
        <v>335.5</v>
      </c>
      <c r="L278" s="31">
        <v>329.1</v>
      </c>
      <c r="M278" s="31">
        <v>4.9917499999999997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120.95</v>
      </c>
      <c r="D279" s="38">
        <v>121.13333333333334</v>
      </c>
      <c r="E279" s="38">
        <v>119.61666666666667</v>
      </c>
      <c r="F279" s="38">
        <v>118.28333333333333</v>
      </c>
      <c r="G279" s="38">
        <v>116.76666666666667</v>
      </c>
      <c r="H279" s="38">
        <v>122.46666666666668</v>
      </c>
      <c r="I279" s="38">
        <v>123.98333333333336</v>
      </c>
      <c r="J279" s="38">
        <v>125.31666666666669</v>
      </c>
      <c r="K279" s="31">
        <v>122.65</v>
      </c>
      <c r="L279" s="31">
        <v>119.8</v>
      </c>
      <c r="M279" s="31">
        <v>8.3762600000000003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660.65</v>
      </c>
      <c r="D280" s="38">
        <v>667.7</v>
      </c>
      <c r="E280" s="38">
        <v>650.40000000000009</v>
      </c>
      <c r="F280" s="38">
        <v>640.15000000000009</v>
      </c>
      <c r="G280" s="38">
        <v>622.85000000000014</v>
      </c>
      <c r="H280" s="38">
        <v>677.95</v>
      </c>
      <c r="I280" s="38">
        <v>695.25</v>
      </c>
      <c r="J280" s="38">
        <v>705.5</v>
      </c>
      <c r="K280" s="31">
        <v>685</v>
      </c>
      <c r="L280" s="31">
        <v>657.45</v>
      </c>
      <c r="M280" s="31">
        <v>5.3326500000000001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2684.15</v>
      </c>
      <c r="D281" s="38">
        <v>2677.7333333333331</v>
      </c>
      <c r="E281" s="38">
        <v>2637.6166666666663</v>
      </c>
      <c r="F281" s="38">
        <v>2591.083333333333</v>
      </c>
      <c r="G281" s="38">
        <v>2550.9666666666662</v>
      </c>
      <c r="H281" s="38">
        <v>2724.2666666666664</v>
      </c>
      <c r="I281" s="38">
        <v>2764.3833333333332</v>
      </c>
      <c r="J281" s="38">
        <v>2810.9166666666665</v>
      </c>
      <c r="K281" s="31">
        <v>2717.85</v>
      </c>
      <c r="L281" s="31">
        <v>2631.2</v>
      </c>
      <c r="M281" s="31">
        <v>4.5123699999999998</v>
      </c>
      <c r="N281" s="1"/>
      <c r="O281" s="1"/>
    </row>
    <row r="282" spans="1:15" ht="12.75" customHeight="1">
      <c r="A282" s="33">
        <v>272</v>
      </c>
      <c r="B282" s="58" t="s">
        <v>862</v>
      </c>
      <c r="C282" s="31">
        <v>2805.55</v>
      </c>
      <c r="D282" s="38">
        <v>2809.9</v>
      </c>
      <c r="E282" s="38">
        <v>2781.2000000000003</v>
      </c>
      <c r="F282" s="38">
        <v>2756.8500000000004</v>
      </c>
      <c r="G282" s="38">
        <v>2728.1500000000005</v>
      </c>
      <c r="H282" s="38">
        <v>2834.25</v>
      </c>
      <c r="I282" s="38">
        <v>2862.95</v>
      </c>
      <c r="J282" s="38">
        <v>2887.2999999999997</v>
      </c>
      <c r="K282" s="31">
        <v>2838.6</v>
      </c>
      <c r="L282" s="31">
        <v>2785.55</v>
      </c>
      <c r="M282" s="31">
        <v>4.3389999999999998E-2</v>
      </c>
      <c r="N282" s="1"/>
      <c r="O282" s="1"/>
    </row>
    <row r="283" spans="1:15" ht="12.75" customHeight="1">
      <c r="A283" s="33">
        <v>273</v>
      </c>
      <c r="B283" s="58" t="s">
        <v>868</v>
      </c>
      <c r="C283" s="31">
        <v>602.1</v>
      </c>
      <c r="D283" s="38">
        <v>595.63333333333333</v>
      </c>
      <c r="E283" s="38">
        <v>583.31666666666661</v>
      </c>
      <c r="F283" s="38">
        <v>564.5333333333333</v>
      </c>
      <c r="G283" s="38">
        <v>552.21666666666658</v>
      </c>
      <c r="H283" s="38">
        <v>614.41666666666663</v>
      </c>
      <c r="I283" s="38">
        <v>626.73333333333346</v>
      </c>
      <c r="J283" s="38">
        <v>645.51666666666665</v>
      </c>
      <c r="K283" s="31">
        <v>607.95000000000005</v>
      </c>
      <c r="L283" s="31">
        <v>576.85</v>
      </c>
      <c r="M283" s="31">
        <v>4.0440300000000002</v>
      </c>
      <c r="N283" s="1"/>
      <c r="O283" s="1"/>
    </row>
    <row r="284" spans="1:15" ht="12.75" customHeight="1">
      <c r="A284" s="33">
        <v>274</v>
      </c>
      <c r="B284" s="58" t="s">
        <v>863</v>
      </c>
      <c r="C284" s="31">
        <v>434</v>
      </c>
      <c r="D284" s="38">
        <v>431.09999999999997</v>
      </c>
      <c r="E284" s="38">
        <v>423.39999999999992</v>
      </c>
      <c r="F284" s="38">
        <v>412.79999999999995</v>
      </c>
      <c r="G284" s="38">
        <v>405.09999999999991</v>
      </c>
      <c r="H284" s="38">
        <v>441.69999999999993</v>
      </c>
      <c r="I284" s="38">
        <v>449.4</v>
      </c>
      <c r="J284" s="38">
        <v>459.99999999999994</v>
      </c>
      <c r="K284" s="31">
        <v>438.8</v>
      </c>
      <c r="L284" s="31">
        <v>420.5</v>
      </c>
      <c r="M284" s="31">
        <v>12.505089999999999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270.05</v>
      </c>
      <c r="D285" s="38">
        <v>270.31666666666666</v>
      </c>
      <c r="E285" s="38">
        <v>267.88333333333333</v>
      </c>
      <c r="F285" s="38">
        <v>265.71666666666664</v>
      </c>
      <c r="G285" s="38">
        <v>263.2833333333333</v>
      </c>
      <c r="H285" s="38">
        <v>272.48333333333335</v>
      </c>
      <c r="I285" s="38">
        <v>274.91666666666663</v>
      </c>
      <c r="J285" s="38">
        <v>277.08333333333337</v>
      </c>
      <c r="K285" s="31">
        <v>272.75</v>
      </c>
      <c r="L285" s="31">
        <v>268.14999999999998</v>
      </c>
      <c r="M285" s="31">
        <v>4.51938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1774.9</v>
      </c>
      <c r="D286" s="38">
        <v>1777.6166666666668</v>
      </c>
      <c r="E286" s="38">
        <v>1762.2833333333335</v>
      </c>
      <c r="F286" s="38">
        <v>1749.6666666666667</v>
      </c>
      <c r="G286" s="38">
        <v>1734.3333333333335</v>
      </c>
      <c r="H286" s="38">
        <v>1790.2333333333336</v>
      </c>
      <c r="I286" s="38">
        <v>1805.5666666666666</v>
      </c>
      <c r="J286" s="38">
        <v>1818.1833333333336</v>
      </c>
      <c r="K286" s="31">
        <v>1792.95</v>
      </c>
      <c r="L286" s="31">
        <v>1765</v>
      </c>
      <c r="M286" s="31">
        <v>25.958960000000001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1155.6500000000001</v>
      </c>
      <c r="D287" s="38">
        <v>1157.3833333333334</v>
      </c>
      <c r="E287" s="38">
        <v>1149.7666666666669</v>
      </c>
      <c r="F287" s="38">
        <v>1143.8833333333334</v>
      </c>
      <c r="G287" s="38">
        <v>1136.2666666666669</v>
      </c>
      <c r="H287" s="38">
        <v>1163.2666666666669</v>
      </c>
      <c r="I287" s="38">
        <v>1170.8833333333332</v>
      </c>
      <c r="J287" s="38">
        <v>1176.7666666666669</v>
      </c>
      <c r="K287" s="31">
        <v>1165</v>
      </c>
      <c r="L287" s="31">
        <v>1151.5</v>
      </c>
      <c r="M287" s="31">
        <v>4.5211100000000002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400.8</v>
      </c>
      <c r="D288" s="38">
        <v>398.66666666666669</v>
      </c>
      <c r="E288" s="38">
        <v>390.58333333333337</v>
      </c>
      <c r="F288" s="38">
        <v>380.36666666666667</v>
      </c>
      <c r="G288" s="38">
        <v>372.28333333333336</v>
      </c>
      <c r="H288" s="38">
        <v>408.88333333333338</v>
      </c>
      <c r="I288" s="38">
        <v>416.96666666666675</v>
      </c>
      <c r="J288" s="38">
        <v>427.18333333333339</v>
      </c>
      <c r="K288" s="31">
        <v>406.75</v>
      </c>
      <c r="L288" s="31">
        <v>388.45</v>
      </c>
      <c r="M288" s="31">
        <v>5.1175899999999999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1948.1</v>
      </c>
      <c r="D289" s="38">
        <v>1949.3999999999999</v>
      </c>
      <c r="E289" s="38">
        <v>1918.7999999999997</v>
      </c>
      <c r="F289" s="38">
        <v>1889.4999999999998</v>
      </c>
      <c r="G289" s="38">
        <v>1858.8999999999996</v>
      </c>
      <c r="H289" s="38">
        <v>1978.6999999999998</v>
      </c>
      <c r="I289" s="38">
        <v>2009.2999999999997</v>
      </c>
      <c r="J289" s="38">
        <v>2038.6</v>
      </c>
      <c r="K289" s="31">
        <v>1980</v>
      </c>
      <c r="L289" s="31">
        <v>1920.1</v>
      </c>
      <c r="M289" s="31">
        <v>0.2102</v>
      </c>
      <c r="N289" s="1"/>
      <c r="O289" s="1"/>
    </row>
    <row r="290" spans="1:15" ht="12.75" customHeight="1">
      <c r="A290" s="33">
        <v>280</v>
      </c>
      <c r="B290" s="58" t="s">
        <v>864</v>
      </c>
      <c r="C290" s="31">
        <v>2791.6</v>
      </c>
      <c r="D290" s="38">
        <v>2792.1833333333329</v>
      </c>
      <c r="E290" s="38">
        <v>2692.3666666666659</v>
      </c>
      <c r="F290" s="38">
        <v>2593.1333333333328</v>
      </c>
      <c r="G290" s="38">
        <v>2493.3166666666657</v>
      </c>
      <c r="H290" s="38">
        <v>2891.4166666666661</v>
      </c>
      <c r="I290" s="38">
        <v>2991.2333333333327</v>
      </c>
      <c r="J290" s="38">
        <v>3090.4666666666662</v>
      </c>
      <c r="K290" s="31">
        <v>2892</v>
      </c>
      <c r="L290" s="31">
        <v>2692.95</v>
      </c>
      <c r="M290" s="31">
        <v>1.27719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124</v>
      </c>
      <c r="D291" s="38">
        <v>124.26666666666667</v>
      </c>
      <c r="E291" s="38">
        <v>123.28333333333333</v>
      </c>
      <c r="F291" s="38">
        <v>122.56666666666666</v>
      </c>
      <c r="G291" s="38">
        <v>121.58333333333333</v>
      </c>
      <c r="H291" s="38">
        <v>124.98333333333333</v>
      </c>
      <c r="I291" s="38">
        <v>125.96666666666665</v>
      </c>
      <c r="J291" s="38">
        <v>126.68333333333334</v>
      </c>
      <c r="K291" s="31">
        <v>125.25</v>
      </c>
      <c r="L291" s="31">
        <v>123.55</v>
      </c>
      <c r="M291" s="31">
        <v>26.51491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4385.7</v>
      </c>
      <c r="D292" s="38">
        <v>4387.4666666666662</v>
      </c>
      <c r="E292" s="38">
        <v>4356.2333333333327</v>
      </c>
      <c r="F292" s="38">
        <v>4326.7666666666664</v>
      </c>
      <c r="G292" s="38">
        <v>4295.5333333333328</v>
      </c>
      <c r="H292" s="38">
        <v>4416.9333333333325</v>
      </c>
      <c r="I292" s="38">
        <v>4448.1666666666661</v>
      </c>
      <c r="J292" s="38">
        <v>4477.6333333333323</v>
      </c>
      <c r="K292" s="31">
        <v>4418.7</v>
      </c>
      <c r="L292" s="31">
        <v>4358</v>
      </c>
      <c r="M292" s="31">
        <v>1.2806299999999999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14078.1</v>
      </c>
      <c r="D293" s="38">
        <v>13997.699999999999</v>
      </c>
      <c r="E293" s="38">
        <v>13820.399999999998</v>
      </c>
      <c r="F293" s="38">
        <v>13562.699999999999</v>
      </c>
      <c r="G293" s="38">
        <v>13385.399999999998</v>
      </c>
      <c r="H293" s="38">
        <v>14255.399999999998</v>
      </c>
      <c r="I293" s="38">
        <v>14432.699999999997</v>
      </c>
      <c r="J293" s="38">
        <v>14690.399999999998</v>
      </c>
      <c r="K293" s="31">
        <v>14175</v>
      </c>
      <c r="L293" s="31">
        <v>13740</v>
      </c>
      <c r="M293" s="31">
        <v>8.3260000000000001E-2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2709</v>
      </c>
      <c r="D294" s="38">
        <v>2717.8833333333332</v>
      </c>
      <c r="E294" s="38">
        <v>2698.1166666666663</v>
      </c>
      <c r="F294" s="38">
        <v>2687.2333333333331</v>
      </c>
      <c r="G294" s="38">
        <v>2667.4666666666662</v>
      </c>
      <c r="H294" s="38">
        <v>2728.7666666666664</v>
      </c>
      <c r="I294" s="38">
        <v>2748.5333333333328</v>
      </c>
      <c r="J294" s="38">
        <v>2759.4166666666665</v>
      </c>
      <c r="K294" s="31">
        <v>2737.65</v>
      </c>
      <c r="L294" s="31">
        <v>2707</v>
      </c>
      <c r="M294" s="31">
        <v>19.200790000000001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425.1</v>
      </c>
      <c r="D295" s="38">
        <v>425.59999999999997</v>
      </c>
      <c r="E295" s="38">
        <v>421.24999999999994</v>
      </c>
      <c r="F295" s="38">
        <v>417.4</v>
      </c>
      <c r="G295" s="38">
        <v>413.04999999999995</v>
      </c>
      <c r="H295" s="38">
        <v>429.44999999999993</v>
      </c>
      <c r="I295" s="38">
        <v>433.79999999999995</v>
      </c>
      <c r="J295" s="38">
        <v>437.64999999999992</v>
      </c>
      <c r="K295" s="31">
        <v>429.95</v>
      </c>
      <c r="L295" s="31">
        <v>421.75</v>
      </c>
      <c r="M295" s="31">
        <v>9.1122700000000005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400</v>
      </c>
      <c r="D296" s="38">
        <v>398.65000000000003</v>
      </c>
      <c r="E296" s="38">
        <v>391.65000000000009</v>
      </c>
      <c r="F296" s="38">
        <v>383.30000000000007</v>
      </c>
      <c r="G296" s="38">
        <v>376.30000000000013</v>
      </c>
      <c r="H296" s="38">
        <v>407.00000000000006</v>
      </c>
      <c r="I296" s="38">
        <v>413.99999999999994</v>
      </c>
      <c r="J296" s="38">
        <v>422.35</v>
      </c>
      <c r="K296" s="31">
        <v>405.65</v>
      </c>
      <c r="L296" s="31">
        <v>390.3</v>
      </c>
      <c r="M296" s="31">
        <v>29.138400000000001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303.7</v>
      </c>
      <c r="D297" s="38">
        <v>302.98333333333335</v>
      </c>
      <c r="E297" s="38">
        <v>298.2166666666667</v>
      </c>
      <c r="F297" s="38">
        <v>292.73333333333335</v>
      </c>
      <c r="G297" s="38">
        <v>287.9666666666667</v>
      </c>
      <c r="H297" s="38">
        <v>308.4666666666667</v>
      </c>
      <c r="I297" s="38">
        <v>313.23333333333335</v>
      </c>
      <c r="J297" s="38">
        <v>318.7166666666667</v>
      </c>
      <c r="K297" s="31">
        <v>307.75</v>
      </c>
      <c r="L297" s="31">
        <v>297.5</v>
      </c>
      <c r="M297" s="31">
        <v>53.804589999999997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110</v>
      </c>
      <c r="D298" s="38">
        <v>108.26666666666667</v>
      </c>
      <c r="E298" s="38">
        <v>105.73333333333333</v>
      </c>
      <c r="F298" s="38">
        <v>101.46666666666667</v>
      </c>
      <c r="G298" s="38">
        <v>98.933333333333337</v>
      </c>
      <c r="H298" s="38">
        <v>112.53333333333333</v>
      </c>
      <c r="I298" s="38">
        <v>115.06666666666666</v>
      </c>
      <c r="J298" s="38">
        <v>119.33333333333333</v>
      </c>
      <c r="K298" s="31">
        <v>110.8</v>
      </c>
      <c r="L298" s="31">
        <v>104</v>
      </c>
      <c r="M298" s="31">
        <v>150.03745000000001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421.05</v>
      </c>
      <c r="D299" s="38">
        <v>422.88333333333338</v>
      </c>
      <c r="E299" s="38">
        <v>417.56666666666678</v>
      </c>
      <c r="F299" s="38">
        <v>414.08333333333337</v>
      </c>
      <c r="G299" s="38">
        <v>408.76666666666677</v>
      </c>
      <c r="H299" s="38">
        <v>426.36666666666679</v>
      </c>
      <c r="I299" s="38">
        <v>431.68333333333339</v>
      </c>
      <c r="J299" s="38">
        <v>435.1666666666668</v>
      </c>
      <c r="K299" s="31">
        <v>428.2</v>
      </c>
      <c r="L299" s="31">
        <v>419.4</v>
      </c>
      <c r="M299" s="31">
        <v>19.517859999999999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651.04999999999995</v>
      </c>
      <c r="D300" s="38">
        <v>652.38333333333333</v>
      </c>
      <c r="E300" s="38">
        <v>648.91666666666663</v>
      </c>
      <c r="F300" s="38">
        <v>646.7833333333333</v>
      </c>
      <c r="G300" s="38">
        <v>643.31666666666661</v>
      </c>
      <c r="H300" s="38">
        <v>654.51666666666665</v>
      </c>
      <c r="I300" s="38">
        <v>657.98333333333335</v>
      </c>
      <c r="J300" s="38">
        <v>660.11666666666667</v>
      </c>
      <c r="K300" s="31">
        <v>655.85</v>
      </c>
      <c r="L300" s="31">
        <v>650.25</v>
      </c>
      <c r="M300" s="31">
        <v>5.7458799999999997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6049.75</v>
      </c>
      <c r="D301" s="38">
        <v>6044.0166666666673</v>
      </c>
      <c r="E301" s="38">
        <v>5988.0833333333348</v>
      </c>
      <c r="F301" s="38">
        <v>5926.4166666666679</v>
      </c>
      <c r="G301" s="38">
        <v>5870.4833333333354</v>
      </c>
      <c r="H301" s="38">
        <v>6105.6833333333343</v>
      </c>
      <c r="I301" s="38">
        <v>6161.6166666666668</v>
      </c>
      <c r="J301" s="38">
        <v>6223.2833333333338</v>
      </c>
      <c r="K301" s="31">
        <v>6099.95</v>
      </c>
      <c r="L301" s="31">
        <v>5982.35</v>
      </c>
      <c r="M301" s="31">
        <v>0.61822999999999995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5173.6499999999996</v>
      </c>
      <c r="D302" s="38">
        <v>5173.8833333333332</v>
      </c>
      <c r="E302" s="38">
        <v>5134.7666666666664</v>
      </c>
      <c r="F302" s="38">
        <v>5095.8833333333332</v>
      </c>
      <c r="G302" s="38">
        <v>5056.7666666666664</v>
      </c>
      <c r="H302" s="38">
        <v>5212.7666666666664</v>
      </c>
      <c r="I302" s="38">
        <v>5251.8833333333332</v>
      </c>
      <c r="J302" s="38">
        <v>5290.7666666666664</v>
      </c>
      <c r="K302" s="31">
        <v>5213</v>
      </c>
      <c r="L302" s="31">
        <v>5135</v>
      </c>
      <c r="M302" s="31">
        <v>3.4967999999999999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1100.8</v>
      </c>
      <c r="D303" s="38">
        <v>1104.8</v>
      </c>
      <c r="E303" s="38">
        <v>1094</v>
      </c>
      <c r="F303" s="38">
        <v>1087.2</v>
      </c>
      <c r="G303" s="38">
        <v>1076.4000000000001</v>
      </c>
      <c r="H303" s="38">
        <v>1111.5999999999999</v>
      </c>
      <c r="I303" s="38">
        <v>1122.3999999999996</v>
      </c>
      <c r="J303" s="38">
        <v>1129.1999999999998</v>
      </c>
      <c r="K303" s="31">
        <v>1115.5999999999999</v>
      </c>
      <c r="L303" s="31">
        <v>1098</v>
      </c>
      <c r="M303" s="31">
        <v>5.4142599999999996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1452.65</v>
      </c>
      <c r="D304" s="38">
        <v>1456.2</v>
      </c>
      <c r="E304" s="38">
        <v>1425.5</v>
      </c>
      <c r="F304" s="38">
        <v>1398.35</v>
      </c>
      <c r="G304" s="38">
        <v>1367.6499999999999</v>
      </c>
      <c r="H304" s="38">
        <v>1483.3500000000001</v>
      </c>
      <c r="I304" s="38">
        <v>1514.0500000000004</v>
      </c>
      <c r="J304" s="38">
        <v>1541.2000000000003</v>
      </c>
      <c r="K304" s="31">
        <v>1486.9</v>
      </c>
      <c r="L304" s="31">
        <v>1429.05</v>
      </c>
      <c r="M304" s="31">
        <v>0.71867999999999999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669.5</v>
      </c>
      <c r="D305" s="38">
        <v>678.0333333333333</v>
      </c>
      <c r="E305" s="38">
        <v>658.46666666666658</v>
      </c>
      <c r="F305" s="38">
        <v>647.43333333333328</v>
      </c>
      <c r="G305" s="38">
        <v>627.86666666666656</v>
      </c>
      <c r="H305" s="38">
        <v>689.06666666666661</v>
      </c>
      <c r="I305" s="38">
        <v>708.63333333333321</v>
      </c>
      <c r="J305" s="38">
        <v>719.66666666666663</v>
      </c>
      <c r="K305" s="31">
        <v>697.6</v>
      </c>
      <c r="L305" s="31">
        <v>667</v>
      </c>
      <c r="M305" s="31">
        <v>6.3917900000000003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1027.55</v>
      </c>
      <c r="D306" s="38">
        <v>1024.45</v>
      </c>
      <c r="E306" s="38">
        <v>1016.8500000000001</v>
      </c>
      <c r="F306" s="38">
        <v>1006.1500000000001</v>
      </c>
      <c r="G306" s="38">
        <v>998.55000000000018</v>
      </c>
      <c r="H306" s="38">
        <v>1035.1500000000001</v>
      </c>
      <c r="I306" s="38">
        <v>1042.75</v>
      </c>
      <c r="J306" s="38">
        <v>1053.45</v>
      </c>
      <c r="K306" s="31">
        <v>1032.05</v>
      </c>
      <c r="L306" s="31">
        <v>1013.75</v>
      </c>
      <c r="M306" s="31">
        <v>4.1025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297.55</v>
      </c>
      <c r="D307" s="38">
        <v>297.63333333333338</v>
      </c>
      <c r="E307" s="38">
        <v>293.41666666666674</v>
      </c>
      <c r="F307" s="38">
        <v>289.28333333333336</v>
      </c>
      <c r="G307" s="38">
        <v>285.06666666666672</v>
      </c>
      <c r="H307" s="38">
        <v>301.76666666666677</v>
      </c>
      <c r="I307" s="38">
        <v>305.98333333333335</v>
      </c>
      <c r="J307" s="38">
        <v>310.11666666666679</v>
      </c>
      <c r="K307" s="31">
        <v>301.85000000000002</v>
      </c>
      <c r="L307" s="31">
        <v>293.5</v>
      </c>
      <c r="M307" s="31">
        <v>31.99569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1583.2</v>
      </c>
      <c r="D308" s="38">
        <v>1577.3333333333333</v>
      </c>
      <c r="E308" s="38">
        <v>1565.6666666666665</v>
      </c>
      <c r="F308" s="38">
        <v>1548.1333333333332</v>
      </c>
      <c r="G308" s="38">
        <v>1536.4666666666665</v>
      </c>
      <c r="H308" s="38">
        <v>1594.8666666666666</v>
      </c>
      <c r="I308" s="38">
        <v>1606.5333333333331</v>
      </c>
      <c r="J308" s="38">
        <v>1624.0666666666666</v>
      </c>
      <c r="K308" s="31">
        <v>1589</v>
      </c>
      <c r="L308" s="31">
        <v>1559.8</v>
      </c>
      <c r="M308" s="31">
        <v>31.400400000000001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399.9</v>
      </c>
      <c r="D309" s="38">
        <v>399.59999999999997</v>
      </c>
      <c r="E309" s="38">
        <v>392.79999999999995</v>
      </c>
      <c r="F309" s="38">
        <v>385.7</v>
      </c>
      <c r="G309" s="38">
        <v>378.9</v>
      </c>
      <c r="H309" s="38">
        <v>406.69999999999993</v>
      </c>
      <c r="I309" s="38">
        <v>413.5</v>
      </c>
      <c r="J309" s="38">
        <v>420.59999999999991</v>
      </c>
      <c r="K309" s="31">
        <v>406.4</v>
      </c>
      <c r="L309" s="31">
        <v>392.5</v>
      </c>
      <c r="M309" s="31">
        <v>2.76885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559.35</v>
      </c>
      <c r="D310" s="38">
        <v>567.63333333333333</v>
      </c>
      <c r="E310" s="38">
        <v>547.26666666666665</v>
      </c>
      <c r="F310" s="38">
        <v>535.18333333333328</v>
      </c>
      <c r="G310" s="38">
        <v>514.81666666666661</v>
      </c>
      <c r="H310" s="38">
        <v>579.7166666666667</v>
      </c>
      <c r="I310" s="38">
        <v>600.08333333333326</v>
      </c>
      <c r="J310" s="38">
        <v>612.16666666666674</v>
      </c>
      <c r="K310" s="31">
        <v>588</v>
      </c>
      <c r="L310" s="31">
        <v>555.54999999999995</v>
      </c>
      <c r="M310" s="31">
        <v>23.268999999999998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390.05</v>
      </c>
      <c r="D311" s="38">
        <v>392.11666666666662</v>
      </c>
      <c r="E311" s="38">
        <v>386.23333333333323</v>
      </c>
      <c r="F311" s="38">
        <v>382.41666666666663</v>
      </c>
      <c r="G311" s="38">
        <v>376.53333333333325</v>
      </c>
      <c r="H311" s="38">
        <v>395.93333333333322</v>
      </c>
      <c r="I311" s="38">
        <v>401.81666666666655</v>
      </c>
      <c r="J311" s="38">
        <v>405.63333333333321</v>
      </c>
      <c r="K311" s="31">
        <v>398</v>
      </c>
      <c r="L311" s="31">
        <v>388.3</v>
      </c>
      <c r="M311" s="31">
        <v>3.2617500000000001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148.9</v>
      </c>
      <c r="D312" s="38">
        <v>148.61666666666665</v>
      </c>
      <c r="E312" s="38">
        <v>147.23333333333329</v>
      </c>
      <c r="F312" s="38">
        <v>145.56666666666663</v>
      </c>
      <c r="G312" s="38">
        <v>144.18333333333328</v>
      </c>
      <c r="H312" s="38">
        <v>150.2833333333333</v>
      </c>
      <c r="I312" s="38">
        <v>151.66666666666669</v>
      </c>
      <c r="J312" s="38">
        <v>153.33333333333331</v>
      </c>
      <c r="K312" s="31">
        <v>150</v>
      </c>
      <c r="L312" s="31">
        <v>146.94999999999999</v>
      </c>
      <c r="M312" s="31">
        <v>154.58208999999999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95.05</v>
      </c>
      <c r="D313" s="38">
        <v>95.05</v>
      </c>
      <c r="E313" s="38">
        <v>93.949999999999989</v>
      </c>
      <c r="F313" s="38">
        <v>92.85</v>
      </c>
      <c r="G313" s="38">
        <v>91.749999999999986</v>
      </c>
      <c r="H313" s="38">
        <v>96.149999999999991</v>
      </c>
      <c r="I313" s="38">
        <v>97.249999999999986</v>
      </c>
      <c r="J313" s="38">
        <v>98.35</v>
      </c>
      <c r="K313" s="31">
        <v>96.15</v>
      </c>
      <c r="L313" s="31">
        <v>93.95</v>
      </c>
      <c r="M313" s="31">
        <v>78.983400000000003</v>
      </c>
      <c r="N313" s="1"/>
      <c r="O313" s="1"/>
    </row>
    <row r="314" spans="1:15" ht="12.75" customHeight="1">
      <c r="A314" s="33">
        <v>304</v>
      </c>
      <c r="B314" s="58" t="s">
        <v>881</v>
      </c>
      <c r="C314" s="31">
        <v>1779.95</v>
      </c>
      <c r="D314" s="38">
        <v>1781.3833333333332</v>
      </c>
      <c r="E314" s="38">
        <v>1770.7666666666664</v>
      </c>
      <c r="F314" s="38">
        <v>1761.5833333333333</v>
      </c>
      <c r="G314" s="38">
        <v>1750.9666666666665</v>
      </c>
      <c r="H314" s="38">
        <v>1790.5666666666664</v>
      </c>
      <c r="I314" s="38">
        <v>1801.1833333333332</v>
      </c>
      <c r="J314" s="38">
        <v>1810.3666666666663</v>
      </c>
      <c r="K314" s="31">
        <v>1792</v>
      </c>
      <c r="L314" s="31">
        <v>1772.2</v>
      </c>
      <c r="M314" s="31">
        <v>2.2746200000000001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571.15</v>
      </c>
      <c r="D315" s="38">
        <v>568.81666666666672</v>
      </c>
      <c r="E315" s="38">
        <v>564.63333333333344</v>
      </c>
      <c r="F315" s="38">
        <v>558.11666666666667</v>
      </c>
      <c r="G315" s="38">
        <v>553.93333333333339</v>
      </c>
      <c r="H315" s="38">
        <v>575.33333333333348</v>
      </c>
      <c r="I315" s="38">
        <v>579.51666666666665</v>
      </c>
      <c r="J315" s="38">
        <v>586.03333333333353</v>
      </c>
      <c r="K315" s="31">
        <v>573</v>
      </c>
      <c r="L315" s="31">
        <v>562.29999999999995</v>
      </c>
      <c r="M315" s="31">
        <v>18.97785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9796.4</v>
      </c>
      <c r="D316" s="38">
        <v>9741.4499999999989</v>
      </c>
      <c r="E316" s="38">
        <v>9664.9499999999971</v>
      </c>
      <c r="F316" s="38">
        <v>9533.4999999999982</v>
      </c>
      <c r="G316" s="38">
        <v>9456.9999999999964</v>
      </c>
      <c r="H316" s="38">
        <v>9872.8999999999978</v>
      </c>
      <c r="I316" s="38">
        <v>9949.4000000000015</v>
      </c>
      <c r="J316" s="38">
        <v>10080.849999999999</v>
      </c>
      <c r="K316" s="31">
        <v>9817.9500000000007</v>
      </c>
      <c r="L316" s="31">
        <v>9610</v>
      </c>
      <c r="M316" s="31">
        <v>5.4363400000000004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2291.5</v>
      </c>
      <c r="D317" s="38">
        <v>2288.85</v>
      </c>
      <c r="E317" s="38">
        <v>2262.6999999999998</v>
      </c>
      <c r="F317" s="38">
        <v>2233.9</v>
      </c>
      <c r="G317" s="38">
        <v>2207.75</v>
      </c>
      <c r="H317" s="38">
        <v>2317.6499999999996</v>
      </c>
      <c r="I317" s="38">
        <v>2343.8000000000002</v>
      </c>
      <c r="J317" s="38">
        <v>2372.5999999999995</v>
      </c>
      <c r="K317" s="31">
        <v>2315</v>
      </c>
      <c r="L317" s="31">
        <v>2260.0500000000002</v>
      </c>
      <c r="M317" s="31">
        <v>1.0297400000000001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934.25</v>
      </c>
      <c r="D318" s="38">
        <v>936.35</v>
      </c>
      <c r="E318" s="38">
        <v>927.7</v>
      </c>
      <c r="F318" s="38">
        <v>921.15</v>
      </c>
      <c r="G318" s="38">
        <v>912.5</v>
      </c>
      <c r="H318" s="38">
        <v>942.90000000000009</v>
      </c>
      <c r="I318" s="38">
        <v>951.55</v>
      </c>
      <c r="J318" s="38">
        <v>958.10000000000014</v>
      </c>
      <c r="K318" s="31">
        <v>945</v>
      </c>
      <c r="L318" s="31">
        <v>929.8</v>
      </c>
      <c r="M318" s="31">
        <v>8.9115199999999994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575.35</v>
      </c>
      <c r="D319" s="38">
        <v>572.25</v>
      </c>
      <c r="E319" s="38">
        <v>566.1</v>
      </c>
      <c r="F319" s="38">
        <v>556.85</v>
      </c>
      <c r="G319" s="38">
        <v>550.70000000000005</v>
      </c>
      <c r="H319" s="38">
        <v>581.5</v>
      </c>
      <c r="I319" s="38">
        <v>587.65000000000009</v>
      </c>
      <c r="J319" s="38">
        <v>596.9</v>
      </c>
      <c r="K319" s="31">
        <v>578.4</v>
      </c>
      <c r="L319" s="31">
        <v>563</v>
      </c>
      <c r="M319" s="31">
        <v>14.110150000000001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1863.95</v>
      </c>
      <c r="D320" s="38">
        <v>1860.9833333333333</v>
      </c>
      <c r="E320" s="38">
        <v>1824.9666666666667</v>
      </c>
      <c r="F320" s="38">
        <v>1785.9833333333333</v>
      </c>
      <c r="G320" s="38">
        <v>1749.9666666666667</v>
      </c>
      <c r="H320" s="38">
        <v>1899.9666666666667</v>
      </c>
      <c r="I320" s="38">
        <v>1935.9833333333336</v>
      </c>
      <c r="J320" s="38">
        <v>1974.9666666666667</v>
      </c>
      <c r="K320" s="31">
        <v>1897</v>
      </c>
      <c r="L320" s="31">
        <v>1822</v>
      </c>
      <c r="M320" s="31">
        <v>14.097379999999999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891.1</v>
      </c>
      <c r="D321" s="38">
        <v>892.61666666666667</v>
      </c>
      <c r="E321" s="38">
        <v>885.23333333333335</v>
      </c>
      <c r="F321" s="38">
        <v>879.36666666666667</v>
      </c>
      <c r="G321" s="38">
        <v>871.98333333333335</v>
      </c>
      <c r="H321" s="38">
        <v>898.48333333333335</v>
      </c>
      <c r="I321" s="38">
        <v>905.86666666666679</v>
      </c>
      <c r="J321" s="38">
        <v>911.73333333333335</v>
      </c>
      <c r="K321" s="31">
        <v>900</v>
      </c>
      <c r="L321" s="31">
        <v>886.75</v>
      </c>
      <c r="M321" s="31">
        <v>0.75580000000000003</v>
      </c>
      <c r="N321" s="1"/>
      <c r="O321" s="1"/>
    </row>
    <row r="322" spans="1:15" ht="12.75" customHeight="1">
      <c r="A322" s="33">
        <v>312</v>
      </c>
      <c r="B322" s="58" t="s">
        <v>866</v>
      </c>
      <c r="C322" s="31">
        <v>1026.55</v>
      </c>
      <c r="D322" s="38">
        <v>1026.2</v>
      </c>
      <c r="E322" s="38">
        <v>1000.4000000000001</v>
      </c>
      <c r="F322" s="38">
        <v>974.25</v>
      </c>
      <c r="G322" s="38">
        <v>948.45</v>
      </c>
      <c r="H322" s="38">
        <v>1052.3500000000001</v>
      </c>
      <c r="I322" s="38">
        <v>1078.1499999999999</v>
      </c>
      <c r="J322" s="38">
        <v>1104.3000000000002</v>
      </c>
      <c r="K322" s="31">
        <v>1052</v>
      </c>
      <c r="L322" s="31">
        <v>1000.05</v>
      </c>
      <c r="M322" s="31">
        <v>5.6312199999999999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1065.3499999999999</v>
      </c>
      <c r="D323" s="38">
        <v>1055.7166666666665</v>
      </c>
      <c r="E323" s="38">
        <v>1041.4333333333329</v>
      </c>
      <c r="F323" s="38">
        <v>1017.5166666666664</v>
      </c>
      <c r="G323" s="38">
        <v>1003.2333333333329</v>
      </c>
      <c r="H323" s="38">
        <v>1079.633333333333</v>
      </c>
      <c r="I323" s="38">
        <v>1093.9166666666663</v>
      </c>
      <c r="J323" s="38">
        <v>1117.833333333333</v>
      </c>
      <c r="K323" s="31">
        <v>1070</v>
      </c>
      <c r="L323" s="31">
        <v>1031.8</v>
      </c>
      <c r="M323" s="31">
        <v>1.2648999999999999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1360.7</v>
      </c>
      <c r="D324" s="38">
        <v>1356.4166666666667</v>
      </c>
      <c r="E324" s="38">
        <v>1345.8333333333335</v>
      </c>
      <c r="F324" s="38">
        <v>1330.9666666666667</v>
      </c>
      <c r="G324" s="38">
        <v>1320.3833333333334</v>
      </c>
      <c r="H324" s="38">
        <v>1371.2833333333335</v>
      </c>
      <c r="I324" s="38">
        <v>1381.866666666667</v>
      </c>
      <c r="J324" s="38">
        <v>1396.7333333333336</v>
      </c>
      <c r="K324" s="31">
        <v>1367</v>
      </c>
      <c r="L324" s="31">
        <v>1341.55</v>
      </c>
      <c r="M324" s="31">
        <v>1.4393400000000001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42.6</v>
      </c>
      <c r="D325" s="38">
        <v>42.766666666666673</v>
      </c>
      <c r="E325" s="38">
        <v>42.183333333333344</v>
      </c>
      <c r="F325" s="38">
        <v>41.766666666666673</v>
      </c>
      <c r="G325" s="38">
        <v>41.183333333333344</v>
      </c>
      <c r="H325" s="38">
        <v>43.183333333333344</v>
      </c>
      <c r="I325" s="38">
        <v>43.766666666666673</v>
      </c>
      <c r="J325" s="38">
        <v>44.183333333333344</v>
      </c>
      <c r="K325" s="31">
        <v>43.35</v>
      </c>
      <c r="L325" s="31">
        <v>42.35</v>
      </c>
      <c r="M325" s="31">
        <v>29.957429999999999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59.55</v>
      </c>
      <c r="D326" s="38">
        <v>59.599999999999994</v>
      </c>
      <c r="E326" s="38">
        <v>59.04999999999999</v>
      </c>
      <c r="F326" s="38">
        <v>58.55</v>
      </c>
      <c r="G326" s="38">
        <v>57.999999999999993</v>
      </c>
      <c r="H326" s="38">
        <v>60.099999999999987</v>
      </c>
      <c r="I326" s="38">
        <v>60.65</v>
      </c>
      <c r="J326" s="38">
        <v>61.149999999999984</v>
      </c>
      <c r="K326" s="31">
        <v>60.15</v>
      </c>
      <c r="L326" s="31">
        <v>59.1</v>
      </c>
      <c r="M326" s="31">
        <v>27.480340000000002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900</v>
      </c>
      <c r="D327" s="38">
        <v>896.41666666666663</v>
      </c>
      <c r="E327" s="38">
        <v>887.7833333333333</v>
      </c>
      <c r="F327" s="38">
        <v>875.56666666666672</v>
      </c>
      <c r="G327" s="38">
        <v>866.93333333333339</v>
      </c>
      <c r="H327" s="38">
        <v>908.63333333333321</v>
      </c>
      <c r="I327" s="38">
        <v>917.26666666666665</v>
      </c>
      <c r="J327" s="38">
        <v>929.48333333333312</v>
      </c>
      <c r="K327" s="31">
        <v>905.05</v>
      </c>
      <c r="L327" s="31">
        <v>884.2</v>
      </c>
      <c r="M327" s="31">
        <v>1.05019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2365.85</v>
      </c>
      <c r="D328" s="38">
        <v>2357.5666666666671</v>
      </c>
      <c r="E328" s="38">
        <v>2331.3833333333341</v>
      </c>
      <c r="F328" s="38">
        <v>2296.916666666667</v>
      </c>
      <c r="G328" s="38">
        <v>2270.733333333334</v>
      </c>
      <c r="H328" s="38">
        <v>2392.0333333333342</v>
      </c>
      <c r="I328" s="38">
        <v>2418.2166666666676</v>
      </c>
      <c r="J328" s="38">
        <v>2452.6833333333343</v>
      </c>
      <c r="K328" s="31">
        <v>2383.75</v>
      </c>
      <c r="L328" s="31">
        <v>2323.1</v>
      </c>
      <c r="M328" s="31">
        <v>5.3440099999999999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109593.95</v>
      </c>
      <c r="D329" s="38">
        <v>109395.03333333333</v>
      </c>
      <c r="E329" s="38">
        <v>109011.41666666666</v>
      </c>
      <c r="F329" s="38">
        <v>108428.88333333333</v>
      </c>
      <c r="G329" s="38">
        <v>108045.26666666666</v>
      </c>
      <c r="H329" s="38">
        <v>109977.56666666665</v>
      </c>
      <c r="I329" s="38">
        <v>110361.18333333332</v>
      </c>
      <c r="J329" s="38">
        <v>110943.71666666665</v>
      </c>
      <c r="K329" s="31">
        <v>109778.65</v>
      </c>
      <c r="L329" s="31">
        <v>108812.5</v>
      </c>
      <c r="M329" s="31">
        <v>2.9430000000000001E-2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2293.75</v>
      </c>
      <c r="D330" s="38">
        <v>2280.5833333333335</v>
      </c>
      <c r="E330" s="38">
        <v>2238.166666666667</v>
      </c>
      <c r="F330" s="38">
        <v>2182.5833333333335</v>
      </c>
      <c r="G330" s="38">
        <v>2140.166666666667</v>
      </c>
      <c r="H330" s="38">
        <v>2336.166666666667</v>
      </c>
      <c r="I330" s="38">
        <v>2378.5833333333339</v>
      </c>
      <c r="J330" s="38">
        <v>2434.166666666667</v>
      </c>
      <c r="K330" s="31">
        <v>2323</v>
      </c>
      <c r="L330" s="31">
        <v>2225</v>
      </c>
      <c r="M330" s="31">
        <v>8.6942400000000006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1629.05</v>
      </c>
      <c r="D331" s="38">
        <v>1626.8500000000001</v>
      </c>
      <c r="E331" s="38">
        <v>1613.2000000000003</v>
      </c>
      <c r="F331" s="38">
        <v>1597.3500000000001</v>
      </c>
      <c r="G331" s="38">
        <v>1583.7000000000003</v>
      </c>
      <c r="H331" s="38">
        <v>1642.7000000000003</v>
      </c>
      <c r="I331" s="38">
        <v>1656.3500000000004</v>
      </c>
      <c r="J331" s="38">
        <v>1672.2000000000003</v>
      </c>
      <c r="K331" s="31">
        <v>1640.5</v>
      </c>
      <c r="L331" s="31">
        <v>1611</v>
      </c>
      <c r="M331" s="31">
        <v>2.4632999999999998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1287.6500000000001</v>
      </c>
      <c r="D332" s="38">
        <v>1290.8833333333334</v>
      </c>
      <c r="E332" s="38">
        <v>1276.7666666666669</v>
      </c>
      <c r="F332" s="38">
        <v>1265.8833333333334</v>
      </c>
      <c r="G332" s="38">
        <v>1251.7666666666669</v>
      </c>
      <c r="H332" s="38">
        <v>1301.7666666666669</v>
      </c>
      <c r="I332" s="38">
        <v>1315.8833333333332</v>
      </c>
      <c r="J332" s="38">
        <v>1326.7666666666669</v>
      </c>
      <c r="K332" s="31">
        <v>1305</v>
      </c>
      <c r="L332" s="31">
        <v>1280</v>
      </c>
      <c r="M332" s="31">
        <v>3.2304400000000002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1023.95</v>
      </c>
      <c r="D333" s="38">
        <v>1027.4166666666667</v>
      </c>
      <c r="E333" s="38">
        <v>1014.5833333333335</v>
      </c>
      <c r="F333" s="38">
        <v>1005.2166666666667</v>
      </c>
      <c r="G333" s="38">
        <v>992.38333333333344</v>
      </c>
      <c r="H333" s="38">
        <v>1036.7833333333335</v>
      </c>
      <c r="I333" s="38">
        <v>1049.616666666667</v>
      </c>
      <c r="J333" s="38">
        <v>1058.9833333333336</v>
      </c>
      <c r="K333" s="31">
        <v>1040.25</v>
      </c>
      <c r="L333" s="31">
        <v>1018.05</v>
      </c>
      <c r="M333" s="31">
        <v>1.29521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906.1</v>
      </c>
      <c r="D334" s="38">
        <v>903.43333333333339</v>
      </c>
      <c r="E334" s="38">
        <v>891.86666666666679</v>
      </c>
      <c r="F334" s="38">
        <v>877.63333333333344</v>
      </c>
      <c r="G334" s="38">
        <v>866.06666666666683</v>
      </c>
      <c r="H334" s="38">
        <v>917.66666666666674</v>
      </c>
      <c r="I334" s="38">
        <v>929.23333333333335</v>
      </c>
      <c r="J334" s="38">
        <v>943.4666666666667</v>
      </c>
      <c r="K334" s="31">
        <v>915</v>
      </c>
      <c r="L334" s="31">
        <v>889.2</v>
      </c>
      <c r="M334" s="31">
        <v>6.2757500000000004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94.2</v>
      </c>
      <c r="D335" s="38">
        <v>94.233333333333334</v>
      </c>
      <c r="E335" s="38">
        <v>92.966666666666669</v>
      </c>
      <c r="F335" s="38">
        <v>91.733333333333334</v>
      </c>
      <c r="G335" s="38">
        <v>90.466666666666669</v>
      </c>
      <c r="H335" s="38">
        <v>95.466666666666669</v>
      </c>
      <c r="I335" s="38">
        <v>96.733333333333348</v>
      </c>
      <c r="J335" s="38">
        <v>97.966666666666669</v>
      </c>
      <c r="K335" s="31">
        <v>95.5</v>
      </c>
      <c r="L335" s="31">
        <v>93</v>
      </c>
      <c r="M335" s="31">
        <v>103.47871000000001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4626.95</v>
      </c>
      <c r="D336" s="38">
        <v>4634.1666666666661</v>
      </c>
      <c r="E336" s="38">
        <v>4601.6833333333325</v>
      </c>
      <c r="F336" s="38">
        <v>4576.4166666666661</v>
      </c>
      <c r="G336" s="38">
        <v>4543.9333333333325</v>
      </c>
      <c r="H336" s="38">
        <v>4659.4333333333325</v>
      </c>
      <c r="I336" s="38">
        <v>4691.9166666666661</v>
      </c>
      <c r="J336" s="38">
        <v>4717.1833333333325</v>
      </c>
      <c r="K336" s="31">
        <v>4666.6499999999996</v>
      </c>
      <c r="L336" s="31">
        <v>4608.8999999999996</v>
      </c>
      <c r="M336" s="31">
        <v>1.6199300000000001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752.1</v>
      </c>
      <c r="D337" s="38">
        <v>758.36666666666667</v>
      </c>
      <c r="E337" s="38">
        <v>739.23333333333335</v>
      </c>
      <c r="F337" s="38">
        <v>726.36666666666667</v>
      </c>
      <c r="G337" s="38">
        <v>707.23333333333335</v>
      </c>
      <c r="H337" s="38">
        <v>771.23333333333335</v>
      </c>
      <c r="I337" s="38">
        <v>790.36666666666679</v>
      </c>
      <c r="J337" s="38">
        <v>803.23333333333335</v>
      </c>
      <c r="K337" s="31">
        <v>777.5</v>
      </c>
      <c r="L337" s="31">
        <v>745.5</v>
      </c>
      <c r="M337" s="31">
        <v>6.34612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51.35</v>
      </c>
      <c r="D338" s="38">
        <v>51.616666666666667</v>
      </c>
      <c r="E338" s="38">
        <v>50.733333333333334</v>
      </c>
      <c r="F338" s="38">
        <v>50.116666666666667</v>
      </c>
      <c r="G338" s="38">
        <v>49.233333333333334</v>
      </c>
      <c r="H338" s="38">
        <v>52.233333333333334</v>
      </c>
      <c r="I338" s="38">
        <v>53.116666666666674</v>
      </c>
      <c r="J338" s="38">
        <v>53.733333333333334</v>
      </c>
      <c r="K338" s="31">
        <v>52.5</v>
      </c>
      <c r="L338" s="31">
        <v>51</v>
      </c>
      <c r="M338" s="31">
        <v>199.71592000000001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153.9</v>
      </c>
      <c r="D339" s="38">
        <v>154.13333333333333</v>
      </c>
      <c r="E339" s="38">
        <v>152.76666666666665</v>
      </c>
      <c r="F339" s="38">
        <v>151.63333333333333</v>
      </c>
      <c r="G339" s="38">
        <v>150.26666666666665</v>
      </c>
      <c r="H339" s="38">
        <v>155.26666666666665</v>
      </c>
      <c r="I339" s="38">
        <v>156.63333333333333</v>
      </c>
      <c r="J339" s="38">
        <v>157.76666666666665</v>
      </c>
      <c r="K339" s="31">
        <v>155.5</v>
      </c>
      <c r="L339" s="31">
        <v>153</v>
      </c>
      <c r="M339" s="31">
        <v>22.599139999999998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22198.5</v>
      </c>
      <c r="D340" s="38">
        <v>22162.883333333331</v>
      </c>
      <c r="E340" s="38">
        <v>22045.766666666663</v>
      </c>
      <c r="F340" s="38">
        <v>21893.033333333333</v>
      </c>
      <c r="G340" s="38">
        <v>21775.916666666664</v>
      </c>
      <c r="H340" s="38">
        <v>22315.616666666661</v>
      </c>
      <c r="I340" s="38">
        <v>22432.73333333333</v>
      </c>
      <c r="J340" s="38">
        <v>22585.46666666666</v>
      </c>
      <c r="K340" s="31">
        <v>22280</v>
      </c>
      <c r="L340" s="31">
        <v>22010.15</v>
      </c>
      <c r="M340" s="31">
        <v>0.64832000000000001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68.75</v>
      </c>
      <c r="D341" s="38">
        <v>69.133333333333326</v>
      </c>
      <c r="E341" s="38">
        <v>68.166666666666657</v>
      </c>
      <c r="F341" s="38">
        <v>67.583333333333329</v>
      </c>
      <c r="G341" s="38">
        <v>66.61666666666666</v>
      </c>
      <c r="H341" s="38">
        <v>69.716666666666654</v>
      </c>
      <c r="I341" s="38">
        <v>70.683333333333323</v>
      </c>
      <c r="J341" s="38">
        <v>71.266666666666652</v>
      </c>
      <c r="K341" s="31">
        <v>70.099999999999994</v>
      </c>
      <c r="L341" s="31">
        <v>68.55</v>
      </c>
      <c r="M341" s="31">
        <v>14.849629999999999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50.95</v>
      </c>
      <c r="D342" s="38">
        <v>51.083333333333336</v>
      </c>
      <c r="E342" s="38">
        <v>50.666666666666671</v>
      </c>
      <c r="F342" s="38">
        <v>50.383333333333333</v>
      </c>
      <c r="G342" s="38">
        <v>49.966666666666669</v>
      </c>
      <c r="H342" s="38">
        <v>51.366666666666674</v>
      </c>
      <c r="I342" s="38">
        <v>51.783333333333346</v>
      </c>
      <c r="J342" s="38">
        <v>52.066666666666677</v>
      </c>
      <c r="K342" s="31">
        <v>51.5</v>
      </c>
      <c r="L342" s="31">
        <v>50.8</v>
      </c>
      <c r="M342" s="31">
        <v>166.25736000000001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312.25</v>
      </c>
      <c r="D343" s="38">
        <v>314.35000000000002</v>
      </c>
      <c r="E343" s="38">
        <v>308.00000000000006</v>
      </c>
      <c r="F343" s="38">
        <v>303.75000000000006</v>
      </c>
      <c r="G343" s="38">
        <v>297.40000000000009</v>
      </c>
      <c r="H343" s="38">
        <v>318.60000000000002</v>
      </c>
      <c r="I343" s="38">
        <v>324.94999999999993</v>
      </c>
      <c r="J343" s="38">
        <v>329.2</v>
      </c>
      <c r="K343" s="31">
        <v>320.7</v>
      </c>
      <c r="L343" s="31">
        <v>310.10000000000002</v>
      </c>
      <c r="M343" s="31">
        <v>9.5765600000000006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128.65</v>
      </c>
      <c r="D344" s="38">
        <v>129.73333333333335</v>
      </c>
      <c r="E344" s="38">
        <v>127.01666666666671</v>
      </c>
      <c r="F344" s="38">
        <v>125.38333333333335</v>
      </c>
      <c r="G344" s="38">
        <v>122.66666666666671</v>
      </c>
      <c r="H344" s="38">
        <v>131.3666666666667</v>
      </c>
      <c r="I344" s="38">
        <v>134.08333333333334</v>
      </c>
      <c r="J344" s="38">
        <v>135.7166666666667</v>
      </c>
      <c r="K344" s="31">
        <v>132.44999999999999</v>
      </c>
      <c r="L344" s="31">
        <v>128.1</v>
      </c>
      <c r="M344" s="31">
        <v>7.9686899999999996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123.55</v>
      </c>
      <c r="D345" s="38">
        <v>123.61666666666667</v>
      </c>
      <c r="E345" s="38">
        <v>122.93333333333335</v>
      </c>
      <c r="F345" s="38">
        <v>122.31666666666668</v>
      </c>
      <c r="G345" s="38">
        <v>121.63333333333335</v>
      </c>
      <c r="H345" s="38">
        <v>124.23333333333335</v>
      </c>
      <c r="I345" s="38">
        <v>124.91666666666669</v>
      </c>
      <c r="J345" s="38">
        <v>125.53333333333335</v>
      </c>
      <c r="K345" s="31">
        <v>124.3</v>
      </c>
      <c r="L345" s="31">
        <v>123</v>
      </c>
      <c r="M345" s="31">
        <v>121.38529</v>
      </c>
      <c r="N345" s="1"/>
      <c r="O345" s="1"/>
    </row>
    <row r="346" spans="1:15" ht="12.75" customHeight="1">
      <c r="A346" s="33">
        <v>336</v>
      </c>
      <c r="B346" s="58" t="s">
        <v>867</v>
      </c>
      <c r="C346" s="31">
        <v>54.8</v>
      </c>
      <c r="D346" s="38">
        <v>54.54999999999999</v>
      </c>
      <c r="E346" s="38">
        <v>53.949999999999982</v>
      </c>
      <c r="F346" s="38">
        <v>53.099999999999994</v>
      </c>
      <c r="G346" s="38">
        <v>52.499999999999986</v>
      </c>
      <c r="H346" s="38">
        <v>55.399999999999977</v>
      </c>
      <c r="I346" s="38">
        <v>55.999999999999986</v>
      </c>
      <c r="J346" s="38">
        <v>56.849999999999973</v>
      </c>
      <c r="K346" s="31">
        <v>55.15</v>
      </c>
      <c r="L346" s="31">
        <v>53.7</v>
      </c>
      <c r="M346" s="31">
        <v>89.415970000000002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224.55</v>
      </c>
      <c r="D347" s="38">
        <v>226.1</v>
      </c>
      <c r="E347" s="38">
        <v>222.2</v>
      </c>
      <c r="F347" s="38">
        <v>219.85</v>
      </c>
      <c r="G347" s="38">
        <v>215.95</v>
      </c>
      <c r="H347" s="38">
        <v>228.45</v>
      </c>
      <c r="I347" s="38">
        <v>232.35000000000002</v>
      </c>
      <c r="J347" s="38">
        <v>234.7</v>
      </c>
      <c r="K347" s="31">
        <v>230</v>
      </c>
      <c r="L347" s="31">
        <v>223.75</v>
      </c>
      <c r="M347" s="31">
        <v>10.89073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220.4</v>
      </c>
      <c r="D348" s="38">
        <v>220.71666666666667</v>
      </c>
      <c r="E348" s="38">
        <v>219.43333333333334</v>
      </c>
      <c r="F348" s="38">
        <v>218.46666666666667</v>
      </c>
      <c r="G348" s="38">
        <v>217.18333333333334</v>
      </c>
      <c r="H348" s="38">
        <v>221.68333333333334</v>
      </c>
      <c r="I348" s="38">
        <v>222.9666666666667</v>
      </c>
      <c r="J348" s="38">
        <v>223.93333333333334</v>
      </c>
      <c r="K348" s="31">
        <v>222</v>
      </c>
      <c r="L348" s="31">
        <v>219.75</v>
      </c>
      <c r="M348" s="31">
        <v>54.909300000000002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339.4</v>
      </c>
      <c r="D349" s="38">
        <v>340.91666666666663</v>
      </c>
      <c r="E349" s="38">
        <v>336.63333333333327</v>
      </c>
      <c r="F349" s="38">
        <v>333.86666666666662</v>
      </c>
      <c r="G349" s="38">
        <v>329.58333333333326</v>
      </c>
      <c r="H349" s="38">
        <v>343.68333333333328</v>
      </c>
      <c r="I349" s="38">
        <v>347.96666666666658</v>
      </c>
      <c r="J349" s="38">
        <v>350.73333333333329</v>
      </c>
      <c r="K349" s="31">
        <v>345.2</v>
      </c>
      <c r="L349" s="31">
        <v>338.15</v>
      </c>
      <c r="M349" s="31">
        <v>1.2602899999999999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1127.3</v>
      </c>
      <c r="D350" s="38">
        <v>1118.8499999999999</v>
      </c>
      <c r="E350" s="38">
        <v>1107.5499999999997</v>
      </c>
      <c r="F350" s="38">
        <v>1087.7999999999997</v>
      </c>
      <c r="G350" s="38">
        <v>1076.4999999999995</v>
      </c>
      <c r="H350" s="38">
        <v>1138.5999999999999</v>
      </c>
      <c r="I350" s="38">
        <v>1149.9000000000001</v>
      </c>
      <c r="J350" s="38">
        <v>1169.6500000000001</v>
      </c>
      <c r="K350" s="31">
        <v>1130.1500000000001</v>
      </c>
      <c r="L350" s="31">
        <v>1099.0999999999999</v>
      </c>
      <c r="M350" s="31">
        <v>10.85585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175.75</v>
      </c>
      <c r="D351" s="38">
        <v>175.88333333333333</v>
      </c>
      <c r="E351" s="38">
        <v>174.86666666666665</v>
      </c>
      <c r="F351" s="38">
        <v>173.98333333333332</v>
      </c>
      <c r="G351" s="38">
        <v>172.96666666666664</v>
      </c>
      <c r="H351" s="38">
        <v>176.76666666666665</v>
      </c>
      <c r="I351" s="38">
        <v>177.7833333333333</v>
      </c>
      <c r="J351" s="38">
        <v>178.66666666666666</v>
      </c>
      <c r="K351" s="31">
        <v>176.9</v>
      </c>
      <c r="L351" s="31">
        <v>175</v>
      </c>
      <c r="M351" s="31">
        <v>59.379550000000002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275.89999999999998</v>
      </c>
      <c r="D352" s="38">
        <v>277.18333333333334</v>
      </c>
      <c r="E352" s="38">
        <v>273.81666666666666</v>
      </c>
      <c r="F352" s="38">
        <v>271.73333333333335</v>
      </c>
      <c r="G352" s="38">
        <v>268.36666666666667</v>
      </c>
      <c r="H352" s="38">
        <v>279.26666666666665</v>
      </c>
      <c r="I352" s="38">
        <v>282.63333333333333</v>
      </c>
      <c r="J352" s="38">
        <v>284.71666666666664</v>
      </c>
      <c r="K352" s="31">
        <v>280.55</v>
      </c>
      <c r="L352" s="31">
        <v>275.10000000000002</v>
      </c>
      <c r="M352" s="31">
        <v>9.9281000000000006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1194.3</v>
      </c>
      <c r="D353" s="38">
        <v>1200.1333333333334</v>
      </c>
      <c r="E353" s="38">
        <v>1180.2666666666669</v>
      </c>
      <c r="F353" s="38">
        <v>1166.2333333333333</v>
      </c>
      <c r="G353" s="38">
        <v>1146.3666666666668</v>
      </c>
      <c r="H353" s="38">
        <v>1214.166666666667</v>
      </c>
      <c r="I353" s="38">
        <v>1234.0333333333333</v>
      </c>
      <c r="J353" s="38">
        <v>1248.0666666666671</v>
      </c>
      <c r="K353" s="31">
        <v>1220</v>
      </c>
      <c r="L353" s="31">
        <v>1186.0999999999999</v>
      </c>
      <c r="M353" s="31">
        <v>4.5948099999999998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861.75</v>
      </c>
      <c r="D354" s="38">
        <v>860.91666666666663</v>
      </c>
      <c r="E354" s="38">
        <v>853.83333333333326</v>
      </c>
      <c r="F354" s="38">
        <v>845.91666666666663</v>
      </c>
      <c r="G354" s="38">
        <v>838.83333333333326</v>
      </c>
      <c r="H354" s="38">
        <v>868.83333333333326</v>
      </c>
      <c r="I354" s="38">
        <v>875.91666666666652</v>
      </c>
      <c r="J354" s="38">
        <v>883.83333333333326</v>
      </c>
      <c r="K354" s="31">
        <v>868</v>
      </c>
      <c r="L354" s="31">
        <v>853</v>
      </c>
      <c r="M354" s="31">
        <v>48.548909999999999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4039.3</v>
      </c>
      <c r="D355" s="38">
        <v>4033.6999999999994</v>
      </c>
      <c r="E355" s="38">
        <v>4007.7999999999988</v>
      </c>
      <c r="F355" s="38">
        <v>3976.2999999999993</v>
      </c>
      <c r="G355" s="38">
        <v>3950.3999999999987</v>
      </c>
      <c r="H355" s="38">
        <v>4065.1999999999989</v>
      </c>
      <c r="I355" s="38">
        <v>4091.0999999999995</v>
      </c>
      <c r="J355" s="38">
        <v>4122.5999999999985</v>
      </c>
      <c r="K355" s="31">
        <v>4059.6</v>
      </c>
      <c r="L355" s="31">
        <v>4002.2</v>
      </c>
      <c r="M355" s="31">
        <v>0.33692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234.7</v>
      </c>
      <c r="D356" s="38">
        <v>234.9</v>
      </c>
      <c r="E356" s="38">
        <v>233.3</v>
      </c>
      <c r="F356" s="38">
        <v>231.9</v>
      </c>
      <c r="G356" s="38">
        <v>230.3</v>
      </c>
      <c r="H356" s="38">
        <v>236.3</v>
      </c>
      <c r="I356" s="38">
        <v>237.89999999999998</v>
      </c>
      <c r="J356" s="38">
        <v>239.3</v>
      </c>
      <c r="K356" s="31">
        <v>236.5</v>
      </c>
      <c r="L356" s="31">
        <v>233.5</v>
      </c>
      <c r="M356" s="31">
        <v>1.3940600000000001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39707.949999999997</v>
      </c>
      <c r="D357" s="38">
        <v>39735.98333333333</v>
      </c>
      <c r="E357" s="38">
        <v>39521.96666666666</v>
      </c>
      <c r="F357" s="38">
        <v>39335.98333333333</v>
      </c>
      <c r="G357" s="38">
        <v>39121.96666666666</v>
      </c>
      <c r="H357" s="38">
        <v>39921.96666666666</v>
      </c>
      <c r="I357" s="38">
        <v>40135.983333333337</v>
      </c>
      <c r="J357" s="38">
        <v>40321.96666666666</v>
      </c>
      <c r="K357" s="31">
        <v>39950</v>
      </c>
      <c r="L357" s="31">
        <v>39550</v>
      </c>
      <c r="M357" s="31">
        <v>8.5279999999999995E-2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1219.6500000000001</v>
      </c>
      <c r="D358" s="38">
        <v>1217.8500000000001</v>
      </c>
      <c r="E358" s="38">
        <v>1198.8000000000002</v>
      </c>
      <c r="F358" s="38">
        <v>1177.95</v>
      </c>
      <c r="G358" s="38">
        <v>1158.9000000000001</v>
      </c>
      <c r="H358" s="38">
        <v>1238.7000000000003</v>
      </c>
      <c r="I358" s="38">
        <v>1257.75</v>
      </c>
      <c r="J358" s="38">
        <v>1278.6000000000004</v>
      </c>
      <c r="K358" s="31">
        <v>1236.9000000000001</v>
      </c>
      <c r="L358" s="31">
        <v>1197</v>
      </c>
      <c r="M358" s="31">
        <v>1.7272099999999999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774.8</v>
      </c>
      <c r="D359" s="38">
        <v>771.13333333333333</v>
      </c>
      <c r="E359" s="38">
        <v>764.76666666666665</v>
      </c>
      <c r="F359" s="38">
        <v>754.73333333333335</v>
      </c>
      <c r="G359" s="38">
        <v>748.36666666666667</v>
      </c>
      <c r="H359" s="38">
        <v>781.16666666666663</v>
      </c>
      <c r="I359" s="38">
        <v>787.53333333333319</v>
      </c>
      <c r="J359" s="38">
        <v>797.56666666666661</v>
      </c>
      <c r="K359" s="31">
        <v>777.5</v>
      </c>
      <c r="L359" s="31">
        <v>761.1</v>
      </c>
      <c r="M359" s="31">
        <v>7.6059099999999997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169.8</v>
      </c>
      <c r="D360" s="38">
        <v>170.36666666666667</v>
      </c>
      <c r="E360" s="38">
        <v>167.08333333333334</v>
      </c>
      <c r="F360" s="38">
        <v>164.36666666666667</v>
      </c>
      <c r="G360" s="38">
        <v>161.08333333333334</v>
      </c>
      <c r="H360" s="38">
        <v>173.08333333333334</v>
      </c>
      <c r="I360" s="38">
        <v>176.36666666666665</v>
      </c>
      <c r="J360" s="38">
        <v>179.08333333333334</v>
      </c>
      <c r="K360" s="31">
        <v>173.65</v>
      </c>
      <c r="L360" s="31">
        <v>167.65</v>
      </c>
      <c r="M360" s="31">
        <v>52.786459999999998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5185.8999999999996</v>
      </c>
      <c r="D361" s="38">
        <v>5168.7</v>
      </c>
      <c r="E361" s="38">
        <v>5137.3999999999996</v>
      </c>
      <c r="F361" s="38">
        <v>5088.8999999999996</v>
      </c>
      <c r="G361" s="38">
        <v>5057.5999999999995</v>
      </c>
      <c r="H361" s="38">
        <v>5217.2</v>
      </c>
      <c r="I361" s="38">
        <v>5248.5000000000009</v>
      </c>
      <c r="J361" s="38">
        <v>5297</v>
      </c>
      <c r="K361" s="31">
        <v>5200</v>
      </c>
      <c r="L361" s="31">
        <v>5120.2</v>
      </c>
      <c r="M361" s="31">
        <v>2.7375099999999999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218.35</v>
      </c>
      <c r="D362" s="38">
        <v>218.98333333333335</v>
      </c>
      <c r="E362" s="38">
        <v>217.3666666666667</v>
      </c>
      <c r="F362" s="38">
        <v>216.38333333333335</v>
      </c>
      <c r="G362" s="38">
        <v>214.76666666666671</v>
      </c>
      <c r="H362" s="38">
        <v>219.9666666666667</v>
      </c>
      <c r="I362" s="38">
        <v>221.58333333333337</v>
      </c>
      <c r="J362" s="38">
        <v>222.56666666666669</v>
      </c>
      <c r="K362" s="31">
        <v>220.6</v>
      </c>
      <c r="L362" s="31">
        <v>218</v>
      </c>
      <c r="M362" s="31">
        <v>13.41451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3840.1</v>
      </c>
      <c r="D363" s="38">
        <v>3841.1166666666668</v>
      </c>
      <c r="E363" s="38">
        <v>3830.0833333333335</v>
      </c>
      <c r="F363" s="38">
        <v>3820.0666666666666</v>
      </c>
      <c r="G363" s="38">
        <v>3809.0333333333333</v>
      </c>
      <c r="H363" s="38">
        <v>3851.1333333333337</v>
      </c>
      <c r="I363" s="38">
        <v>3862.1666666666665</v>
      </c>
      <c r="J363" s="38">
        <v>3872.1833333333338</v>
      </c>
      <c r="K363" s="31">
        <v>3852.15</v>
      </c>
      <c r="L363" s="31">
        <v>3831.1</v>
      </c>
      <c r="M363" s="31">
        <v>8.584E-2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1774</v>
      </c>
      <c r="D364" s="38">
        <v>1771.8333333333333</v>
      </c>
      <c r="E364" s="38">
        <v>1748.7166666666665</v>
      </c>
      <c r="F364" s="38">
        <v>1723.4333333333332</v>
      </c>
      <c r="G364" s="38">
        <v>1700.3166666666664</v>
      </c>
      <c r="H364" s="38">
        <v>1797.1166666666666</v>
      </c>
      <c r="I364" s="38">
        <v>1820.2333333333333</v>
      </c>
      <c r="J364" s="38">
        <v>1845.5166666666667</v>
      </c>
      <c r="K364" s="31">
        <v>1794.95</v>
      </c>
      <c r="L364" s="31">
        <v>1746.55</v>
      </c>
      <c r="M364" s="31">
        <v>1.8743300000000001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3701.45</v>
      </c>
      <c r="D365" s="38">
        <v>3706.8666666666668</v>
      </c>
      <c r="E365" s="38">
        <v>3673.7333333333336</v>
      </c>
      <c r="F365" s="38">
        <v>3646.0166666666669</v>
      </c>
      <c r="G365" s="38">
        <v>3612.8833333333337</v>
      </c>
      <c r="H365" s="38">
        <v>3734.5833333333335</v>
      </c>
      <c r="I365" s="38">
        <v>3767.7166666666667</v>
      </c>
      <c r="J365" s="38">
        <v>3795.4333333333334</v>
      </c>
      <c r="K365" s="31">
        <v>3740</v>
      </c>
      <c r="L365" s="31">
        <v>3679.15</v>
      </c>
      <c r="M365" s="31">
        <v>1.67293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2574.85</v>
      </c>
      <c r="D366" s="38">
        <v>2575.4166666666665</v>
      </c>
      <c r="E366" s="38">
        <v>2560.8833333333332</v>
      </c>
      <c r="F366" s="38">
        <v>2546.9166666666665</v>
      </c>
      <c r="G366" s="38">
        <v>2532.3833333333332</v>
      </c>
      <c r="H366" s="38">
        <v>2589.3833333333332</v>
      </c>
      <c r="I366" s="38">
        <v>2603.916666666667</v>
      </c>
      <c r="J366" s="38">
        <v>2617.8833333333332</v>
      </c>
      <c r="K366" s="31">
        <v>2589.9499999999998</v>
      </c>
      <c r="L366" s="31">
        <v>2561.4499999999998</v>
      </c>
      <c r="M366" s="31">
        <v>3.8919700000000002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1053.7</v>
      </c>
      <c r="D367" s="38">
        <v>1052.0666666666666</v>
      </c>
      <c r="E367" s="38">
        <v>1038.8333333333333</v>
      </c>
      <c r="F367" s="38">
        <v>1023.9666666666667</v>
      </c>
      <c r="G367" s="38">
        <v>1010.7333333333333</v>
      </c>
      <c r="H367" s="38">
        <v>1066.9333333333332</v>
      </c>
      <c r="I367" s="38">
        <v>1080.1666666666667</v>
      </c>
      <c r="J367" s="38">
        <v>1095.0333333333331</v>
      </c>
      <c r="K367" s="31">
        <v>1065.3</v>
      </c>
      <c r="L367" s="31">
        <v>1037.2</v>
      </c>
      <c r="M367" s="31">
        <v>25.272690000000001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100.3</v>
      </c>
      <c r="D368" s="38">
        <v>100.2</v>
      </c>
      <c r="E368" s="38">
        <v>99.600000000000009</v>
      </c>
      <c r="F368" s="38">
        <v>98.9</v>
      </c>
      <c r="G368" s="38">
        <v>98.300000000000011</v>
      </c>
      <c r="H368" s="38">
        <v>100.9</v>
      </c>
      <c r="I368" s="38">
        <v>101.5</v>
      </c>
      <c r="J368" s="38">
        <v>102.2</v>
      </c>
      <c r="K368" s="31">
        <v>100.8</v>
      </c>
      <c r="L368" s="31">
        <v>99.5</v>
      </c>
      <c r="M368" s="31">
        <v>28.07816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646.15</v>
      </c>
      <c r="D369" s="38">
        <v>646.73333333333323</v>
      </c>
      <c r="E369" s="38">
        <v>642.01666666666642</v>
      </c>
      <c r="F369" s="38">
        <v>637.88333333333321</v>
      </c>
      <c r="G369" s="38">
        <v>633.1666666666664</v>
      </c>
      <c r="H369" s="38">
        <v>650.86666666666645</v>
      </c>
      <c r="I369" s="38">
        <v>655.58333333333337</v>
      </c>
      <c r="J369" s="38">
        <v>659.71666666666647</v>
      </c>
      <c r="K369" s="31">
        <v>651.45000000000005</v>
      </c>
      <c r="L369" s="31">
        <v>642.6</v>
      </c>
      <c r="M369" s="31">
        <v>2.6575199999999999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326.89999999999998</v>
      </c>
      <c r="D370" s="38">
        <v>326.91666666666669</v>
      </c>
      <c r="E370" s="38">
        <v>324.98333333333335</v>
      </c>
      <c r="F370" s="38">
        <v>323.06666666666666</v>
      </c>
      <c r="G370" s="38">
        <v>321.13333333333333</v>
      </c>
      <c r="H370" s="38">
        <v>328.83333333333337</v>
      </c>
      <c r="I370" s="38">
        <v>330.76666666666665</v>
      </c>
      <c r="J370" s="38">
        <v>332.68333333333339</v>
      </c>
      <c r="K370" s="31">
        <v>328.85</v>
      </c>
      <c r="L370" s="31">
        <v>325</v>
      </c>
      <c r="M370" s="31">
        <v>1.8559099999999999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1420.35</v>
      </c>
      <c r="D371" s="38">
        <v>1425.05</v>
      </c>
      <c r="E371" s="38">
        <v>1410.3999999999999</v>
      </c>
      <c r="F371" s="38">
        <v>1400.4499999999998</v>
      </c>
      <c r="G371" s="38">
        <v>1385.7999999999997</v>
      </c>
      <c r="H371" s="38">
        <v>1435</v>
      </c>
      <c r="I371" s="38">
        <v>1449.65</v>
      </c>
      <c r="J371" s="38">
        <v>1459.6000000000001</v>
      </c>
      <c r="K371" s="31">
        <v>1439.7</v>
      </c>
      <c r="L371" s="31">
        <v>1415.1</v>
      </c>
      <c r="M371" s="31">
        <v>0.29530000000000001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5040.7</v>
      </c>
      <c r="D372" s="38">
        <v>5033.583333333333</v>
      </c>
      <c r="E372" s="38">
        <v>4997.1666666666661</v>
      </c>
      <c r="F372" s="38">
        <v>4953.6333333333332</v>
      </c>
      <c r="G372" s="38">
        <v>4917.2166666666662</v>
      </c>
      <c r="H372" s="38">
        <v>5077.1166666666659</v>
      </c>
      <c r="I372" s="38">
        <v>5113.5333333333319</v>
      </c>
      <c r="J372" s="38">
        <v>5157.0666666666657</v>
      </c>
      <c r="K372" s="31">
        <v>5070</v>
      </c>
      <c r="L372" s="31">
        <v>4990.05</v>
      </c>
      <c r="M372" s="31">
        <v>3.2797100000000001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1216.7</v>
      </c>
      <c r="D373" s="38">
        <v>1193.55</v>
      </c>
      <c r="E373" s="38">
        <v>1149.1499999999999</v>
      </c>
      <c r="F373" s="38">
        <v>1081.5999999999999</v>
      </c>
      <c r="G373" s="38">
        <v>1037.1999999999998</v>
      </c>
      <c r="H373" s="38">
        <v>1261.0999999999999</v>
      </c>
      <c r="I373" s="38">
        <v>1305.5</v>
      </c>
      <c r="J373" s="38">
        <v>1373.05</v>
      </c>
      <c r="K373" s="31">
        <v>1237.95</v>
      </c>
      <c r="L373" s="31">
        <v>1126</v>
      </c>
      <c r="M373" s="31">
        <v>17.222549999999998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404.35</v>
      </c>
      <c r="D374" s="38">
        <v>408.45</v>
      </c>
      <c r="E374" s="38">
        <v>397.29999999999995</v>
      </c>
      <c r="F374" s="38">
        <v>390.24999999999994</v>
      </c>
      <c r="G374" s="38">
        <v>379.09999999999991</v>
      </c>
      <c r="H374" s="38">
        <v>415.5</v>
      </c>
      <c r="I374" s="38">
        <v>426.65</v>
      </c>
      <c r="J374" s="38">
        <v>433.70000000000005</v>
      </c>
      <c r="K374" s="31">
        <v>419.6</v>
      </c>
      <c r="L374" s="31">
        <v>401.4</v>
      </c>
      <c r="M374" s="31">
        <v>21.44341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272.85000000000002</v>
      </c>
      <c r="D375" s="38">
        <v>272.75000000000006</v>
      </c>
      <c r="E375" s="38">
        <v>271.2000000000001</v>
      </c>
      <c r="F375" s="38">
        <v>269.55000000000007</v>
      </c>
      <c r="G375" s="38">
        <v>268.00000000000011</v>
      </c>
      <c r="H375" s="38">
        <v>274.40000000000009</v>
      </c>
      <c r="I375" s="38">
        <v>275.95000000000005</v>
      </c>
      <c r="J375" s="38">
        <v>277.60000000000008</v>
      </c>
      <c r="K375" s="31">
        <v>274.3</v>
      </c>
      <c r="L375" s="31">
        <v>271.10000000000002</v>
      </c>
      <c r="M375" s="31">
        <v>155.95913999999999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247.1</v>
      </c>
      <c r="D376" s="38">
        <v>248.38333333333333</v>
      </c>
      <c r="E376" s="38">
        <v>245.16666666666666</v>
      </c>
      <c r="F376" s="38">
        <v>243.23333333333332</v>
      </c>
      <c r="G376" s="38">
        <v>240.01666666666665</v>
      </c>
      <c r="H376" s="38">
        <v>250.31666666666666</v>
      </c>
      <c r="I376" s="38">
        <v>253.53333333333336</v>
      </c>
      <c r="J376" s="38">
        <v>255.46666666666667</v>
      </c>
      <c r="K376" s="31">
        <v>251.6</v>
      </c>
      <c r="L376" s="31">
        <v>246.45</v>
      </c>
      <c r="M376" s="31">
        <v>50.610059999999997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482.1</v>
      </c>
      <c r="D377" s="38">
        <v>484.7166666666667</v>
      </c>
      <c r="E377" s="38">
        <v>477.43333333333339</v>
      </c>
      <c r="F377" s="38">
        <v>472.76666666666671</v>
      </c>
      <c r="G377" s="38">
        <v>465.48333333333341</v>
      </c>
      <c r="H377" s="38">
        <v>489.38333333333338</v>
      </c>
      <c r="I377" s="38">
        <v>496.66666666666669</v>
      </c>
      <c r="J377" s="38">
        <v>501.33333333333337</v>
      </c>
      <c r="K377" s="31">
        <v>492</v>
      </c>
      <c r="L377" s="31">
        <v>480.05</v>
      </c>
      <c r="M377" s="31">
        <v>8.7449600000000007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610.5</v>
      </c>
      <c r="D378" s="38">
        <v>603.1</v>
      </c>
      <c r="E378" s="38">
        <v>579.35</v>
      </c>
      <c r="F378" s="38">
        <v>548.20000000000005</v>
      </c>
      <c r="G378" s="38">
        <v>524.45000000000005</v>
      </c>
      <c r="H378" s="38">
        <v>634.25</v>
      </c>
      <c r="I378" s="38">
        <v>658</v>
      </c>
      <c r="J378" s="38">
        <v>689.15</v>
      </c>
      <c r="K378" s="31">
        <v>626.85</v>
      </c>
      <c r="L378" s="31">
        <v>571.95000000000005</v>
      </c>
      <c r="M378" s="31">
        <v>17.041550000000001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711.65</v>
      </c>
      <c r="D379" s="38">
        <v>705.95000000000016</v>
      </c>
      <c r="E379" s="38">
        <v>697.90000000000032</v>
      </c>
      <c r="F379" s="38">
        <v>684.1500000000002</v>
      </c>
      <c r="G379" s="38">
        <v>676.10000000000036</v>
      </c>
      <c r="H379" s="38">
        <v>719.70000000000027</v>
      </c>
      <c r="I379" s="38">
        <v>727.75000000000023</v>
      </c>
      <c r="J379" s="38">
        <v>741.50000000000023</v>
      </c>
      <c r="K379" s="31">
        <v>714</v>
      </c>
      <c r="L379" s="31">
        <v>692.2</v>
      </c>
      <c r="M379" s="31">
        <v>5.0169199999999998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126.5</v>
      </c>
      <c r="D380" s="38">
        <v>127.36666666666667</v>
      </c>
      <c r="E380" s="38">
        <v>125.38333333333335</v>
      </c>
      <c r="F380" s="38">
        <v>124.26666666666668</v>
      </c>
      <c r="G380" s="38">
        <v>122.28333333333336</v>
      </c>
      <c r="H380" s="38">
        <v>128.48333333333335</v>
      </c>
      <c r="I380" s="38">
        <v>130.4666666666667</v>
      </c>
      <c r="J380" s="38">
        <v>131.58333333333334</v>
      </c>
      <c r="K380" s="31">
        <v>129.35</v>
      </c>
      <c r="L380" s="31">
        <v>126.25</v>
      </c>
      <c r="M380" s="31">
        <v>2.3959000000000001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15798.35</v>
      </c>
      <c r="D381" s="38">
        <v>15842.366666666667</v>
      </c>
      <c r="E381" s="38">
        <v>15622.083333333334</v>
      </c>
      <c r="F381" s="38">
        <v>15445.816666666668</v>
      </c>
      <c r="G381" s="38">
        <v>15225.533333333335</v>
      </c>
      <c r="H381" s="38">
        <v>16018.633333333333</v>
      </c>
      <c r="I381" s="38">
        <v>16238.916666666666</v>
      </c>
      <c r="J381" s="38">
        <v>16415.183333333334</v>
      </c>
      <c r="K381" s="31">
        <v>16062.65</v>
      </c>
      <c r="L381" s="31">
        <v>15666.1</v>
      </c>
      <c r="M381" s="31">
        <v>7.3690000000000005E-2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63.45</v>
      </c>
      <c r="D382" s="38">
        <v>63.416666666666664</v>
      </c>
      <c r="E382" s="38">
        <v>62.983333333333327</v>
      </c>
      <c r="F382" s="38">
        <v>62.516666666666666</v>
      </c>
      <c r="G382" s="38">
        <v>62.083333333333329</v>
      </c>
      <c r="H382" s="38">
        <v>63.883333333333326</v>
      </c>
      <c r="I382" s="38">
        <v>64.316666666666663</v>
      </c>
      <c r="J382" s="38">
        <v>64.783333333333331</v>
      </c>
      <c r="K382" s="31">
        <v>63.85</v>
      </c>
      <c r="L382" s="31">
        <v>62.95</v>
      </c>
      <c r="M382" s="31">
        <v>367.58499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1777</v>
      </c>
      <c r="D383" s="38">
        <v>1771.8166666666666</v>
      </c>
      <c r="E383" s="38">
        <v>1758.6833333333332</v>
      </c>
      <c r="F383" s="38">
        <v>1740.3666666666666</v>
      </c>
      <c r="G383" s="38">
        <v>1727.2333333333331</v>
      </c>
      <c r="H383" s="38">
        <v>1790.1333333333332</v>
      </c>
      <c r="I383" s="38">
        <v>1803.2666666666664</v>
      </c>
      <c r="J383" s="38">
        <v>1821.5833333333333</v>
      </c>
      <c r="K383" s="31">
        <v>1784.95</v>
      </c>
      <c r="L383" s="31">
        <v>1753.5</v>
      </c>
      <c r="M383" s="31">
        <v>5.5033899999999996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430.7</v>
      </c>
      <c r="D384" s="38">
        <v>431.40000000000003</v>
      </c>
      <c r="E384" s="38">
        <v>426.30000000000007</v>
      </c>
      <c r="F384" s="38">
        <v>421.90000000000003</v>
      </c>
      <c r="G384" s="38">
        <v>416.80000000000007</v>
      </c>
      <c r="H384" s="38">
        <v>435.80000000000007</v>
      </c>
      <c r="I384" s="38">
        <v>440.90000000000009</v>
      </c>
      <c r="J384" s="38">
        <v>445.30000000000007</v>
      </c>
      <c r="K384" s="31">
        <v>436.5</v>
      </c>
      <c r="L384" s="31">
        <v>427</v>
      </c>
      <c r="M384" s="31">
        <v>3.1423299999999998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1257.8</v>
      </c>
      <c r="D385" s="38">
        <v>1266.6000000000001</v>
      </c>
      <c r="E385" s="38">
        <v>1245.2000000000003</v>
      </c>
      <c r="F385" s="38">
        <v>1232.6000000000001</v>
      </c>
      <c r="G385" s="38">
        <v>1211.2000000000003</v>
      </c>
      <c r="H385" s="38">
        <v>1279.2000000000003</v>
      </c>
      <c r="I385" s="38">
        <v>1300.6000000000004</v>
      </c>
      <c r="J385" s="38">
        <v>1313.2000000000003</v>
      </c>
      <c r="K385" s="31">
        <v>1288</v>
      </c>
      <c r="L385" s="31">
        <v>1254</v>
      </c>
      <c r="M385" s="31">
        <v>2.3420899999999998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128.5</v>
      </c>
      <c r="D386" s="38">
        <v>129.18333333333334</v>
      </c>
      <c r="E386" s="38">
        <v>127.36666666666667</v>
      </c>
      <c r="F386" s="38">
        <v>126.23333333333335</v>
      </c>
      <c r="G386" s="38">
        <v>124.41666666666669</v>
      </c>
      <c r="H386" s="38">
        <v>130.31666666666666</v>
      </c>
      <c r="I386" s="38">
        <v>132.13333333333333</v>
      </c>
      <c r="J386" s="38">
        <v>133.26666666666665</v>
      </c>
      <c r="K386" s="31">
        <v>131</v>
      </c>
      <c r="L386" s="31">
        <v>128.05000000000001</v>
      </c>
      <c r="M386" s="31">
        <v>243.86108999999999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161.55000000000001</v>
      </c>
      <c r="D387" s="38">
        <v>162.18333333333331</v>
      </c>
      <c r="E387" s="38">
        <v>160.51666666666662</v>
      </c>
      <c r="F387" s="38">
        <v>159.48333333333332</v>
      </c>
      <c r="G387" s="38">
        <v>157.81666666666663</v>
      </c>
      <c r="H387" s="38">
        <v>163.21666666666661</v>
      </c>
      <c r="I387" s="38">
        <v>164.8833333333333</v>
      </c>
      <c r="J387" s="38">
        <v>165.9166666666666</v>
      </c>
      <c r="K387" s="31">
        <v>163.85</v>
      </c>
      <c r="L387" s="31">
        <v>161.15</v>
      </c>
      <c r="M387" s="31">
        <v>19.10557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1041.3</v>
      </c>
      <c r="D388" s="38">
        <v>1036.1166666666666</v>
      </c>
      <c r="E388" s="38">
        <v>1024.333333333333</v>
      </c>
      <c r="F388" s="38">
        <v>1007.3666666666664</v>
      </c>
      <c r="G388" s="38">
        <v>995.58333333333292</v>
      </c>
      <c r="H388" s="38">
        <v>1053.083333333333</v>
      </c>
      <c r="I388" s="38">
        <v>1064.8666666666663</v>
      </c>
      <c r="J388" s="38">
        <v>1081.8333333333333</v>
      </c>
      <c r="K388" s="31">
        <v>1047.9000000000001</v>
      </c>
      <c r="L388" s="31">
        <v>1019.15</v>
      </c>
      <c r="M388" s="31">
        <v>5.3779700000000004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493.15</v>
      </c>
      <c r="D389" s="38">
        <v>491.55</v>
      </c>
      <c r="E389" s="38">
        <v>484.20000000000005</v>
      </c>
      <c r="F389" s="38">
        <v>475.25000000000006</v>
      </c>
      <c r="G389" s="38">
        <v>467.90000000000009</v>
      </c>
      <c r="H389" s="38">
        <v>500.5</v>
      </c>
      <c r="I389" s="38">
        <v>507.85</v>
      </c>
      <c r="J389" s="38">
        <v>516.79999999999995</v>
      </c>
      <c r="K389" s="31">
        <v>498.9</v>
      </c>
      <c r="L389" s="31">
        <v>482.6</v>
      </c>
      <c r="M389" s="31">
        <v>29.991309999999999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235.1</v>
      </c>
      <c r="D390" s="38">
        <v>235.38333333333333</v>
      </c>
      <c r="E390" s="38">
        <v>233.21666666666664</v>
      </c>
      <c r="F390" s="38">
        <v>231.33333333333331</v>
      </c>
      <c r="G390" s="38">
        <v>229.16666666666663</v>
      </c>
      <c r="H390" s="38">
        <v>237.26666666666665</v>
      </c>
      <c r="I390" s="38">
        <v>239.43333333333334</v>
      </c>
      <c r="J390" s="38">
        <v>241.31666666666666</v>
      </c>
      <c r="K390" s="31">
        <v>237.55</v>
      </c>
      <c r="L390" s="31">
        <v>233.5</v>
      </c>
      <c r="M390" s="31">
        <v>5.6980000000000004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123.3</v>
      </c>
      <c r="D391" s="38">
        <v>124.28333333333335</v>
      </c>
      <c r="E391" s="38">
        <v>121.66666666666669</v>
      </c>
      <c r="F391" s="38">
        <v>120.03333333333335</v>
      </c>
      <c r="G391" s="38">
        <v>117.41666666666669</v>
      </c>
      <c r="H391" s="38">
        <v>125.91666666666669</v>
      </c>
      <c r="I391" s="38">
        <v>128.53333333333333</v>
      </c>
      <c r="J391" s="38">
        <v>130.16666666666669</v>
      </c>
      <c r="K391" s="31">
        <v>126.9</v>
      </c>
      <c r="L391" s="31">
        <v>122.65</v>
      </c>
      <c r="M391" s="31">
        <v>56.339320000000001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2615.6</v>
      </c>
      <c r="D392" s="38">
        <v>2604.9833333333336</v>
      </c>
      <c r="E392" s="38">
        <v>2588.9666666666672</v>
      </c>
      <c r="F392" s="38">
        <v>2562.3333333333335</v>
      </c>
      <c r="G392" s="38">
        <v>2546.3166666666671</v>
      </c>
      <c r="H392" s="38">
        <v>2631.6166666666672</v>
      </c>
      <c r="I392" s="38">
        <v>2647.6333333333337</v>
      </c>
      <c r="J392" s="38">
        <v>2674.2666666666673</v>
      </c>
      <c r="K392" s="31">
        <v>2621</v>
      </c>
      <c r="L392" s="31">
        <v>2578.35</v>
      </c>
      <c r="M392" s="31">
        <v>0.27927999999999997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62.2</v>
      </c>
      <c r="D393" s="38">
        <v>60.983333333333341</v>
      </c>
      <c r="E393" s="38">
        <v>58.866666666666681</v>
      </c>
      <c r="F393" s="38">
        <v>55.533333333333339</v>
      </c>
      <c r="G393" s="38">
        <v>53.416666666666679</v>
      </c>
      <c r="H393" s="38">
        <v>64.316666666666691</v>
      </c>
      <c r="I393" s="38">
        <v>66.433333333333337</v>
      </c>
      <c r="J393" s="38">
        <v>69.76666666666668</v>
      </c>
      <c r="K393" s="31">
        <v>63.1</v>
      </c>
      <c r="L393" s="31">
        <v>57.65</v>
      </c>
      <c r="M393" s="31">
        <v>171.33113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1955.75</v>
      </c>
      <c r="D394" s="38">
        <v>1969.8499999999997</v>
      </c>
      <c r="E394" s="38">
        <v>1933.9999999999993</v>
      </c>
      <c r="F394" s="38">
        <v>1912.2499999999995</v>
      </c>
      <c r="G394" s="38">
        <v>1876.3999999999992</v>
      </c>
      <c r="H394" s="38">
        <v>1991.5999999999995</v>
      </c>
      <c r="I394" s="38">
        <v>2027.4499999999998</v>
      </c>
      <c r="J394" s="38">
        <v>2049.1999999999998</v>
      </c>
      <c r="K394" s="31">
        <v>2005.7</v>
      </c>
      <c r="L394" s="31">
        <v>1948.1</v>
      </c>
      <c r="M394" s="31">
        <v>0.91818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241.15</v>
      </c>
      <c r="D395" s="38">
        <v>239.46666666666667</v>
      </c>
      <c r="E395" s="38">
        <v>235.78333333333333</v>
      </c>
      <c r="F395" s="38">
        <v>230.41666666666666</v>
      </c>
      <c r="G395" s="38">
        <v>226.73333333333332</v>
      </c>
      <c r="H395" s="38">
        <v>244.83333333333334</v>
      </c>
      <c r="I395" s="38">
        <v>248.51666666666668</v>
      </c>
      <c r="J395" s="38">
        <v>253.88333333333335</v>
      </c>
      <c r="K395" s="31">
        <v>243.15</v>
      </c>
      <c r="L395" s="31">
        <v>234.1</v>
      </c>
      <c r="M395" s="31">
        <v>193.93861000000001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245.1</v>
      </c>
      <c r="D396" s="38">
        <v>246.28333333333333</v>
      </c>
      <c r="E396" s="38">
        <v>243.31666666666666</v>
      </c>
      <c r="F396" s="38">
        <v>241.53333333333333</v>
      </c>
      <c r="G396" s="38">
        <v>238.56666666666666</v>
      </c>
      <c r="H396" s="38">
        <v>248.06666666666666</v>
      </c>
      <c r="I396" s="38">
        <v>251.0333333333333</v>
      </c>
      <c r="J396" s="38">
        <v>252.81666666666666</v>
      </c>
      <c r="K396" s="31">
        <v>249.25</v>
      </c>
      <c r="L396" s="31">
        <v>244.5</v>
      </c>
      <c r="M396" s="31">
        <v>138.06303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157</v>
      </c>
      <c r="D397" s="38">
        <v>157.4</v>
      </c>
      <c r="E397" s="38">
        <v>155.85000000000002</v>
      </c>
      <c r="F397" s="38">
        <v>154.70000000000002</v>
      </c>
      <c r="G397" s="38">
        <v>153.15000000000003</v>
      </c>
      <c r="H397" s="38">
        <v>158.55000000000001</v>
      </c>
      <c r="I397" s="38">
        <v>160.10000000000002</v>
      </c>
      <c r="J397" s="38">
        <v>161.25</v>
      </c>
      <c r="K397" s="31">
        <v>158.94999999999999</v>
      </c>
      <c r="L397" s="31">
        <v>156.25</v>
      </c>
      <c r="M397" s="31">
        <v>12.064080000000001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928.1</v>
      </c>
      <c r="D398" s="38">
        <v>928.04999999999984</v>
      </c>
      <c r="E398" s="38">
        <v>919.09999999999968</v>
      </c>
      <c r="F398" s="38">
        <v>910.0999999999998</v>
      </c>
      <c r="G398" s="38">
        <v>901.14999999999964</v>
      </c>
      <c r="H398" s="38">
        <v>937.04999999999973</v>
      </c>
      <c r="I398" s="38">
        <v>945.99999999999977</v>
      </c>
      <c r="J398" s="38">
        <v>954.99999999999977</v>
      </c>
      <c r="K398" s="31">
        <v>937</v>
      </c>
      <c r="L398" s="31">
        <v>919.05</v>
      </c>
      <c r="M398" s="31">
        <v>0.95977000000000001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2418.0500000000002</v>
      </c>
      <c r="D399" s="38">
        <v>2425.35</v>
      </c>
      <c r="E399" s="38">
        <v>2407.6999999999998</v>
      </c>
      <c r="F399" s="38">
        <v>2397.35</v>
      </c>
      <c r="G399" s="38">
        <v>2379.6999999999998</v>
      </c>
      <c r="H399" s="38">
        <v>2435.6999999999998</v>
      </c>
      <c r="I399" s="38">
        <v>2453.3500000000004</v>
      </c>
      <c r="J399" s="38">
        <v>2463.6999999999998</v>
      </c>
      <c r="K399" s="31">
        <v>2443</v>
      </c>
      <c r="L399" s="31">
        <v>2415</v>
      </c>
      <c r="M399" s="31">
        <v>60.844729999999998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123.8</v>
      </c>
      <c r="D400" s="38">
        <v>123.93333333333334</v>
      </c>
      <c r="E400" s="38">
        <v>122.86666666666667</v>
      </c>
      <c r="F400" s="38">
        <v>121.93333333333334</v>
      </c>
      <c r="G400" s="38">
        <v>120.86666666666667</v>
      </c>
      <c r="H400" s="38">
        <v>124.86666666666667</v>
      </c>
      <c r="I400" s="38">
        <v>125.93333333333334</v>
      </c>
      <c r="J400" s="38">
        <v>126.86666666666667</v>
      </c>
      <c r="K400" s="31">
        <v>125</v>
      </c>
      <c r="L400" s="31">
        <v>123</v>
      </c>
      <c r="M400" s="31">
        <v>12.98283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717.8</v>
      </c>
      <c r="D401" s="38">
        <v>724.88333333333333</v>
      </c>
      <c r="E401" s="38">
        <v>707.91666666666663</v>
      </c>
      <c r="F401" s="38">
        <v>698.0333333333333</v>
      </c>
      <c r="G401" s="38">
        <v>681.06666666666661</v>
      </c>
      <c r="H401" s="38">
        <v>734.76666666666665</v>
      </c>
      <c r="I401" s="38">
        <v>751.73333333333335</v>
      </c>
      <c r="J401" s="38">
        <v>761.61666666666667</v>
      </c>
      <c r="K401" s="31">
        <v>741.85</v>
      </c>
      <c r="L401" s="31">
        <v>715</v>
      </c>
      <c r="M401" s="31">
        <v>2.13978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504.95</v>
      </c>
      <c r="D402" s="38">
        <v>497.38333333333327</v>
      </c>
      <c r="E402" s="38">
        <v>482.86666666666656</v>
      </c>
      <c r="F402" s="38">
        <v>460.7833333333333</v>
      </c>
      <c r="G402" s="38">
        <v>446.26666666666659</v>
      </c>
      <c r="H402" s="38">
        <v>519.46666666666647</v>
      </c>
      <c r="I402" s="38">
        <v>533.98333333333335</v>
      </c>
      <c r="J402" s="38">
        <v>556.06666666666649</v>
      </c>
      <c r="K402" s="31">
        <v>511.9</v>
      </c>
      <c r="L402" s="31">
        <v>475.3</v>
      </c>
      <c r="M402" s="31">
        <v>90.107929999999996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823.9</v>
      </c>
      <c r="D403" s="38">
        <v>823.1</v>
      </c>
      <c r="E403" s="38">
        <v>816.30000000000007</v>
      </c>
      <c r="F403" s="38">
        <v>808.7</v>
      </c>
      <c r="G403" s="38">
        <v>801.90000000000009</v>
      </c>
      <c r="H403" s="38">
        <v>830.7</v>
      </c>
      <c r="I403" s="38">
        <v>837.5</v>
      </c>
      <c r="J403" s="38">
        <v>845.1</v>
      </c>
      <c r="K403" s="31">
        <v>829.9</v>
      </c>
      <c r="L403" s="31">
        <v>815.5</v>
      </c>
      <c r="M403" s="31">
        <v>1.53129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1559.1</v>
      </c>
      <c r="D404" s="38">
        <v>1551.8666666666668</v>
      </c>
      <c r="E404" s="38">
        <v>1539.7833333333335</v>
      </c>
      <c r="F404" s="38">
        <v>1520.4666666666667</v>
      </c>
      <c r="G404" s="38">
        <v>1508.3833333333334</v>
      </c>
      <c r="H404" s="38">
        <v>1571.1833333333336</v>
      </c>
      <c r="I404" s="38">
        <v>1583.2666666666667</v>
      </c>
      <c r="J404" s="38">
        <v>1602.5833333333337</v>
      </c>
      <c r="K404" s="31">
        <v>1563.95</v>
      </c>
      <c r="L404" s="31">
        <v>1532.55</v>
      </c>
      <c r="M404" s="31">
        <v>2.2876799999999999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96.15</v>
      </c>
      <c r="D405" s="38">
        <v>96.483333333333334</v>
      </c>
      <c r="E405" s="38">
        <v>95.716666666666669</v>
      </c>
      <c r="F405" s="38">
        <v>95.283333333333331</v>
      </c>
      <c r="G405" s="38">
        <v>94.516666666666666</v>
      </c>
      <c r="H405" s="38">
        <v>96.916666666666671</v>
      </c>
      <c r="I405" s="38">
        <v>97.683333333333351</v>
      </c>
      <c r="J405" s="38">
        <v>98.116666666666674</v>
      </c>
      <c r="K405" s="31">
        <v>97.25</v>
      </c>
      <c r="L405" s="31">
        <v>96.05</v>
      </c>
      <c r="M405" s="31">
        <v>50.316420000000001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7136.9</v>
      </c>
      <c r="D406" s="38">
        <v>7128.6333333333341</v>
      </c>
      <c r="E406" s="38">
        <v>7104.7166666666681</v>
      </c>
      <c r="F406" s="38">
        <v>7072.5333333333338</v>
      </c>
      <c r="G406" s="38">
        <v>7048.6166666666677</v>
      </c>
      <c r="H406" s="38">
        <v>7160.8166666666684</v>
      </c>
      <c r="I406" s="38">
        <v>7184.7333333333345</v>
      </c>
      <c r="J406" s="38">
        <v>7216.9166666666688</v>
      </c>
      <c r="K406" s="31">
        <v>7152.55</v>
      </c>
      <c r="L406" s="31">
        <v>7096.45</v>
      </c>
      <c r="M406" s="31">
        <v>0.25018000000000001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1399.65</v>
      </c>
      <c r="D407" s="38">
        <v>1396.8999999999999</v>
      </c>
      <c r="E407" s="38">
        <v>1387.7999999999997</v>
      </c>
      <c r="F407" s="38">
        <v>1375.9499999999998</v>
      </c>
      <c r="G407" s="38">
        <v>1366.8499999999997</v>
      </c>
      <c r="H407" s="38">
        <v>1408.7499999999998</v>
      </c>
      <c r="I407" s="38">
        <v>1417.8499999999997</v>
      </c>
      <c r="J407" s="38">
        <v>1429.6999999999998</v>
      </c>
      <c r="K407" s="31">
        <v>1406</v>
      </c>
      <c r="L407" s="31">
        <v>1385.05</v>
      </c>
      <c r="M407" s="31">
        <v>0.64212999999999998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825.05</v>
      </c>
      <c r="D408" s="38">
        <v>828.19999999999993</v>
      </c>
      <c r="E408" s="38">
        <v>819.39999999999986</v>
      </c>
      <c r="F408" s="38">
        <v>813.74999999999989</v>
      </c>
      <c r="G408" s="38">
        <v>804.94999999999982</v>
      </c>
      <c r="H408" s="38">
        <v>833.84999999999991</v>
      </c>
      <c r="I408" s="38">
        <v>842.64999999999986</v>
      </c>
      <c r="J408" s="38">
        <v>848.3</v>
      </c>
      <c r="K408" s="31">
        <v>837</v>
      </c>
      <c r="L408" s="31">
        <v>822.55</v>
      </c>
      <c r="M408" s="31">
        <v>10.57451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1300.5999999999999</v>
      </c>
      <c r="D409" s="38">
        <v>1300.5833333333333</v>
      </c>
      <c r="E409" s="38">
        <v>1293.3166666666666</v>
      </c>
      <c r="F409" s="38">
        <v>1286.0333333333333</v>
      </c>
      <c r="G409" s="38">
        <v>1278.7666666666667</v>
      </c>
      <c r="H409" s="38">
        <v>1307.8666666666666</v>
      </c>
      <c r="I409" s="38">
        <v>1315.1333333333334</v>
      </c>
      <c r="J409" s="38">
        <v>1322.4166666666665</v>
      </c>
      <c r="K409" s="31">
        <v>1307.8499999999999</v>
      </c>
      <c r="L409" s="31">
        <v>1293.3</v>
      </c>
      <c r="M409" s="31">
        <v>8.1286000000000005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3107.65</v>
      </c>
      <c r="D410" s="38">
        <v>3090.8833333333332</v>
      </c>
      <c r="E410" s="38">
        <v>3067.7666666666664</v>
      </c>
      <c r="F410" s="38">
        <v>3027.8833333333332</v>
      </c>
      <c r="G410" s="38">
        <v>3004.7666666666664</v>
      </c>
      <c r="H410" s="38">
        <v>3130.7666666666664</v>
      </c>
      <c r="I410" s="38">
        <v>3153.8833333333332</v>
      </c>
      <c r="J410" s="38">
        <v>3193.7666666666664</v>
      </c>
      <c r="K410" s="31">
        <v>3114</v>
      </c>
      <c r="L410" s="31">
        <v>3051</v>
      </c>
      <c r="M410" s="31">
        <v>0.33456000000000002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449.65</v>
      </c>
      <c r="D411" s="38">
        <v>450.23333333333335</v>
      </c>
      <c r="E411" s="38">
        <v>445.4666666666667</v>
      </c>
      <c r="F411" s="38">
        <v>441.28333333333336</v>
      </c>
      <c r="G411" s="38">
        <v>436.51666666666671</v>
      </c>
      <c r="H411" s="38">
        <v>454.41666666666669</v>
      </c>
      <c r="I411" s="38">
        <v>459.18333333333334</v>
      </c>
      <c r="J411" s="38">
        <v>463.36666666666667</v>
      </c>
      <c r="K411" s="31">
        <v>455</v>
      </c>
      <c r="L411" s="31">
        <v>446.05</v>
      </c>
      <c r="M411" s="31">
        <v>2.23278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718.1</v>
      </c>
      <c r="D412" s="38">
        <v>719.71666666666658</v>
      </c>
      <c r="E412" s="38">
        <v>714.43333333333317</v>
      </c>
      <c r="F412" s="38">
        <v>710.76666666666654</v>
      </c>
      <c r="G412" s="38">
        <v>705.48333333333312</v>
      </c>
      <c r="H412" s="38">
        <v>723.38333333333321</v>
      </c>
      <c r="I412" s="38">
        <v>728.66666666666674</v>
      </c>
      <c r="J412" s="38">
        <v>732.33333333333326</v>
      </c>
      <c r="K412" s="31">
        <v>725</v>
      </c>
      <c r="L412" s="31">
        <v>716.05</v>
      </c>
      <c r="M412" s="31">
        <v>0.79864999999999997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24047.85</v>
      </c>
      <c r="D413" s="38">
        <v>24112.95</v>
      </c>
      <c r="E413" s="38">
        <v>23900.9</v>
      </c>
      <c r="F413" s="38">
        <v>23753.95</v>
      </c>
      <c r="G413" s="38">
        <v>23541.9</v>
      </c>
      <c r="H413" s="38">
        <v>24259.9</v>
      </c>
      <c r="I413" s="38">
        <v>24471.949999999997</v>
      </c>
      <c r="J413" s="38">
        <v>24618.9</v>
      </c>
      <c r="K413" s="31">
        <v>24325</v>
      </c>
      <c r="L413" s="31">
        <v>23966</v>
      </c>
      <c r="M413" s="31">
        <v>0.1704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47.4</v>
      </c>
      <c r="D414" s="38">
        <v>47.016666666666673</v>
      </c>
      <c r="E414" s="38">
        <v>45.933333333333344</v>
      </c>
      <c r="F414" s="38">
        <v>44.466666666666669</v>
      </c>
      <c r="G414" s="38">
        <v>43.38333333333334</v>
      </c>
      <c r="H414" s="38">
        <v>48.483333333333348</v>
      </c>
      <c r="I414" s="38">
        <v>49.566666666666677</v>
      </c>
      <c r="J414" s="38">
        <v>51.033333333333353</v>
      </c>
      <c r="K414" s="31">
        <v>48.1</v>
      </c>
      <c r="L414" s="31">
        <v>45.55</v>
      </c>
      <c r="M414" s="31">
        <v>288.01285000000001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1884.1</v>
      </c>
      <c r="D415" s="38">
        <v>1890.6333333333332</v>
      </c>
      <c r="E415" s="38">
        <v>1861.2666666666664</v>
      </c>
      <c r="F415" s="38">
        <v>1838.4333333333332</v>
      </c>
      <c r="G415" s="38">
        <v>1809.0666666666664</v>
      </c>
      <c r="H415" s="38">
        <v>1913.4666666666665</v>
      </c>
      <c r="I415" s="38">
        <v>1942.8333333333333</v>
      </c>
      <c r="J415" s="38">
        <v>1965.6666666666665</v>
      </c>
      <c r="K415" s="31">
        <v>1920</v>
      </c>
      <c r="L415" s="31">
        <v>1867.8</v>
      </c>
      <c r="M415" s="31">
        <v>7.2898300000000003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473.8</v>
      </c>
      <c r="D416" s="38">
        <v>473.25</v>
      </c>
      <c r="E416" s="38">
        <v>467</v>
      </c>
      <c r="F416" s="38">
        <v>460.2</v>
      </c>
      <c r="G416" s="38">
        <v>453.95</v>
      </c>
      <c r="H416" s="38">
        <v>480.05</v>
      </c>
      <c r="I416" s="38">
        <v>486.3</v>
      </c>
      <c r="J416" s="38">
        <v>493.1</v>
      </c>
      <c r="K416" s="31">
        <v>479.5</v>
      </c>
      <c r="L416" s="31">
        <v>466.45</v>
      </c>
      <c r="M416" s="31">
        <v>5.2684499999999996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3866.85</v>
      </c>
      <c r="D417" s="38">
        <v>3871.3000000000006</v>
      </c>
      <c r="E417" s="38">
        <v>3852.6000000000013</v>
      </c>
      <c r="F417" s="38">
        <v>3838.3500000000008</v>
      </c>
      <c r="G417" s="38">
        <v>3819.6500000000015</v>
      </c>
      <c r="H417" s="38">
        <v>3885.5500000000011</v>
      </c>
      <c r="I417" s="38">
        <v>3904.2500000000009</v>
      </c>
      <c r="J417" s="38">
        <v>3918.5000000000009</v>
      </c>
      <c r="K417" s="31">
        <v>3890</v>
      </c>
      <c r="L417" s="31">
        <v>3857.05</v>
      </c>
      <c r="M417" s="31">
        <v>2.4957600000000002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62.35</v>
      </c>
      <c r="D418" s="38">
        <v>62.433333333333337</v>
      </c>
      <c r="E418" s="38">
        <v>61.066666666666677</v>
      </c>
      <c r="F418" s="38">
        <v>59.783333333333339</v>
      </c>
      <c r="G418" s="38">
        <v>58.416666666666679</v>
      </c>
      <c r="H418" s="38">
        <v>63.716666666666676</v>
      </c>
      <c r="I418" s="38">
        <v>65.083333333333343</v>
      </c>
      <c r="J418" s="38">
        <v>66.366666666666674</v>
      </c>
      <c r="K418" s="31">
        <v>63.8</v>
      </c>
      <c r="L418" s="31">
        <v>61.15</v>
      </c>
      <c r="M418" s="31">
        <v>244.59040999999999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5183.7</v>
      </c>
      <c r="D419" s="38">
        <v>5200.333333333333</v>
      </c>
      <c r="E419" s="38">
        <v>5144.7166666666662</v>
      </c>
      <c r="F419" s="38">
        <v>5105.7333333333336</v>
      </c>
      <c r="G419" s="38">
        <v>5050.1166666666668</v>
      </c>
      <c r="H419" s="38">
        <v>5239.3166666666657</v>
      </c>
      <c r="I419" s="38">
        <v>5294.9333333333325</v>
      </c>
      <c r="J419" s="38">
        <v>5333.9166666666652</v>
      </c>
      <c r="K419" s="31">
        <v>5255.95</v>
      </c>
      <c r="L419" s="31">
        <v>5161.3500000000004</v>
      </c>
      <c r="M419" s="31">
        <v>0.54735999999999996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610</v>
      </c>
      <c r="D420" s="38">
        <v>610.55000000000007</v>
      </c>
      <c r="E420" s="38">
        <v>607.10000000000014</v>
      </c>
      <c r="F420" s="38">
        <v>604.20000000000005</v>
      </c>
      <c r="G420" s="38">
        <v>600.75000000000011</v>
      </c>
      <c r="H420" s="38">
        <v>613.45000000000016</v>
      </c>
      <c r="I420" s="38">
        <v>616.9000000000002</v>
      </c>
      <c r="J420" s="38">
        <v>619.80000000000018</v>
      </c>
      <c r="K420" s="31">
        <v>614</v>
      </c>
      <c r="L420" s="31">
        <v>607.65</v>
      </c>
      <c r="M420" s="31">
        <v>2.2259199999999999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4900.5</v>
      </c>
      <c r="D421" s="38">
        <v>4895.7</v>
      </c>
      <c r="E421" s="38">
        <v>4851.3999999999996</v>
      </c>
      <c r="F421" s="38">
        <v>4802.3</v>
      </c>
      <c r="G421" s="38">
        <v>4758</v>
      </c>
      <c r="H421" s="38">
        <v>4944.7999999999993</v>
      </c>
      <c r="I421" s="38">
        <v>4989.1000000000004</v>
      </c>
      <c r="J421" s="38">
        <v>5038.1999999999989</v>
      </c>
      <c r="K421" s="31">
        <v>4940</v>
      </c>
      <c r="L421" s="31">
        <v>4846.6000000000004</v>
      </c>
      <c r="M421" s="31">
        <v>0.47227000000000002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579.4</v>
      </c>
      <c r="D422" s="38">
        <v>579.13333333333333</v>
      </c>
      <c r="E422" s="38">
        <v>573.86666666666667</v>
      </c>
      <c r="F422" s="38">
        <v>568.33333333333337</v>
      </c>
      <c r="G422" s="38">
        <v>563.06666666666672</v>
      </c>
      <c r="H422" s="38">
        <v>584.66666666666663</v>
      </c>
      <c r="I422" s="38">
        <v>589.93333333333328</v>
      </c>
      <c r="J422" s="38">
        <v>595.46666666666658</v>
      </c>
      <c r="K422" s="31">
        <v>584.4</v>
      </c>
      <c r="L422" s="31">
        <v>573.6</v>
      </c>
      <c r="M422" s="31">
        <v>12.450279999999999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1023.8</v>
      </c>
      <c r="D423" s="38">
        <v>1024.3333333333333</v>
      </c>
      <c r="E423" s="38">
        <v>1015.0166666666664</v>
      </c>
      <c r="F423" s="38">
        <v>1006.2333333333331</v>
      </c>
      <c r="G423" s="38">
        <v>996.91666666666629</v>
      </c>
      <c r="H423" s="38">
        <v>1033.1166666666666</v>
      </c>
      <c r="I423" s="38">
        <v>1042.4333333333336</v>
      </c>
      <c r="J423" s="38">
        <v>1051.2166666666667</v>
      </c>
      <c r="K423" s="31">
        <v>1033.6500000000001</v>
      </c>
      <c r="L423" s="31">
        <v>1015.55</v>
      </c>
      <c r="M423" s="31">
        <v>1.72485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2369.35</v>
      </c>
      <c r="D424" s="38">
        <v>2372.5833333333335</v>
      </c>
      <c r="E424" s="38">
        <v>2358.166666666667</v>
      </c>
      <c r="F424" s="38">
        <v>2346.9833333333336</v>
      </c>
      <c r="G424" s="38">
        <v>2332.5666666666671</v>
      </c>
      <c r="H424" s="38">
        <v>2383.7666666666669</v>
      </c>
      <c r="I424" s="38">
        <v>2398.1833333333338</v>
      </c>
      <c r="J424" s="38">
        <v>2409.3666666666668</v>
      </c>
      <c r="K424" s="31">
        <v>2387</v>
      </c>
      <c r="L424" s="31">
        <v>2361.4</v>
      </c>
      <c r="M424" s="31">
        <v>4.4373899999999997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628</v>
      </c>
      <c r="D425" s="38">
        <v>630.04999999999995</v>
      </c>
      <c r="E425" s="38">
        <v>623.24999999999989</v>
      </c>
      <c r="F425" s="38">
        <v>618.49999999999989</v>
      </c>
      <c r="G425" s="38">
        <v>611.69999999999982</v>
      </c>
      <c r="H425" s="38">
        <v>634.79999999999995</v>
      </c>
      <c r="I425" s="38">
        <v>641.60000000000014</v>
      </c>
      <c r="J425" s="38">
        <v>646.35</v>
      </c>
      <c r="K425" s="31">
        <v>636.85</v>
      </c>
      <c r="L425" s="31">
        <v>625.29999999999995</v>
      </c>
      <c r="M425" s="31">
        <v>17.73461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567.4</v>
      </c>
      <c r="D426" s="38">
        <v>570.4</v>
      </c>
      <c r="E426" s="38">
        <v>563.09999999999991</v>
      </c>
      <c r="F426" s="38">
        <v>558.79999999999995</v>
      </c>
      <c r="G426" s="38">
        <v>551.49999999999989</v>
      </c>
      <c r="H426" s="38">
        <v>574.69999999999993</v>
      </c>
      <c r="I426" s="38">
        <v>581.99999999999989</v>
      </c>
      <c r="J426" s="38">
        <v>586.29999999999995</v>
      </c>
      <c r="K426" s="31">
        <v>577.70000000000005</v>
      </c>
      <c r="L426" s="31">
        <v>566.1</v>
      </c>
      <c r="M426" s="31">
        <v>152.81415999999999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91.4</v>
      </c>
      <c r="D427" s="38">
        <v>90.600000000000009</v>
      </c>
      <c r="E427" s="38">
        <v>89.600000000000023</v>
      </c>
      <c r="F427" s="38">
        <v>87.800000000000011</v>
      </c>
      <c r="G427" s="38">
        <v>86.800000000000026</v>
      </c>
      <c r="H427" s="38">
        <v>92.40000000000002</v>
      </c>
      <c r="I427" s="38">
        <v>93.399999999999991</v>
      </c>
      <c r="J427" s="38">
        <v>95.200000000000017</v>
      </c>
      <c r="K427" s="31">
        <v>91.6</v>
      </c>
      <c r="L427" s="31">
        <v>88.8</v>
      </c>
      <c r="M427" s="31">
        <v>245.00532999999999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378.15</v>
      </c>
      <c r="D428" s="38">
        <v>380.98333333333335</v>
      </c>
      <c r="E428" s="38">
        <v>372.9666666666667</v>
      </c>
      <c r="F428" s="38">
        <v>367.78333333333336</v>
      </c>
      <c r="G428" s="38">
        <v>359.76666666666671</v>
      </c>
      <c r="H428" s="38">
        <v>386.16666666666669</v>
      </c>
      <c r="I428" s="38">
        <v>394.18333333333334</v>
      </c>
      <c r="J428" s="38">
        <v>399.36666666666667</v>
      </c>
      <c r="K428" s="31">
        <v>389</v>
      </c>
      <c r="L428" s="31">
        <v>375.8</v>
      </c>
      <c r="M428" s="31">
        <v>1.8709100000000001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165.85</v>
      </c>
      <c r="D429" s="38">
        <v>162.18333333333331</v>
      </c>
      <c r="E429" s="38">
        <v>156.66666666666663</v>
      </c>
      <c r="F429" s="38">
        <v>147.48333333333332</v>
      </c>
      <c r="G429" s="38">
        <v>141.96666666666664</v>
      </c>
      <c r="H429" s="38">
        <v>171.36666666666662</v>
      </c>
      <c r="I429" s="38">
        <v>176.88333333333333</v>
      </c>
      <c r="J429" s="38">
        <v>186.06666666666661</v>
      </c>
      <c r="K429" s="31">
        <v>167.7</v>
      </c>
      <c r="L429" s="31">
        <v>153</v>
      </c>
      <c r="M429" s="31">
        <v>174.11788999999999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442</v>
      </c>
      <c r="D430" s="38">
        <v>440</v>
      </c>
      <c r="E430" s="38">
        <v>436</v>
      </c>
      <c r="F430" s="38">
        <v>430</v>
      </c>
      <c r="G430" s="38">
        <v>426</v>
      </c>
      <c r="H430" s="38">
        <v>446</v>
      </c>
      <c r="I430" s="38">
        <v>450</v>
      </c>
      <c r="J430" s="38">
        <v>456</v>
      </c>
      <c r="K430" s="31">
        <v>444</v>
      </c>
      <c r="L430" s="31">
        <v>434</v>
      </c>
      <c r="M430" s="31">
        <v>7.1114199999999999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249.75</v>
      </c>
      <c r="D431" s="38">
        <v>247.58333333333334</v>
      </c>
      <c r="E431" s="38">
        <v>236.16666666666669</v>
      </c>
      <c r="F431" s="38">
        <v>222.58333333333334</v>
      </c>
      <c r="G431" s="38">
        <v>211.16666666666669</v>
      </c>
      <c r="H431" s="38">
        <v>261.16666666666669</v>
      </c>
      <c r="I431" s="38">
        <v>272.58333333333337</v>
      </c>
      <c r="J431" s="38">
        <v>286.16666666666669</v>
      </c>
      <c r="K431" s="31">
        <v>259</v>
      </c>
      <c r="L431" s="31">
        <v>234</v>
      </c>
      <c r="M431" s="31">
        <v>205.74038999999999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1114.9000000000001</v>
      </c>
      <c r="D432" s="38">
        <v>1114.8500000000001</v>
      </c>
      <c r="E432" s="38">
        <v>1110.5500000000002</v>
      </c>
      <c r="F432" s="38">
        <v>1106.2</v>
      </c>
      <c r="G432" s="38">
        <v>1101.9000000000001</v>
      </c>
      <c r="H432" s="38">
        <v>1119.2000000000003</v>
      </c>
      <c r="I432" s="38">
        <v>1123.5</v>
      </c>
      <c r="J432" s="38">
        <v>1127.8500000000004</v>
      </c>
      <c r="K432" s="31">
        <v>1119.1500000000001</v>
      </c>
      <c r="L432" s="31">
        <v>1110.5</v>
      </c>
      <c r="M432" s="31">
        <v>15.43173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613.45000000000005</v>
      </c>
      <c r="D433" s="38">
        <v>609.4</v>
      </c>
      <c r="E433" s="38">
        <v>602.29999999999995</v>
      </c>
      <c r="F433" s="38">
        <v>591.15</v>
      </c>
      <c r="G433" s="38">
        <v>584.04999999999995</v>
      </c>
      <c r="H433" s="38">
        <v>620.54999999999995</v>
      </c>
      <c r="I433" s="38">
        <v>627.65000000000009</v>
      </c>
      <c r="J433" s="38">
        <v>638.79999999999995</v>
      </c>
      <c r="K433" s="31">
        <v>616.5</v>
      </c>
      <c r="L433" s="31">
        <v>598.25</v>
      </c>
      <c r="M433" s="31">
        <v>26.154890000000002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2588.1999999999998</v>
      </c>
      <c r="D434" s="38">
        <v>2591.2000000000003</v>
      </c>
      <c r="E434" s="38">
        <v>2572.0000000000005</v>
      </c>
      <c r="F434" s="38">
        <v>2555.8000000000002</v>
      </c>
      <c r="G434" s="38">
        <v>2536.6000000000004</v>
      </c>
      <c r="H434" s="38">
        <v>2607.4000000000005</v>
      </c>
      <c r="I434" s="38">
        <v>2626.6000000000004</v>
      </c>
      <c r="J434" s="38">
        <v>2642.8000000000006</v>
      </c>
      <c r="K434" s="31">
        <v>2610.4</v>
      </c>
      <c r="L434" s="31">
        <v>2575</v>
      </c>
      <c r="M434" s="31">
        <v>0.54554000000000002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1253.8</v>
      </c>
      <c r="D435" s="38">
        <v>1244.95</v>
      </c>
      <c r="E435" s="38">
        <v>1227.4000000000001</v>
      </c>
      <c r="F435" s="38">
        <v>1201</v>
      </c>
      <c r="G435" s="38">
        <v>1183.45</v>
      </c>
      <c r="H435" s="38">
        <v>1271.3500000000001</v>
      </c>
      <c r="I435" s="38">
        <v>1288.8999999999999</v>
      </c>
      <c r="J435" s="38">
        <v>1315.3000000000002</v>
      </c>
      <c r="K435" s="31">
        <v>1262.5</v>
      </c>
      <c r="L435" s="31">
        <v>1218.55</v>
      </c>
      <c r="M435" s="31">
        <v>2.7941600000000002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363.75</v>
      </c>
      <c r="D436" s="38">
        <v>365</v>
      </c>
      <c r="E436" s="38">
        <v>360</v>
      </c>
      <c r="F436" s="38">
        <v>356.25</v>
      </c>
      <c r="G436" s="38">
        <v>351.25</v>
      </c>
      <c r="H436" s="38">
        <v>368.75</v>
      </c>
      <c r="I436" s="38">
        <v>373.75</v>
      </c>
      <c r="J436" s="38">
        <v>377.5</v>
      </c>
      <c r="K436" s="31">
        <v>370</v>
      </c>
      <c r="L436" s="31">
        <v>361.25</v>
      </c>
      <c r="M436" s="31">
        <v>1.3599399999999999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409.25</v>
      </c>
      <c r="D437" s="38">
        <v>406.60000000000008</v>
      </c>
      <c r="E437" s="38">
        <v>402.75000000000017</v>
      </c>
      <c r="F437" s="38">
        <v>396.25000000000011</v>
      </c>
      <c r="G437" s="38">
        <v>392.4000000000002</v>
      </c>
      <c r="H437" s="38">
        <v>413.10000000000014</v>
      </c>
      <c r="I437" s="38">
        <v>416.95000000000005</v>
      </c>
      <c r="J437" s="38">
        <v>423.4500000000001</v>
      </c>
      <c r="K437" s="31">
        <v>410.45</v>
      </c>
      <c r="L437" s="31">
        <v>400.1</v>
      </c>
      <c r="M437" s="31">
        <v>1.5621400000000001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4406.6000000000004</v>
      </c>
      <c r="D438" s="38">
        <v>4429.2166666666672</v>
      </c>
      <c r="E438" s="38">
        <v>4357.4333333333343</v>
      </c>
      <c r="F438" s="38">
        <v>4308.2666666666673</v>
      </c>
      <c r="G438" s="38">
        <v>4236.4833333333345</v>
      </c>
      <c r="H438" s="38">
        <v>4478.3833333333341</v>
      </c>
      <c r="I438" s="38">
        <v>4550.166666666667</v>
      </c>
      <c r="J438" s="38">
        <v>4599.3333333333339</v>
      </c>
      <c r="K438" s="31">
        <v>4501</v>
      </c>
      <c r="L438" s="31">
        <v>4380.05</v>
      </c>
      <c r="M438" s="31">
        <v>7.0224000000000002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509.95</v>
      </c>
      <c r="D439" s="38">
        <v>509.55</v>
      </c>
      <c r="E439" s="38">
        <v>508.1</v>
      </c>
      <c r="F439" s="38">
        <v>506.25</v>
      </c>
      <c r="G439" s="38">
        <v>504.8</v>
      </c>
      <c r="H439" s="38">
        <v>511.40000000000003</v>
      </c>
      <c r="I439" s="38">
        <v>512.84999999999991</v>
      </c>
      <c r="J439" s="38">
        <v>514.70000000000005</v>
      </c>
      <c r="K439" s="31">
        <v>511</v>
      </c>
      <c r="L439" s="31">
        <v>507.7</v>
      </c>
      <c r="M439" s="31">
        <v>1.5259199999999999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25.85</v>
      </c>
      <c r="D440" s="38">
        <v>25.683333333333337</v>
      </c>
      <c r="E440" s="38">
        <v>25.516666666666673</v>
      </c>
      <c r="F440" s="38">
        <v>25.183333333333337</v>
      </c>
      <c r="G440" s="38">
        <v>25.016666666666673</v>
      </c>
      <c r="H440" s="38">
        <v>26.016666666666673</v>
      </c>
      <c r="I440" s="38">
        <v>26.183333333333337</v>
      </c>
      <c r="J440" s="38">
        <v>26.516666666666673</v>
      </c>
      <c r="K440" s="31">
        <v>25.85</v>
      </c>
      <c r="L440" s="31">
        <v>25.35</v>
      </c>
      <c r="M440" s="31">
        <v>884.52282000000002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312.5</v>
      </c>
      <c r="D441" s="38">
        <v>313.73333333333335</v>
      </c>
      <c r="E441" s="38">
        <v>309.76666666666671</v>
      </c>
      <c r="F441" s="38">
        <v>307.03333333333336</v>
      </c>
      <c r="G441" s="38">
        <v>303.06666666666672</v>
      </c>
      <c r="H441" s="38">
        <v>316.4666666666667</v>
      </c>
      <c r="I441" s="38">
        <v>320.43333333333339</v>
      </c>
      <c r="J441" s="38">
        <v>323.16666666666669</v>
      </c>
      <c r="K441" s="31">
        <v>317.7</v>
      </c>
      <c r="L441" s="31">
        <v>311</v>
      </c>
      <c r="M441" s="31">
        <v>15.916869999999999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774.75</v>
      </c>
      <c r="D442" s="38">
        <v>773.26666666666677</v>
      </c>
      <c r="E442" s="38">
        <v>770.98333333333358</v>
      </c>
      <c r="F442" s="38">
        <v>767.21666666666681</v>
      </c>
      <c r="G442" s="38">
        <v>764.93333333333362</v>
      </c>
      <c r="H442" s="38">
        <v>777.03333333333353</v>
      </c>
      <c r="I442" s="38">
        <v>779.31666666666661</v>
      </c>
      <c r="J442" s="38">
        <v>783.08333333333348</v>
      </c>
      <c r="K442" s="31">
        <v>775.55</v>
      </c>
      <c r="L442" s="31">
        <v>769.5</v>
      </c>
      <c r="M442" s="31">
        <v>6.5388200000000003</v>
      </c>
      <c r="N442" s="1"/>
      <c r="O442" s="1"/>
    </row>
    <row r="443" spans="1:15" ht="12.75" customHeight="1">
      <c r="A443" s="33">
        <v>433</v>
      </c>
      <c r="B443" s="58" t="s">
        <v>869</v>
      </c>
      <c r="C443" s="31">
        <v>532.04999999999995</v>
      </c>
      <c r="D443" s="38">
        <v>533.80000000000007</v>
      </c>
      <c r="E443" s="38">
        <v>528.25000000000011</v>
      </c>
      <c r="F443" s="38">
        <v>524.45000000000005</v>
      </c>
      <c r="G443" s="38">
        <v>518.90000000000009</v>
      </c>
      <c r="H443" s="38">
        <v>537.60000000000014</v>
      </c>
      <c r="I443" s="38">
        <v>543.15000000000009</v>
      </c>
      <c r="J443" s="38">
        <v>546.95000000000016</v>
      </c>
      <c r="K443" s="31">
        <v>539.35</v>
      </c>
      <c r="L443" s="31">
        <v>530</v>
      </c>
      <c r="M443" s="31">
        <v>1.333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969.3</v>
      </c>
      <c r="D444" s="38">
        <v>977.76666666666677</v>
      </c>
      <c r="E444" s="38">
        <v>957.53333333333353</v>
      </c>
      <c r="F444" s="38">
        <v>945.76666666666677</v>
      </c>
      <c r="G444" s="38">
        <v>925.53333333333353</v>
      </c>
      <c r="H444" s="38">
        <v>989.53333333333353</v>
      </c>
      <c r="I444" s="38">
        <v>1009.7666666666669</v>
      </c>
      <c r="J444" s="38">
        <v>1021.5333333333335</v>
      </c>
      <c r="K444" s="31">
        <v>998</v>
      </c>
      <c r="L444" s="31">
        <v>966</v>
      </c>
      <c r="M444" s="31">
        <v>5.1566200000000002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1059.7</v>
      </c>
      <c r="D445" s="38">
        <v>1065.4333333333334</v>
      </c>
      <c r="E445" s="38">
        <v>1051.0166666666669</v>
      </c>
      <c r="F445" s="38">
        <v>1042.3333333333335</v>
      </c>
      <c r="G445" s="38">
        <v>1027.916666666667</v>
      </c>
      <c r="H445" s="38">
        <v>1074.1166666666668</v>
      </c>
      <c r="I445" s="38">
        <v>1088.5333333333333</v>
      </c>
      <c r="J445" s="38">
        <v>1097.2166666666667</v>
      </c>
      <c r="K445" s="31">
        <v>1079.8499999999999</v>
      </c>
      <c r="L445" s="31">
        <v>1056.75</v>
      </c>
      <c r="M445" s="31">
        <v>9.0751100000000005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1804.4</v>
      </c>
      <c r="D446" s="38">
        <v>1804.7666666666664</v>
      </c>
      <c r="E446" s="38">
        <v>1787.7333333333329</v>
      </c>
      <c r="F446" s="38">
        <v>1771.0666666666664</v>
      </c>
      <c r="G446" s="38">
        <v>1754.0333333333328</v>
      </c>
      <c r="H446" s="38">
        <v>1821.4333333333329</v>
      </c>
      <c r="I446" s="38">
        <v>1838.4666666666667</v>
      </c>
      <c r="J446" s="38">
        <v>1855.133333333333</v>
      </c>
      <c r="K446" s="31">
        <v>1821.8</v>
      </c>
      <c r="L446" s="31">
        <v>1788.1</v>
      </c>
      <c r="M446" s="31">
        <v>9.3063400000000005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3390.95</v>
      </c>
      <c r="D447" s="38">
        <v>3394.0333333333328</v>
      </c>
      <c r="E447" s="38">
        <v>3379.9666666666658</v>
      </c>
      <c r="F447" s="38">
        <v>3368.9833333333331</v>
      </c>
      <c r="G447" s="38">
        <v>3354.9166666666661</v>
      </c>
      <c r="H447" s="38">
        <v>3405.0166666666655</v>
      </c>
      <c r="I447" s="38">
        <v>3419.083333333333</v>
      </c>
      <c r="J447" s="38">
        <v>3430.0666666666652</v>
      </c>
      <c r="K447" s="31">
        <v>3408.1</v>
      </c>
      <c r="L447" s="31">
        <v>3383.05</v>
      </c>
      <c r="M447" s="31">
        <v>11.882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848.35</v>
      </c>
      <c r="D448" s="38">
        <v>845.45000000000016</v>
      </c>
      <c r="E448" s="38">
        <v>841.60000000000036</v>
      </c>
      <c r="F448" s="38">
        <v>834.85000000000025</v>
      </c>
      <c r="G448" s="38">
        <v>831.00000000000045</v>
      </c>
      <c r="H448" s="38">
        <v>852.20000000000027</v>
      </c>
      <c r="I448" s="38">
        <v>856.05</v>
      </c>
      <c r="J448" s="38">
        <v>862.80000000000018</v>
      </c>
      <c r="K448" s="31">
        <v>849.3</v>
      </c>
      <c r="L448" s="31">
        <v>838.7</v>
      </c>
      <c r="M448" s="31">
        <v>6.0488400000000002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7402.05</v>
      </c>
      <c r="D449" s="38">
        <v>7397.6500000000005</v>
      </c>
      <c r="E449" s="38">
        <v>7375.4000000000015</v>
      </c>
      <c r="F449" s="38">
        <v>7348.7500000000009</v>
      </c>
      <c r="G449" s="38">
        <v>7326.5000000000018</v>
      </c>
      <c r="H449" s="38">
        <v>7424.3000000000011</v>
      </c>
      <c r="I449" s="38">
        <v>7446.5499999999993</v>
      </c>
      <c r="J449" s="38">
        <v>7473.2000000000007</v>
      </c>
      <c r="K449" s="31">
        <v>7419.9</v>
      </c>
      <c r="L449" s="31">
        <v>7371</v>
      </c>
      <c r="M449" s="31">
        <v>0.82450000000000001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2431.35</v>
      </c>
      <c r="D450" s="38">
        <v>2431.4666666666667</v>
      </c>
      <c r="E450" s="38">
        <v>2420.9333333333334</v>
      </c>
      <c r="F450" s="38">
        <v>2410.5166666666669</v>
      </c>
      <c r="G450" s="38">
        <v>2399.9833333333336</v>
      </c>
      <c r="H450" s="38">
        <v>2441.8833333333332</v>
      </c>
      <c r="I450" s="38">
        <v>2452.416666666667</v>
      </c>
      <c r="J450" s="38">
        <v>2462.833333333333</v>
      </c>
      <c r="K450" s="31">
        <v>2442</v>
      </c>
      <c r="L450" s="31">
        <v>2421.0500000000002</v>
      </c>
      <c r="M450" s="31">
        <v>0.20047999999999999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403.35</v>
      </c>
      <c r="D451" s="38">
        <v>404.61666666666662</v>
      </c>
      <c r="E451" s="38">
        <v>401.63333333333321</v>
      </c>
      <c r="F451" s="38">
        <v>399.91666666666657</v>
      </c>
      <c r="G451" s="38">
        <v>396.93333333333317</v>
      </c>
      <c r="H451" s="38">
        <v>406.33333333333326</v>
      </c>
      <c r="I451" s="38">
        <v>409.31666666666672</v>
      </c>
      <c r="J451" s="38">
        <v>411.0333333333333</v>
      </c>
      <c r="K451" s="31">
        <v>407.6</v>
      </c>
      <c r="L451" s="31">
        <v>402.9</v>
      </c>
      <c r="M451" s="31">
        <v>10.204969999999999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605.54999999999995</v>
      </c>
      <c r="D452" s="38">
        <v>607.81666666666661</v>
      </c>
      <c r="E452" s="38">
        <v>602.73333333333323</v>
      </c>
      <c r="F452" s="38">
        <v>599.91666666666663</v>
      </c>
      <c r="G452" s="38">
        <v>594.83333333333326</v>
      </c>
      <c r="H452" s="38">
        <v>610.63333333333321</v>
      </c>
      <c r="I452" s="38">
        <v>615.7166666666667</v>
      </c>
      <c r="J452" s="38">
        <v>618.53333333333319</v>
      </c>
      <c r="K452" s="31">
        <v>612.9</v>
      </c>
      <c r="L452" s="31">
        <v>605</v>
      </c>
      <c r="M452" s="31">
        <v>56.760550000000002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247.35</v>
      </c>
      <c r="D453" s="38">
        <v>248.25</v>
      </c>
      <c r="E453" s="38">
        <v>246</v>
      </c>
      <c r="F453" s="38">
        <v>244.65</v>
      </c>
      <c r="G453" s="38">
        <v>242.4</v>
      </c>
      <c r="H453" s="38">
        <v>249.6</v>
      </c>
      <c r="I453" s="38">
        <v>251.85</v>
      </c>
      <c r="J453" s="38">
        <v>253.2</v>
      </c>
      <c r="K453" s="31">
        <v>250.5</v>
      </c>
      <c r="L453" s="31">
        <v>246.9</v>
      </c>
      <c r="M453" s="31">
        <v>82.281419999999997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122.1</v>
      </c>
      <c r="D454" s="38">
        <v>121.68333333333334</v>
      </c>
      <c r="E454" s="38">
        <v>120.66666666666667</v>
      </c>
      <c r="F454" s="38">
        <v>119.23333333333333</v>
      </c>
      <c r="G454" s="38">
        <v>118.21666666666667</v>
      </c>
      <c r="H454" s="38">
        <v>123.11666666666667</v>
      </c>
      <c r="I454" s="38">
        <v>124.13333333333333</v>
      </c>
      <c r="J454" s="38">
        <v>125.56666666666668</v>
      </c>
      <c r="K454" s="31">
        <v>122.7</v>
      </c>
      <c r="L454" s="31">
        <v>120.25</v>
      </c>
      <c r="M454" s="31">
        <v>514.67177000000004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88.5</v>
      </c>
      <c r="D455" s="38">
        <v>89.133333333333326</v>
      </c>
      <c r="E455" s="38">
        <v>87.466666666666654</v>
      </c>
      <c r="F455" s="38">
        <v>86.433333333333323</v>
      </c>
      <c r="G455" s="38">
        <v>84.766666666666652</v>
      </c>
      <c r="H455" s="38">
        <v>90.166666666666657</v>
      </c>
      <c r="I455" s="38">
        <v>91.833333333333343</v>
      </c>
      <c r="J455" s="38">
        <v>92.86666666666666</v>
      </c>
      <c r="K455" s="31">
        <v>90.8</v>
      </c>
      <c r="L455" s="31">
        <v>88.1</v>
      </c>
      <c r="M455" s="31">
        <v>73.507729999999995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1409.65</v>
      </c>
      <c r="D456" s="38">
        <v>1420.4833333333333</v>
      </c>
      <c r="E456" s="38">
        <v>1388.3666666666668</v>
      </c>
      <c r="F456" s="38">
        <v>1367.0833333333335</v>
      </c>
      <c r="G456" s="38">
        <v>1334.9666666666669</v>
      </c>
      <c r="H456" s="38">
        <v>1441.7666666666667</v>
      </c>
      <c r="I456" s="38">
        <v>1473.883333333333</v>
      </c>
      <c r="J456" s="38">
        <v>1495.1666666666665</v>
      </c>
      <c r="K456" s="31">
        <v>1452.6</v>
      </c>
      <c r="L456" s="31">
        <v>1399.2</v>
      </c>
      <c r="M456" s="31">
        <v>1.06332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414.7</v>
      </c>
      <c r="D457" s="38">
        <v>410.98333333333329</v>
      </c>
      <c r="E457" s="38">
        <v>405.61666666666656</v>
      </c>
      <c r="F457" s="38">
        <v>396.53333333333325</v>
      </c>
      <c r="G457" s="38">
        <v>391.16666666666652</v>
      </c>
      <c r="H457" s="38">
        <v>420.06666666666661</v>
      </c>
      <c r="I457" s="38">
        <v>425.43333333333328</v>
      </c>
      <c r="J457" s="38">
        <v>434.51666666666665</v>
      </c>
      <c r="K457" s="31">
        <v>416.35</v>
      </c>
      <c r="L457" s="31">
        <v>401.9</v>
      </c>
      <c r="M457" s="31">
        <v>0.63893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2434.1</v>
      </c>
      <c r="D458" s="38">
        <v>2434.15</v>
      </c>
      <c r="E458" s="38">
        <v>2340.0500000000002</v>
      </c>
      <c r="F458" s="38">
        <v>2246</v>
      </c>
      <c r="G458" s="38">
        <v>2151.9</v>
      </c>
      <c r="H458" s="38">
        <v>2528.2000000000003</v>
      </c>
      <c r="I458" s="38">
        <v>2622.2999999999997</v>
      </c>
      <c r="J458" s="38">
        <v>2716.3500000000004</v>
      </c>
      <c r="K458" s="31">
        <v>2528.25</v>
      </c>
      <c r="L458" s="31">
        <v>2340.1</v>
      </c>
      <c r="M458" s="31">
        <v>1.3353600000000001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1197.2</v>
      </c>
      <c r="D459" s="38">
        <v>1204.45</v>
      </c>
      <c r="E459" s="38">
        <v>1187.3000000000002</v>
      </c>
      <c r="F459" s="38">
        <v>1177.4000000000001</v>
      </c>
      <c r="G459" s="38">
        <v>1160.2500000000002</v>
      </c>
      <c r="H459" s="38">
        <v>1214.3500000000001</v>
      </c>
      <c r="I459" s="38">
        <v>1231.5000000000002</v>
      </c>
      <c r="J459" s="38">
        <v>1241.4000000000001</v>
      </c>
      <c r="K459" s="31">
        <v>1221.5999999999999</v>
      </c>
      <c r="L459" s="31">
        <v>1194.55</v>
      </c>
      <c r="M459" s="31">
        <v>20.16339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835.35</v>
      </c>
      <c r="D460" s="38">
        <v>837.51666666666677</v>
      </c>
      <c r="E460" s="38">
        <v>823.08333333333348</v>
      </c>
      <c r="F460" s="38">
        <v>810.81666666666672</v>
      </c>
      <c r="G460" s="38">
        <v>796.38333333333344</v>
      </c>
      <c r="H460" s="38">
        <v>849.78333333333353</v>
      </c>
      <c r="I460" s="38">
        <v>864.2166666666667</v>
      </c>
      <c r="J460" s="38">
        <v>876.48333333333358</v>
      </c>
      <c r="K460" s="31">
        <v>851.95</v>
      </c>
      <c r="L460" s="31">
        <v>825.25</v>
      </c>
      <c r="M460" s="31">
        <v>5.9411300000000002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130.35</v>
      </c>
      <c r="D461" s="38">
        <v>130.51666666666665</v>
      </c>
      <c r="E461" s="38">
        <v>129.33333333333331</v>
      </c>
      <c r="F461" s="38">
        <v>128.31666666666666</v>
      </c>
      <c r="G461" s="38">
        <v>127.13333333333333</v>
      </c>
      <c r="H461" s="38">
        <v>131.5333333333333</v>
      </c>
      <c r="I461" s="38">
        <v>132.71666666666664</v>
      </c>
      <c r="J461" s="38">
        <v>133.73333333333329</v>
      </c>
      <c r="K461" s="31">
        <v>131.69999999999999</v>
      </c>
      <c r="L461" s="31">
        <v>129.5</v>
      </c>
      <c r="M461" s="31">
        <v>4.6193299999999997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869.6</v>
      </c>
      <c r="D462" s="38">
        <v>869.31666666666661</v>
      </c>
      <c r="E462" s="38">
        <v>862.63333333333321</v>
      </c>
      <c r="F462" s="38">
        <v>855.66666666666663</v>
      </c>
      <c r="G462" s="38">
        <v>848.98333333333323</v>
      </c>
      <c r="H462" s="38">
        <v>876.28333333333319</v>
      </c>
      <c r="I462" s="38">
        <v>882.96666666666658</v>
      </c>
      <c r="J462" s="38">
        <v>889.93333333333317</v>
      </c>
      <c r="K462" s="31">
        <v>876</v>
      </c>
      <c r="L462" s="31">
        <v>862.35</v>
      </c>
      <c r="M462" s="31">
        <v>2.8464999999999998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2760.3</v>
      </c>
      <c r="D463" s="38">
        <v>2781.4333333333329</v>
      </c>
      <c r="E463" s="38">
        <v>2718.8666666666659</v>
      </c>
      <c r="F463" s="38">
        <v>2677.4333333333329</v>
      </c>
      <c r="G463" s="38">
        <v>2614.8666666666659</v>
      </c>
      <c r="H463" s="38">
        <v>2822.8666666666659</v>
      </c>
      <c r="I463" s="38">
        <v>2885.4333333333325</v>
      </c>
      <c r="J463" s="38">
        <v>2926.8666666666659</v>
      </c>
      <c r="K463" s="31">
        <v>2844</v>
      </c>
      <c r="L463" s="31">
        <v>2740</v>
      </c>
      <c r="M463" s="31">
        <v>0.39282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3201.75</v>
      </c>
      <c r="D464" s="38">
        <v>3197.2333333333336</v>
      </c>
      <c r="E464" s="38">
        <v>3179.5166666666673</v>
      </c>
      <c r="F464" s="38">
        <v>3157.2833333333338</v>
      </c>
      <c r="G464" s="38">
        <v>3139.5666666666675</v>
      </c>
      <c r="H464" s="38">
        <v>3219.4666666666672</v>
      </c>
      <c r="I464" s="38">
        <v>3237.1833333333334</v>
      </c>
      <c r="J464" s="38">
        <v>3259.416666666667</v>
      </c>
      <c r="K464" s="31">
        <v>3214.95</v>
      </c>
      <c r="L464" s="31">
        <v>3175</v>
      </c>
      <c r="M464" s="31">
        <v>0.20979999999999999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3082.2</v>
      </c>
      <c r="D465" s="38">
        <v>3086.7333333333336</v>
      </c>
      <c r="E465" s="38">
        <v>3062.4666666666672</v>
      </c>
      <c r="F465" s="38">
        <v>3042.7333333333336</v>
      </c>
      <c r="G465" s="38">
        <v>3018.4666666666672</v>
      </c>
      <c r="H465" s="38">
        <v>3106.4666666666672</v>
      </c>
      <c r="I465" s="38">
        <v>3130.7333333333336</v>
      </c>
      <c r="J465" s="38">
        <v>3150.4666666666672</v>
      </c>
      <c r="K465" s="31">
        <v>3111</v>
      </c>
      <c r="L465" s="31">
        <v>3067</v>
      </c>
      <c r="M465" s="31">
        <v>5.8276599999999998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1954.7</v>
      </c>
      <c r="D466" s="38">
        <v>1961.8666666666668</v>
      </c>
      <c r="E466" s="38">
        <v>1940.3333333333335</v>
      </c>
      <c r="F466" s="38">
        <v>1925.9666666666667</v>
      </c>
      <c r="G466" s="38">
        <v>1904.4333333333334</v>
      </c>
      <c r="H466" s="38">
        <v>1976.2333333333336</v>
      </c>
      <c r="I466" s="38">
        <v>1997.7666666666669</v>
      </c>
      <c r="J466" s="38">
        <v>2012.1333333333337</v>
      </c>
      <c r="K466" s="31">
        <v>1983.4</v>
      </c>
      <c r="L466" s="31">
        <v>1947.5</v>
      </c>
      <c r="M466" s="31">
        <v>4.41134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660.65</v>
      </c>
      <c r="D467" s="38">
        <v>660.86666666666667</v>
      </c>
      <c r="E467" s="38">
        <v>655.7833333333333</v>
      </c>
      <c r="F467" s="38">
        <v>650.91666666666663</v>
      </c>
      <c r="G467" s="38">
        <v>645.83333333333326</v>
      </c>
      <c r="H467" s="38">
        <v>665.73333333333335</v>
      </c>
      <c r="I467" s="38">
        <v>670.81666666666661</v>
      </c>
      <c r="J467" s="38">
        <v>675.68333333333339</v>
      </c>
      <c r="K467" s="31">
        <v>665.95</v>
      </c>
      <c r="L467" s="31">
        <v>656</v>
      </c>
      <c r="M467" s="31">
        <v>2.5985499999999999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805.55</v>
      </c>
      <c r="D468" s="38">
        <v>805.19999999999993</v>
      </c>
      <c r="E468" s="38">
        <v>800.44999999999982</v>
      </c>
      <c r="F468" s="38">
        <v>795.34999999999991</v>
      </c>
      <c r="G468" s="38">
        <v>790.5999999999998</v>
      </c>
      <c r="H468" s="38">
        <v>810.29999999999984</v>
      </c>
      <c r="I468" s="38">
        <v>815.05000000000007</v>
      </c>
      <c r="J468" s="38">
        <v>820.14999999999986</v>
      </c>
      <c r="K468" s="31">
        <v>809.95</v>
      </c>
      <c r="L468" s="31">
        <v>800.1</v>
      </c>
      <c r="M468" s="31">
        <v>0.23544000000000001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2062.5500000000002</v>
      </c>
      <c r="D469" s="38">
        <v>2062.4166666666665</v>
      </c>
      <c r="E469" s="38">
        <v>2047.4833333333331</v>
      </c>
      <c r="F469" s="38">
        <v>2032.4166666666665</v>
      </c>
      <c r="G469" s="38">
        <v>2017.4833333333331</v>
      </c>
      <c r="H469" s="38">
        <v>2077.4833333333331</v>
      </c>
      <c r="I469" s="38">
        <v>2092.4166666666665</v>
      </c>
      <c r="J469" s="38">
        <v>2107.4833333333331</v>
      </c>
      <c r="K469" s="31">
        <v>2077.35</v>
      </c>
      <c r="L469" s="31">
        <v>2047.35</v>
      </c>
      <c r="M469" s="31">
        <v>8.4409799999999997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36.950000000000003</v>
      </c>
      <c r="D470" s="38">
        <v>37.083333333333336</v>
      </c>
      <c r="E470" s="38">
        <v>36.716666666666669</v>
      </c>
      <c r="F470" s="38">
        <v>36.483333333333334</v>
      </c>
      <c r="G470" s="38">
        <v>36.116666666666667</v>
      </c>
      <c r="H470" s="38">
        <v>37.31666666666667</v>
      </c>
      <c r="I470" s="38">
        <v>37.68333333333333</v>
      </c>
      <c r="J470" s="38">
        <v>37.916666666666671</v>
      </c>
      <c r="K470" s="31">
        <v>37.450000000000003</v>
      </c>
      <c r="L470" s="31">
        <v>36.85</v>
      </c>
      <c r="M470" s="31">
        <v>127.78064000000001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305.85000000000002</v>
      </c>
      <c r="D471" s="38">
        <v>305.63333333333333</v>
      </c>
      <c r="E471" s="38">
        <v>303.06666666666666</v>
      </c>
      <c r="F471" s="38">
        <v>300.28333333333336</v>
      </c>
      <c r="G471" s="38">
        <v>297.7166666666667</v>
      </c>
      <c r="H471" s="38">
        <v>308.41666666666663</v>
      </c>
      <c r="I471" s="38">
        <v>310.98333333333323</v>
      </c>
      <c r="J471" s="38">
        <v>313.76666666666659</v>
      </c>
      <c r="K471" s="31">
        <v>308.2</v>
      </c>
      <c r="L471" s="31">
        <v>302.85000000000002</v>
      </c>
      <c r="M471" s="31">
        <v>8.4386600000000005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387.05</v>
      </c>
      <c r="D472" s="38">
        <v>388.39999999999992</v>
      </c>
      <c r="E472" s="38">
        <v>384.04999999999984</v>
      </c>
      <c r="F472" s="38">
        <v>381.0499999999999</v>
      </c>
      <c r="G472" s="38">
        <v>376.69999999999982</v>
      </c>
      <c r="H472" s="38">
        <v>391.39999999999986</v>
      </c>
      <c r="I472" s="38">
        <v>395.74999999999989</v>
      </c>
      <c r="J472" s="38">
        <v>398.74999999999989</v>
      </c>
      <c r="K472" s="31">
        <v>392.75</v>
      </c>
      <c r="L472" s="31">
        <v>385.4</v>
      </c>
      <c r="M472" s="31">
        <v>3.4011999999999998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777.7</v>
      </c>
      <c r="D473" s="38">
        <v>783.4</v>
      </c>
      <c r="E473" s="38">
        <v>769.34999999999991</v>
      </c>
      <c r="F473" s="38">
        <v>760.99999999999989</v>
      </c>
      <c r="G473" s="38">
        <v>746.94999999999982</v>
      </c>
      <c r="H473" s="38">
        <v>791.75</v>
      </c>
      <c r="I473" s="38">
        <v>805.8</v>
      </c>
      <c r="J473" s="38">
        <v>814.15000000000009</v>
      </c>
      <c r="K473" s="31">
        <v>797.45</v>
      </c>
      <c r="L473" s="31">
        <v>775.05</v>
      </c>
      <c r="M473" s="31">
        <v>3.2395100000000001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2837.75</v>
      </c>
      <c r="D474" s="38">
        <v>2856.1333333333332</v>
      </c>
      <c r="E474" s="38">
        <v>2813.8166666666666</v>
      </c>
      <c r="F474" s="38">
        <v>2789.8833333333332</v>
      </c>
      <c r="G474" s="38">
        <v>2747.5666666666666</v>
      </c>
      <c r="H474" s="38">
        <v>2880.0666666666666</v>
      </c>
      <c r="I474" s="38">
        <v>2922.3833333333332</v>
      </c>
      <c r="J474" s="38">
        <v>2946.3166666666666</v>
      </c>
      <c r="K474" s="31">
        <v>2898.45</v>
      </c>
      <c r="L474" s="31">
        <v>2832.2</v>
      </c>
      <c r="M474" s="31">
        <v>0.77153000000000005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47.9</v>
      </c>
      <c r="D475" s="38">
        <v>48.266666666666673</v>
      </c>
      <c r="E475" s="38">
        <v>47.283333333333346</v>
      </c>
      <c r="F475" s="38">
        <v>46.666666666666671</v>
      </c>
      <c r="G475" s="38">
        <v>45.683333333333344</v>
      </c>
      <c r="H475" s="38">
        <v>48.883333333333347</v>
      </c>
      <c r="I475" s="38">
        <v>49.866666666666681</v>
      </c>
      <c r="J475" s="38">
        <v>50.483333333333348</v>
      </c>
      <c r="K475" s="31">
        <v>49.25</v>
      </c>
      <c r="L475" s="31">
        <v>47.65</v>
      </c>
      <c r="M475" s="31">
        <v>127.21829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1415.55</v>
      </c>
      <c r="D476" s="38">
        <v>1407.25</v>
      </c>
      <c r="E476" s="38">
        <v>1393.4</v>
      </c>
      <c r="F476" s="38">
        <v>1371.25</v>
      </c>
      <c r="G476" s="38">
        <v>1357.4</v>
      </c>
      <c r="H476" s="38">
        <v>1429.4</v>
      </c>
      <c r="I476" s="38">
        <v>1443.25</v>
      </c>
      <c r="J476" s="38">
        <v>1465.4</v>
      </c>
      <c r="K476" s="31">
        <v>1421.1</v>
      </c>
      <c r="L476" s="31">
        <v>1385.1</v>
      </c>
      <c r="M476" s="31">
        <v>24.570219999999999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31.55</v>
      </c>
      <c r="D477" s="38">
        <v>31.716666666666669</v>
      </c>
      <c r="E477" s="38">
        <v>31.183333333333337</v>
      </c>
      <c r="F477" s="38">
        <v>30.81666666666667</v>
      </c>
      <c r="G477" s="38">
        <v>30.283333333333339</v>
      </c>
      <c r="H477" s="38">
        <v>32.083333333333336</v>
      </c>
      <c r="I477" s="38">
        <v>32.616666666666667</v>
      </c>
      <c r="J477" s="38">
        <v>32.983333333333334</v>
      </c>
      <c r="K477" s="31">
        <v>32.25</v>
      </c>
      <c r="L477" s="31">
        <v>31.35</v>
      </c>
      <c r="M477" s="31">
        <v>79.336079999999995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463.3</v>
      </c>
      <c r="D478" s="38">
        <v>438.16666666666669</v>
      </c>
      <c r="E478" s="38">
        <v>413.03333333333336</v>
      </c>
      <c r="F478" s="38">
        <v>362.76666666666665</v>
      </c>
      <c r="G478" s="38">
        <v>337.63333333333333</v>
      </c>
      <c r="H478" s="38">
        <v>488.43333333333339</v>
      </c>
      <c r="I478" s="38">
        <v>513.56666666666672</v>
      </c>
      <c r="J478" s="38">
        <v>563.83333333333348</v>
      </c>
      <c r="K478" s="31">
        <v>463.3</v>
      </c>
      <c r="L478" s="31">
        <v>387.9</v>
      </c>
      <c r="M478" s="31">
        <v>101.11485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8265.9500000000007</v>
      </c>
      <c r="D479" s="38">
        <v>8260.2666666666664</v>
      </c>
      <c r="E479" s="38">
        <v>8205.7333333333336</v>
      </c>
      <c r="F479" s="38">
        <v>8145.5166666666664</v>
      </c>
      <c r="G479" s="38">
        <v>8090.9833333333336</v>
      </c>
      <c r="H479" s="38">
        <v>8320.4833333333336</v>
      </c>
      <c r="I479" s="38">
        <v>8375.0166666666664</v>
      </c>
      <c r="J479" s="38">
        <v>8435.2333333333336</v>
      </c>
      <c r="K479" s="31">
        <v>8314.7999999999993</v>
      </c>
      <c r="L479" s="31">
        <v>8200.0499999999993</v>
      </c>
      <c r="M479" s="31">
        <v>2.2322500000000001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86.95</v>
      </c>
      <c r="D480" s="38">
        <v>87.149999999999991</v>
      </c>
      <c r="E480" s="38">
        <v>86.34999999999998</v>
      </c>
      <c r="F480" s="38">
        <v>85.749999999999986</v>
      </c>
      <c r="G480" s="38">
        <v>84.949999999999974</v>
      </c>
      <c r="H480" s="38">
        <v>87.749999999999986</v>
      </c>
      <c r="I480" s="38">
        <v>88.55</v>
      </c>
      <c r="J480" s="38">
        <v>89.149999999999991</v>
      </c>
      <c r="K480" s="31">
        <v>87.95</v>
      </c>
      <c r="L480" s="31">
        <v>86.55</v>
      </c>
      <c r="M480" s="31">
        <v>187.44213999999999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1533.6</v>
      </c>
      <c r="D481" s="38">
        <v>1535.5</v>
      </c>
      <c r="E481" s="38">
        <v>1526.55</v>
      </c>
      <c r="F481" s="38">
        <v>1519.5</v>
      </c>
      <c r="G481" s="38">
        <v>1510.55</v>
      </c>
      <c r="H481" s="38">
        <v>1542.55</v>
      </c>
      <c r="I481" s="38">
        <v>1551.4999999999998</v>
      </c>
      <c r="J481" s="38">
        <v>1558.55</v>
      </c>
      <c r="K481" s="31">
        <v>1544.45</v>
      </c>
      <c r="L481" s="31">
        <v>1528.45</v>
      </c>
      <c r="M481" s="31">
        <v>1.5596399999999999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1013.35</v>
      </c>
      <c r="D482" s="38">
        <v>1012.4333333333334</v>
      </c>
      <c r="E482" s="38">
        <v>1004.3666666666668</v>
      </c>
      <c r="F482" s="38">
        <v>995.38333333333344</v>
      </c>
      <c r="G482" s="38">
        <v>987.31666666666683</v>
      </c>
      <c r="H482" s="38">
        <v>1021.4166666666667</v>
      </c>
      <c r="I482" s="38">
        <v>1029.4833333333333</v>
      </c>
      <c r="J482" s="31">
        <v>1038.4666666666667</v>
      </c>
      <c r="K482" s="31">
        <v>1020.5</v>
      </c>
      <c r="L482" s="31">
        <v>1003.45</v>
      </c>
      <c r="M482" s="58">
        <v>6.0484600000000004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599.70000000000005</v>
      </c>
      <c r="D483" s="38">
        <v>603.08333333333337</v>
      </c>
      <c r="E483" s="38">
        <v>594.61666666666679</v>
      </c>
      <c r="F483" s="38">
        <v>589.53333333333342</v>
      </c>
      <c r="G483" s="38">
        <v>581.06666666666683</v>
      </c>
      <c r="H483" s="38">
        <v>608.16666666666674</v>
      </c>
      <c r="I483" s="38">
        <v>616.63333333333321</v>
      </c>
      <c r="J483" s="31">
        <v>621.7166666666667</v>
      </c>
      <c r="K483" s="31">
        <v>611.54999999999995</v>
      </c>
      <c r="L483" s="31">
        <v>598</v>
      </c>
      <c r="M483" s="58">
        <v>3.3591799999999998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599.9</v>
      </c>
      <c r="D484" s="38">
        <v>602</v>
      </c>
      <c r="E484" s="38">
        <v>596.5</v>
      </c>
      <c r="F484" s="38">
        <v>593.1</v>
      </c>
      <c r="G484" s="38">
        <v>587.6</v>
      </c>
      <c r="H484" s="38">
        <v>605.4</v>
      </c>
      <c r="I484" s="38">
        <v>610.9</v>
      </c>
      <c r="J484" s="38">
        <v>614.29999999999995</v>
      </c>
      <c r="K484" s="31">
        <v>607.5</v>
      </c>
      <c r="L484" s="31">
        <v>598.6</v>
      </c>
      <c r="M484" s="31">
        <v>37.296810000000001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752.65</v>
      </c>
      <c r="D485" s="38">
        <v>753.88333333333321</v>
      </c>
      <c r="E485" s="38">
        <v>747.96666666666647</v>
      </c>
      <c r="F485" s="38">
        <v>743.2833333333333</v>
      </c>
      <c r="G485" s="38">
        <v>737.36666666666656</v>
      </c>
      <c r="H485" s="38">
        <v>758.56666666666638</v>
      </c>
      <c r="I485" s="38">
        <v>764.48333333333312</v>
      </c>
      <c r="J485" s="31">
        <v>769.16666666666629</v>
      </c>
      <c r="K485" s="31">
        <v>759.8</v>
      </c>
      <c r="L485" s="31">
        <v>749.2</v>
      </c>
      <c r="M485" s="58">
        <v>1.2565299999999999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668.95</v>
      </c>
      <c r="D486" s="38">
        <v>666.98333333333346</v>
      </c>
      <c r="E486" s="38">
        <v>660.8666666666669</v>
      </c>
      <c r="F486" s="38">
        <v>652.78333333333342</v>
      </c>
      <c r="G486" s="38">
        <v>646.66666666666686</v>
      </c>
      <c r="H486" s="38">
        <v>675.06666666666695</v>
      </c>
      <c r="I486" s="38">
        <v>681.18333333333351</v>
      </c>
      <c r="J486" s="38">
        <v>689.26666666666699</v>
      </c>
      <c r="K486" s="31">
        <v>673.1</v>
      </c>
      <c r="L486" s="31">
        <v>658.9</v>
      </c>
      <c r="M486" s="31">
        <v>8.2082899999999999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456.25</v>
      </c>
      <c r="D487" s="38">
        <v>453.2166666666667</v>
      </c>
      <c r="E487" s="38">
        <v>441.43333333333339</v>
      </c>
      <c r="F487" s="38">
        <v>426.61666666666667</v>
      </c>
      <c r="G487" s="38">
        <v>414.83333333333337</v>
      </c>
      <c r="H487" s="38">
        <v>468.03333333333342</v>
      </c>
      <c r="I487" s="38">
        <v>479.81666666666672</v>
      </c>
      <c r="J487" s="38">
        <v>494.63333333333344</v>
      </c>
      <c r="K487" s="31">
        <v>465</v>
      </c>
      <c r="L487" s="31">
        <v>438.4</v>
      </c>
      <c r="M487" s="31">
        <v>14.13988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396.1</v>
      </c>
      <c r="D488" s="38">
        <v>397.18333333333334</v>
      </c>
      <c r="E488" s="38">
        <v>390.91666666666669</v>
      </c>
      <c r="F488" s="38">
        <v>385.73333333333335</v>
      </c>
      <c r="G488" s="38">
        <v>379.4666666666667</v>
      </c>
      <c r="H488" s="38">
        <v>402.36666666666667</v>
      </c>
      <c r="I488" s="38">
        <v>408.63333333333333</v>
      </c>
      <c r="J488" s="38">
        <v>413.81666666666666</v>
      </c>
      <c r="K488" s="31">
        <v>403.45</v>
      </c>
      <c r="L488" s="31">
        <v>392</v>
      </c>
      <c r="M488" s="31">
        <v>6.3701699999999999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429.85</v>
      </c>
      <c r="D489" s="38">
        <v>429.73333333333335</v>
      </c>
      <c r="E489" s="38">
        <v>421.9666666666667</v>
      </c>
      <c r="F489" s="38">
        <v>414.08333333333337</v>
      </c>
      <c r="G489" s="38">
        <v>406.31666666666672</v>
      </c>
      <c r="H489" s="38">
        <v>437.61666666666667</v>
      </c>
      <c r="I489" s="38">
        <v>445.38333333333333</v>
      </c>
      <c r="J489" s="38">
        <v>453.26666666666665</v>
      </c>
      <c r="K489" s="31">
        <v>437.5</v>
      </c>
      <c r="L489" s="31">
        <v>421.85</v>
      </c>
      <c r="M489" s="31">
        <v>4.1796499999999996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900.55</v>
      </c>
      <c r="D490" s="38">
        <v>895.69999999999993</v>
      </c>
      <c r="E490" s="38">
        <v>888.09999999999991</v>
      </c>
      <c r="F490" s="38">
        <v>875.65</v>
      </c>
      <c r="G490" s="38">
        <v>868.05</v>
      </c>
      <c r="H490" s="38">
        <v>908.14999999999986</v>
      </c>
      <c r="I490" s="38">
        <v>915.75</v>
      </c>
      <c r="J490" s="38">
        <v>928.19999999999982</v>
      </c>
      <c r="K490" s="31">
        <v>903.3</v>
      </c>
      <c r="L490" s="31">
        <v>883.25</v>
      </c>
      <c r="M490" s="31">
        <v>10.73236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1262.2</v>
      </c>
      <c r="D491" s="38">
        <v>1260.7333333333333</v>
      </c>
      <c r="E491" s="38">
        <v>1251.4666666666667</v>
      </c>
      <c r="F491" s="38">
        <v>1240.7333333333333</v>
      </c>
      <c r="G491" s="38">
        <v>1231.4666666666667</v>
      </c>
      <c r="H491" s="38">
        <v>1271.4666666666667</v>
      </c>
      <c r="I491" s="38">
        <v>1280.7333333333336</v>
      </c>
      <c r="J491" s="38">
        <v>1291.4666666666667</v>
      </c>
      <c r="K491" s="31">
        <v>1270</v>
      </c>
      <c r="L491" s="31">
        <v>1250</v>
      </c>
      <c r="M491" s="31">
        <v>3.0331199999999998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236.5</v>
      </c>
      <c r="D492" s="38">
        <v>237.31666666666669</v>
      </c>
      <c r="E492" s="38">
        <v>235.43333333333339</v>
      </c>
      <c r="F492" s="38">
        <v>234.3666666666667</v>
      </c>
      <c r="G492" s="38">
        <v>232.48333333333341</v>
      </c>
      <c r="H492" s="38">
        <v>238.38333333333338</v>
      </c>
      <c r="I492" s="38">
        <v>240.26666666666665</v>
      </c>
      <c r="J492" s="38">
        <v>241.33333333333337</v>
      </c>
      <c r="K492" s="31">
        <v>239.2</v>
      </c>
      <c r="L492" s="31">
        <v>236.25</v>
      </c>
      <c r="M492" s="31">
        <v>39.603610000000003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316.39999999999998</v>
      </c>
      <c r="D493" s="38">
        <v>315.63333333333333</v>
      </c>
      <c r="E493" s="38">
        <v>312.76666666666665</v>
      </c>
      <c r="F493" s="38">
        <v>309.13333333333333</v>
      </c>
      <c r="G493" s="38">
        <v>306.26666666666665</v>
      </c>
      <c r="H493" s="38">
        <v>319.26666666666665</v>
      </c>
      <c r="I493" s="38">
        <v>322.13333333333333</v>
      </c>
      <c r="J493" s="38">
        <v>325.76666666666665</v>
      </c>
      <c r="K493" s="31">
        <v>318.5</v>
      </c>
      <c r="L493" s="31">
        <v>312</v>
      </c>
      <c r="M493" s="31">
        <v>6.6377100000000002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513.35</v>
      </c>
      <c r="D494" s="38">
        <v>507.29999999999995</v>
      </c>
      <c r="E494" s="38">
        <v>496.09999999999991</v>
      </c>
      <c r="F494" s="38">
        <v>478.84999999999997</v>
      </c>
      <c r="G494" s="38">
        <v>467.64999999999992</v>
      </c>
      <c r="H494" s="38">
        <v>524.54999999999995</v>
      </c>
      <c r="I494" s="38">
        <v>535.75</v>
      </c>
      <c r="J494" s="38">
        <v>552.99999999999989</v>
      </c>
      <c r="K494" s="31">
        <v>518.5</v>
      </c>
      <c r="L494" s="31">
        <v>490.05</v>
      </c>
      <c r="M494" s="31">
        <v>2.1013299999999999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1846.5</v>
      </c>
      <c r="D495" s="38">
        <v>1842.1666666666667</v>
      </c>
      <c r="E495" s="38">
        <v>1822.3333333333335</v>
      </c>
      <c r="F495" s="38">
        <v>1798.1666666666667</v>
      </c>
      <c r="G495" s="38">
        <v>1778.3333333333335</v>
      </c>
      <c r="H495" s="38">
        <v>1866.3333333333335</v>
      </c>
      <c r="I495" s="38">
        <v>1886.166666666667</v>
      </c>
      <c r="J495" s="38">
        <v>1910.3333333333335</v>
      </c>
      <c r="K495" s="31">
        <v>1862</v>
      </c>
      <c r="L495" s="31">
        <v>1818</v>
      </c>
      <c r="M495" s="31">
        <v>0.52454999999999996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2172.0500000000002</v>
      </c>
      <c r="D496" s="38">
        <v>2160.4333333333334</v>
      </c>
      <c r="E496" s="38">
        <v>2138.8666666666668</v>
      </c>
      <c r="F496" s="38">
        <v>2105.6833333333334</v>
      </c>
      <c r="G496" s="38">
        <v>2084.1166666666668</v>
      </c>
      <c r="H496" s="38">
        <v>2193.6166666666668</v>
      </c>
      <c r="I496" s="38">
        <v>2215.1833333333334</v>
      </c>
      <c r="J496" s="38">
        <v>2248.3666666666668</v>
      </c>
      <c r="K496" s="31">
        <v>2182</v>
      </c>
      <c r="L496" s="31">
        <v>2127.25</v>
      </c>
      <c r="M496" s="31">
        <v>0.22115000000000001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9.0500000000000007</v>
      </c>
      <c r="D497" s="38">
        <v>9.0666666666666682</v>
      </c>
      <c r="E497" s="38">
        <v>8.8833333333333364</v>
      </c>
      <c r="F497" s="38">
        <v>8.7166666666666686</v>
      </c>
      <c r="G497" s="38">
        <v>8.5333333333333368</v>
      </c>
      <c r="H497" s="38">
        <v>9.2333333333333361</v>
      </c>
      <c r="I497" s="38">
        <v>9.4166666666666696</v>
      </c>
      <c r="J497" s="38">
        <v>9.5833333333333357</v>
      </c>
      <c r="K497" s="31">
        <v>9.25</v>
      </c>
      <c r="L497" s="31">
        <v>8.9</v>
      </c>
      <c r="M497" s="31">
        <v>1900.2802300000001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855.45</v>
      </c>
      <c r="D498" s="38">
        <v>854.18333333333339</v>
      </c>
      <c r="E498" s="38">
        <v>850.86666666666679</v>
      </c>
      <c r="F498" s="38">
        <v>846.28333333333342</v>
      </c>
      <c r="G498" s="38">
        <v>842.96666666666681</v>
      </c>
      <c r="H498" s="38">
        <v>858.76666666666677</v>
      </c>
      <c r="I498" s="38">
        <v>862.08333333333337</v>
      </c>
      <c r="J498" s="38">
        <v>866.66666666666674</v>
      </c>
      <c r="K498" s="31">
        <v>857.5</v>
      </c>
      <c r="L498" s="31">
        <v>849.6</v>
      </c>
      <c r="M498" s="31">
        <v>12.321770000000001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335.85</v>
      </c>
      <c r="D499" s="38">
        <v>330.98333333333335</v>
      </c>
      <c r="E499" s="38">
        <v>323.66666666666669</v>
      </c>
      <c r="F499" s="38">
        <v>311.48333333333335</v>
      </c>
      <c r="G499" s="38">
        <v>304.16666666666669</v>
      </c>
      <c r="H499" s="38">
        <v>343.16666666666669</v>
      </c>
      <c r="I499" s="38">
        <v>350.48333333333329</v>
      </c>
      <c r="J499" s="38">
        <v>362.66666666666669</v>
      </c>
      <c r="K499" s="31">
        <v>338.3</v>
      </c>
      <c r="L499" s="31">
        <v>318.8</v>
      </c>
      <c r="M499" s="31">
        <v>32.438000000000002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122.45</v>
      </c>
      <c r="D500" s="38">
        <v>122.90000000000002</v>
      </c>
      <c r="E500" s="38">
        <v>121.40000000000003</v>
      </c>
      <c r="F500" s="38">
        <v>120.35000000000001</v>
      </c>
      <c r="G500" s="38">
        <v>118.85000000000002</v>
      </c>
      <c r="H500" s="38">
        <v>123.95000000000005</v>
      </c>
      <c r="I500" s="38">
        <v>125.45000000000002</v>
      </c>
      <c r="J500" s="38">
        <v>126.50000000000006</v>
      </c>
      <c r="K500" s="31">
        <v>124.4</v>
      </c>
      <c r="L500" s="31">
        <v>121.85</v>
      </c>
      <c r="M500" s="31">
        <v>16.788209999999999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938.3</v>
      </c>
      <c r="D501" s="38">
        <v>928.4</v>
      </c>
      <c r="E501" s="38">
        <v>911.84999999999991</v>
      </c>
      <c r="F501" s="38">
        <v>885.4</v>
      </c>
      <c r="G501" s="38">
        <v>868.84999999999991</v>
      </c>
      <c r="H501" s="38">
        <v>954.84999999999991</v>
      </c>
      <c r="I501" s="38">
        <v>971.39999999999986</v>
      </c>
      <c r="J501" s="38">
        <v>997.84999999999991</v>
      </c>
      <c r="K501" s="31">
        <v>944.95</v>
      </c>
      <c r="L501" s="31">
        <v>901.95</v>
      </c>
      <c r="M501" s="31">
        <v>1.4070199999999999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1638.25</v>
      </c>
      <c r="D502" s="38">
        <v>1635.1833333333334</v>
      </c>
      <c r="E502" s="38">
        <v>1623.3666666666668</v>
      </c>
      <c r="F502" s="38">
        <v>1608.4833333333333</v>
      </c>
      <c r="G502" s="38">
        <v>1596.6666666666667</v>
      </c>
      <c r="H502" s="38">
        <v>1650.0666666666668</v>
      </c>
      <c r="I502" s="38">
        <v>1661.8833333333334</v>
      </c>
      <c r="J502" s="38">
        <v>1676.7666666666669</v>
      </c>
      <c r="K502" s="31">
        <v>1647</v>
      </c>
      <c r="L502" s="31">
        <v>1620.3</v>
      </c>
      <c r="M502" s="31">
        <v>0.37547999999999998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407.2</v>
      </c>
      <c r="D503" s="38">
        <v>408.01666666666665</v>
      </c>
      <c r="E503" s="38">
        <v>405.83333333333331</v>
      </c>
      <c r="F503" s="38">
        <v>404.46666666666664</v>
      </c>
      <c r="G503" s="38">
        <v>402.2833333333333</v>
      </c>
      <c r="H503" s="38">
        <v>409.38333333333333</v>
      </c>
      <c r="I503" s="38">
        <v>411.56666666666672</v>
      </c>
      <c r="J503" s="38">
        <v>412.93333333333334</v>
      </c>
      <c r="K503" s="31">
        <v>410.2</v>
      </c>
      <c r="L503" s="31">
        <v>406.65</v>
      </c>
      <c r="M503" s="31">
        <v>20.090910000000001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16.8</v>
      </c>
      <c r="D504" s="38">
        <v>16.866666666666664</v>
      </c>
      <c r="E504" s="38">
        <v>16.733333333333327</v>
      </c>
      <c r="F504" s="38">
        <v>16.666666666666664</v>
      </c>
      <c r="G504" s="38">
        <v>16.533333333333328</v>
      </c>
      <c r="H504" s="38">
        <v>16.933333333333326</v>
      </c>
      <c r="I504" s="38">
        <v>17.066666666666659</v>
      </c>
      <c r="J504" s="31">
        <v>17.133333333333326</v>
      </c>
      <c r="K504" s="31">
        <v>17</v>
      </c>
      <c r="L504" s="31">
        <v>16.8</v>
      </c>
      <c r="M504" s="58">
        <v>769.31357000000003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266.14999999999998</v>
      </c>
      <c r="D505" s="38">
        <v>266.71666666666664</v>
      </c>
      <c r="E505" s="38">
        <v>262.93333333333328</v>
      </c>
      <c r="F505" s="38">
        <v>259.71666666666664</v>
      </c>
      <c r="G505" s="38">
        <v>255.93333333333328</v>
      </c>
      <c r="H505" s="38">
        <v>269.93333333333328</v>
      </c>
      <c r="I505" s="38">
        <v>273.7166666666667</v>
      </c>
      <c r="J505" s="31">
        <v>276.93333333333328</v>
      </c>
      <c r="K505" s="31">
        <v>270.5</v>
      </c>
      <c r="L505" s="31">
        <v>263.5</v>
      </c>
      <c r="M505" s="58">
        <v>157.12205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496.9</v>
      </c>
      <c r="D506" s="38">
        <v>499.9666666666667</v>
      </c>
      <c r="E506" s="38">
        <v>490.03333333333342</v>
      </c>
      <c r="F506" s="38">
        <v>483.16666666666674</v>
      </c>
      <c r="G506" s="38">
        <v>473.23333333333346</v>
      </c>
      <c r="H506" s="38">
        <v>506.83333333333337</v>
      </c>
      <c r="I506" s="38">
        <v>516.76666666666665</v>
      </c>
      <c r="J506" s="38">
        <v>523.63333333333333</v>
      </c>
      <c r="K506" s="31">
        <v>509.9</v>
      </c>
      <c r="L506" s="31">
        <v>493.1</v>
      </c>
      <c r="M506" s="31">
        <v>6.7649600000000003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13107.05</v>
      </c>
      <c r="D507" s="38">
        <v>13028.9</v>
      </c>
      <c r="E507" s="38">
        <v>12832.8</v>
      </c>
      <c r="F507" s="38">
        <v>12558.55</v>
      </c>
      <c r="G507" s="38">
        <v>12362.449999999999</v>
      </c>
      <c r="H507" s="38">
        <v>13303.15</v>
      </c>
      <c r="I507" s="38">
        <v>13499.250000000002</v>
      </c>
      <c r="J507" s="38">
        <v>13773.5</v>
      </c>
      <c r="K507" s="31">
        <v>13225</v>
      </c>
      <c r="L507" s="31">
        <v>12754.65</v>
      </c>
      <c r="M507" s="31">
        <v>5.0849999999999999E-2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99.8</v>
      </c>
      <c r="D508" s="38">
        <v>99.166666666666671</v>
      </c>
      <c r="E508" s="38">
        <v>97.833333333333343</v>
      </c>
      <c r="F508" s="38">
        <v>95.866666666666674</v>
      </c>
      <c r="G508" s="38">
        <v>94.533333333333346</v>
      </c>
      <c r="H508" s="38">
        <v>101.13333333333334</v>
      </c>
      <c r="I508" s="38">
        <v>102.46666666666668</v>
      </c>
      <c r="J508" s="31">
        <v>104.43333333333334</v>
      </c>
      <c r="K508" s="31">
        <v>100.5</v>
      </c>
      <c r="L508" s="31">
        <v>97.2</v>
      </c>
      <c r="M508" s="58">
        <v>2501.1171399999998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628.1</v>
      </c>
      <c r="D509" s="38">
        <v>630.23333333333335</v>
      </c>
      <c r="E509" s="38">
        <v>622.66666666666674</v>
      </c>
      <c r="F509" s="38">
        <v>617.23333333333335</v>
      </c>
      <c r="G509" s="38">
        <v>609.66666666666674</v>
      </c>
      <c r="H509" s="38">
        <v>635.66666666666674</v>
      </c>
      <c r="I509" s="38">
        <v>643.23333333333335</v>
      </c>
      <c r="J509" s="38">
        <v>648.66666666666674</v>
      </c>
      <c r="K509" s="31">
        <v>637.79999999999995</v>
      </c>
      <c r="L509" s="31">
        <v>624.79999999999995</v>
      </c>
      <c r="M509" s="31">
        <v>6.0927699999999998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1623.2</v>
      </c>
      <c r="D510" s="38">
        <v>1632.25</v>
      </c>
      <c r="E510" s="38">
        <v>1610.95</v>
      </c>
      <c r="F510" s="38">
        <v>1598.7</v>
      </c>
      <c r="G510" s="38">
        <v>1577.4</v>
      </c>
      <c r="H510" s="38">
        <v>1644.5</v>
      </c>
      <c r="I510" s="38">
        <v>1665.8000000000002</v>
      </c>
      <c r="J510" s="38">
        <v>1678.05</v>
      </c>
      <c r="K510" s="31">
        <v>1653.55</v>
      </c>
      <c r="L510" s="31">
        <v>1620</v>
      </c>
      <c r="M510" s="31">
        <v>0.26515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76"/>
      <c r="B5" s="377"/>
      <c r="C5" s="376"/>
      <c r="D5" s="377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78" t="s">
        <v>566</v>
      </c>
      <c r="C7" s="377"/>
      <c r="D7" s="7">
        <f>Main!B10</f>
        <v>45169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1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45168</v>
      </c>
      <c r="B10" s="32">
        <v>539773</v>
      </c>
      <c r="C10" s="31" t="s">
        <v>1207</v>
      </c>
      <c r="D10" s="31" t="s">
        <v>1208</v>
      </c>
      <c r="E10" s="31" t="s">
        <v>576</v>
      </c>
      <c r="F10" s="91">
        <v>420817</v>
      </c>
      <c r="G10" s="32">
        <v>2.34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45168</v>
      </c>
      <c r="B11" s="32">
        <v>539773</v>
      </c>
      <c r="C11" s="31" t="s">
        <v>1207</v>
      </c>
      <c r="D11" s="31" t="s">
        <v>1208</v>
      </c>
      <c r="E11" s="31" t="s">
        <v>575</v>
      </c>
      <c r="F11" s="91">
        <v>2503448</v>
      </c>
      <c r="G11" s="32">
        <v>2.31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45168</v>
      </c>
      <c r="B12" s="32">
        <v>539115</v>
      </c>
      <c r="C12" s="31" t="s">
        <v>1209</v>
      </c>
      <c r="D12" s="31" t="s">
        <v>1210</v>
      </c>
      <c r="E12" s="31" t="s">
        <v>575</v>
      </c>
      <c r="F12" s="91">
        <v>32576</v>
      </c>
      <c r="G12" s="32">
        <v>49.33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45168</v>
      </c>
      <c r="B13" s="32">
        <v>539115</v>
      </c>
      <c r="C13" s="31" t="s">
        <v>1209</v>
      </c>
      <c r="D13" s="31" t="s">
        <v>1211</v>
      </c>
      <c r="E13" s="31" t="s">
        <v>576</v>
      </c>
      <c r="F13" s="91">
        <v>10000</v>
      </c>
      <c r="G13" s="32">
        <v>49.33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45168</v>
      </c>
      <c r="B14" s="32">
        <v>539115</v>
      </c>
      <c r="C14" s="31" t="s">
        <v>1209</v>
      </c>
      <c r="D14" s="31" t="s">
        <v>1212</v>
      </c>
      <c r="E14" s="31" t="s">
        <v>576</v>
      </c>
      <c r="F14" s="91">
        <v>13000</v>
      </c>
      <c r="G14" s="32">
        <v>49.33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45168</v>
      </c>
      <c r="B15" s="32">
        <v>513401</v>
      </c>
      <c r="C15" s="31" t="s">
        <v>1213</v>
      </c>
      <c r="D15" s="31" t="s">
        <v>1214</v>
      </c>
      <c r="E15" s="31" t="s">
        <v>575</v>
      </c>
      <c r="F15" s="91">
        <v>40000</v>
      </c>
      <c r="G15" s="32">
        <v>37.58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45168</v>
      </c>
      <c r="B16" s="32">
        <v>513401</v>
      </c>
      <c r="C16" s="31" t="s">
        <v>1213</v>
      </c>
      <c r="D16" s="31" t="s">
        <v>1215</v>
      </c>
      <c r="E16" s="31" t="s">
        <v>576</v>
      </c>
      <c r="F16" s="91">
        <v>54060</v>
      </c>
      <c r="G16" s="32">
        <v>36.01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45168</v>
      </c>
      <c r="B17" s="32">
        <v>541865</v>
      </c>
      <c r="C17" s="31" t="s">
        <v>1159</v>
      </c>
      <c r="D17" s="31" t="s">
        <v>1216</v>
      </c>
      <c r="E17" s="31" t="s">
        <v>575</v>
      </c>
      <c r="F17" s="91">
        <v>1087770</v>
      </c>
      <c r="G17" s="32">
        <v>37.86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45168</v>
      </c>
      <c r="B18" s="32">
        <v>541865</v>
      </c>
      <c r="C18" s="31" t="s">
        <v>1159</v>
      </c>
      <c r="D18" s="31" t="s">
        <v>1160</v>
      </c>
      <c r="E18" s="31" t="s">
        <v>576</v>
      </c>
      <c r="F18" s="91">
        <v>1088000</v>
      </c>
      <c r="G18" s="32">
        <v>37.86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45168</v>
      </c>
      <c r="B19" s="32">
        <v>512149</v>
      </c>
      <c r="C19" s="31" t="s">
        <v>1217</v>
      </c>
      <c r="D19" s="31" t="s">
        <v>926</v>
      </c>
      <c r="E19" s="31" t="s">
        <v>575</v>
      </c>
      <c r="F19" s="91">
        <v>2500000</v>
      </c>
      <c r="G19" s="32">
        <v>1.43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45168</v>
      </c>
      <c r="B20" s="32">
        <v>543971</v>
      </c>
      <c r="C20" s="31" t="s">
        <v>1218</v>
      </c>
      <c r="D20" s="31" t="s">
        <v>926</v>
      </c>
      <c r="E20" s="31" t="s">
        <v>575</v>
      </c>
      <c r="F20" s="91">
        <v>220800</v>
      </c>
      <c r="G20" s="32">
        <v>149.62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45168</v>
      </c>
      <c r="B21" s="32">
        <v>543971</v>
      </c>
      <c r="C21" s="31" t="s">
        <v>1218</v>
      </c>
      <c r="D21" s="31" t="s">
        <v>1219</v>
      </c>
      <c r="E21" s="31" t="s">
        <v>575</v>
      </c>
      <c r="F21" s="91">
        <v>112000</v>
      </c>
      <c r="G21" s="32">
        <v>149.62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45168</v>
      </c>
      <c r="B22" s="32">
        <v>543971</v>
      </c>
      <c r="C22" s="31" t="s">
        <v>1218</v>
      </c>
      <c r="D22" s="31" t="s">
        <v>1220</v>
      </c>
      <c r="E22" s="31" t="s">
        <v>575</v>
      </c>
      <c r="F22" s="91">
        <v>240000</v>
      </c>
      <c r="G22" s="32">
        <v>147.25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45168</v>
      </c>
      <c r="B23" s="32">
        <v>543971</v>
      </c>
      <c r="C23" s="31" t="s">
        <v>1218</v>
      </c>
      <c r="D23" s="31" t="s">
        <v>1221</v>
      </c>
      <c r="E23" s="31" t="s">
        <v>575</v>
      </c>
      <c r="F23" s="91">
        <v>160000</v>
      </c>
      <c r="G23" s="32">
        <v>149.62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45168</v>
      </c>
      <c r="B24" s="32">
        <v>543971</v>
      </c>
      <c r="C24" s="31" t="s">
        <v>1218</v>
      </c>
      <c r="D24" s="31" t="s">
        <v>1222</v>
      </c>
      <c r="E24" s="31" t="s">
        <v>575</v>
      </c>
      <c r="F24" s="91">
        <v>160000</v>
      </c>
      <c r="G24" s="32">
        <v>149.62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45168</v>
      </c>
      <c r="B25" s="32">
        <v>543921</v>
      </c>
      <c r="C25" s="31" t="s">
        <v>1223</v>
      </c>
      <c r="D25" s="31" t="s">
        <v>1224</v>
      </c>
      <c r="E25" s="31" t="s">
        <v>575</v>
      </c>
      <c r="F25" s="91">
        <v>58000</v>
      </c>
      <c r="G25" s="32">
        <v>164.96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45168</v>
      </c>
      <c r="B26" s="32">
        <v>531923</v>
      </c>
      <c r="C26" s="31" t="s">
        <v>1225</v>
      </c>
      <c r="D26" s="31" t="s">
        <v>1226</v>
      </c>
      <c r="E26" s="31" t="s">
        <v>575</v>
      </c>
      <c r="F26" s="91">
        <v>40000</v>
      </c>
      <c r="G26" s="32">
        <v>43.75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45168</v>
      </c>
      <c r="B27" s="32">
        <v>539405</v>
      </c>
      <c r="C27" s="31" t="s">
        <v>1161</v>
      </c>
      <c r="D27" s="31" t="s">
        <v>1162</v>
      </c>
      <c r="E27" s="31" t="s">
        <v>576</v>
      </c>
      <c r="F27" s="91">
        <v>35210</v>
      </c>
      <c r="G27" s="32">
        <v>12.13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45168</v>
      </c>
      <c r="B28" s="32">
        <v>539405</v>
      </c>
      <c r="C28" s="31" t="s">
        <v>1161</v>
      </c>
      <c r="D28" s="31" t="s">
        <v>1227</v>
      </c>
      <c r="E28" s="31" t="s">
        <v>575</v>
      </c>
      <c r="F28" s="91">
        <v>40000</v>
      </c>
      <c r="G28" s="32">
        <v>12.13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45168</v>
      </c>
      <c r="B29" s="32">
        <v>543765</v>
      </c>
      <c r="C29" s="31" t="s">
        <v>1228</v>
      </c>
      <c r="D29" s="31" t="s">
        <v>1229</v>
      </c>
      <c r="E29" s="31" t="s">
        <v>575</v>
      </c>
      <c r="F29" s="91">
        <v>72000</v>
      </c>
      <c r="G29" s="32">
        <v>72.17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45168</v>
      </c>
      <c r="B30" s="32">
        <v>543765</v>
      </c>
      <c r="C30" s="31" t="s">
        <v>1228</v>
      </c>
      <c r="D30" s="31" t="s">
        <v>1229</v>
      </c>
      <c r="E30" s="31" t="s">
        <v>576</v>
      </c>
      <c r="F30" s="91">
        <v>72000</v>
      </c>
      <c r="G30" s="32">
        <v>72.5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45168</v>
      </c>
      <c r="B31" s="32">
        <v>535431</v>
      </c>
      <c r="C31" s="31" t="s">
        <v>1107</v>
      </c>
      <c r="D31" s="31" t="s">
        <v>1230</v>
      </c>
      <c r="E31" s="31" t="s">
        <v>576</v>
      </c>
      <c r="F31" s="91">
        <v>1378009</v>
      </c>
      <c r="G31" s="32">
        <v>1.69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45168</v>
      </c>
      <c r="B32" s="32">
        <v>543239</v>
      </c>
      <c r="C32" s="31" t="s">
        <v>1231</v>
      </c>
      <c r="D32" s="31" t="s">
        <v>1232</v>
      </c>
      <c r="E32" s="31" t="s">
        <v>576</v>
      </c>
      <c r="F32" s="91">
        <v>210000</v>
      </c>
      <c r="G32" s="32">
        <v>125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45168</v>
      </c>
      <c r="B33" s="32">
        <v>543239</v>
      </c>
      <c r="C33" s="31" t="s">
        <v>1231</v>
      </c>
      <c r="D33" s="31" t="s">
        <v>1233</v>
      </c>
      <c r="E33" s="31" t="s">
        <v>576</v>
      </c>
      <c r="F33" s="91">
        <v>210000</v>
      </c>
      <c r="G33" s="32">
        <v>130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45168</v>
      </c>
      <c r="B34" s="32">
        <v>543239</v>
      </c>
      <c r="C34" s="31" t="s">
        <v>1231</v>
      </c>
      <c r="D34" s="31" t="s">
        <v>1234</v>
      </c>
      <c r="E34" s="31" t="s">
        <v>576</v>
      </c>
      <c r="F34" s="91">
        <v>78400</v>
      </c>
      <c r="G34" s="32">
        <v>135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45168</v>
      </c>
      <c r="B35" s="32">
        <v>531913</v>
      </c>
      <c r="C35" s="31" t="s">
        <v>1163</v>
      </c>
      <c r="D35" s="31" t="s">
        <v>1164</v>
      </c>
      <c r="E35" s="31" t="s">
        <v>575</v>
      </c>
      <c r="F35" s="91">
        <v>28833</v>
      </c>
      <c r="G35" s="32">
        <v>10.46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45168</v>
      </c>
      <c r="B36" s="32">
        <v>531913</v>
      </c>
      <c r="C36" s="31" t="s">
        <v>1163</v>
      </c>
      <c r="D36" s="31" t="s">
        <v>1164</v>
      </c>
      <c r="E36" s="31" t="s">
        <v>576</v>
      </c>
      <c r="F36" s="91">
        <v>2000</v>
      </c>
      <c r="G36" s="32">
        <v>10.35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45168</v>
      </c>
      <c r="B37" s="32">
        <v>543546</v>
      </c>
      <c r="C37" s="31" t="s">
        <v>1235</v>
      </c>
      <c r="D37" s="31" t="s">
        <v>1236</v>
      </c>
      <c r="E37" s="31" t="s">
        <v>575</v>
      </c>
      <c r="F37" s="91">
        <v>130000</v>
      </c>
      <c r="G37" s="32">
        <v>5.18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45168</v>
      </c>
      <c r="B38" s="32">
        <v>543546</v>
      </c>
      <c r="C38" s="31" t="s">
        <v>1235</v>
      </c>
      <c r="D38" s="31" t="s">
        <v>1236</v>
      </c>
      <c r="E38" s="31" t="s">
        <v>576</v>
      </c>
      <c r="F38" s="91">
        <v>130000</v>
      </c>
      <c r="G38" s="32">
        <v>5.16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45168</v>
      </c>
      <c r="B39" s="32">
        <v>526967</v>
      </c>
      <c r="C39" s="31" t="s">
        <v>1237</v>
      </c>
      <c r="D39" s="31" t="s">
        <v>1238</v>
      </c>
      <c r="E39" s="31" t="s">
        <v>576</v>
      </c>
      <c r="F39" s="91">
        <v>29900</v>
      </c>
      <c r="G39" s="32">
        <v>8.4499999999999993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45168</v>
      </c>
      <c r="B40" s="32">
        <v>541983</v>
      </c>
      <c r="C40" s="31" t="s">
        <v>1239</v>
      </c>
      <c r="D40" s="31" t="s">
        <v>1240</v>
      </c>
      <c r="E40" s="31" t="s">
        <v>576</v>
      </c>
      <c r="F40" s="91">
        <v>61000</v>
      </c>
      <c r="G40" s="32">
        <v>9.19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45168</v>
      </c>
      <c r="B41" s="32">
        <v>543951</v>
      </c>
      <c r="C41" s="31" t="s">
        <v>1165</v>
      </c>
      <c r="D41" s="31" t="s">
        <v>1241</v>
      </c>
      <c r="E41" s="31" t="s">
        <v>576</v>
      </c>
      <c r="F41" s="91">
        <v>30000</v>
      </c>
      <c r="G41" s="32">
        <v>39.270000000000003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45168</v>
      </c>
      <c r="B42" s="32">
        <v>506520</v>
      </c>
      <c r="C42" s="31" t="s">
        <v>1242</v>
      </c>
      <c r="D42" s="31" t="s">
        <v>1243</v>
      </c>
      <c r="E42" s="31" t="s">
        <v>575</v>
      </c>
      <c r="F42" s="91">
        <v>500000</v>
      </c>
      <c r="G42" s="32">
        <v>8.82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45168</v>
      </c>
      <c r="B43" s="32">
        <v>506520</v>
      </c>
      <c r="C43" s="31" t="s">
        <v>1242</v>
      </c>
      <c r="D43" s="31" t="s">
        <v>1244</v>
      </c>
      <c r="E43" s="31" t="s">
        <v>576</v>
      </c>
      <c r="F43" s="91">
        <v>158294</v>
      </c>
      <c r="G43" s="32">
        <v>9.1999999999999993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45168</v>
      </c>
      <c r="B44" s="32">
        <v>506520</v>
      </c>
      <c r="C44" s="31" t="s">
        <v>1242</v>
      </c>
      <c r="D44" s="31" t="s">
        <v>1245</v>
      </c>
      <c r="E44" s="31" t="s">
        <v>576</v>
      </c>
      <c r="F44" s="91">
        <v>329714</v>
      </c>
      <c r="G44" s="32">
        <v>9.1999999999999993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45168</v>
      </c>
      <c r="B45" s="32">
        <v>543289</v>
      </c>
      <c r="C45" s="31" t="s">
        <v>1246</v>
      </c>
      <c r="D45" s="31" t="s">
        <v>1247</v>
      </c>
      <c r="E45" s="31" t="s">
        <v>576</v>
      </c>
      <c r="F45" s="91">
        <v>12000</v>
      </c>
      <c r="G45" s="32">
        <v>19.3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45168</v>
      </c>
      <c r="B46" s="32">
        <v>537800</v>
      </c>
      <c r="C46" s="31" t="s">
        <v>1248</v>
      </c>
      <c r="D46" s="31" t="s">
        <v>1249</v>
      </c>
      <c r="E46" s="31" t="s">
        <v>575</v>
      </c>
      <c r="F46" s="91">
        <v>5500000</v>
      </c>
      <c r="G46" s="32">
        <v>4.2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45168</v>
      </c>
      <c r="B47" s="32">
        <v>523566</v>
      </c>
      <c r="C47" s="31" t="s">
        <v>1250</v>
      </c>
      <c r="D47" s="31" t="s">
        <v>1251</v>
      </c>
      <c r="E47" s="31" t="s">
        <v>575</v>
      </c>
      <c r="F47" s="91">
        <v>53418</v>
      </c>
      <c r="G47" s="32">
        <v>53.03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45168</v>
      </c>
      <c r="B48" s="32">
        <v>523566</v>
      </c>
      <c r="C48" s="31" t="s">
        <v>1250</v>
      </c>
      <c r="D48" s="31" t="s">
        <v>1251</v>
      </c>
      <c r="E48" s="31" t="s">
        <v>576</v>
      </c>
      <c r="F48" s="91">
        <v>53418</v>
      </c>
      <c r="G48" s="32">
        <v>52.53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45168</v>
      </c>
      <c r="B49" s="32">
        <v>523566</v>
      </c>
      <c r="C49" s="31" t="s">
        <v>1250</v>
      </c>
      <c r="D49" s="31" t="s">
        <v>1252</v>
      </c>
      <c r="E49" s="31" t="s">
        <v>576</v>
      </c>
      <c r="F49" s="91">
        <v>34202</v>
      </c>
      <c r="G49" s="32">
        <v>52.17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45168</v>
      </c>
      <c r="B50" s="32">
        <v>523566</v>
      </c>
      <c r="C50" s="31" t="s">
        <v>1250</v>
      </c>
      <c r="D50" s="31" t="s">
        <v>1252</v>
      </c>
      <c r="E50" s="31" t="s">
        <v>575</v>
      </c>
      <c r="F50" s="91">
        <v>34202</v>
      </c>
      <c r="G50" s="32">
        <v>52.35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45168</v>
      </c>
      <c r="B51" s="32">
        <v>535910</v>
      </c>
      <c r="C51" s="31" t="s">
        <v>1253</v>
      </c>
      <c r="D51" s="31" t="s">
        <v>926</v>
      </c>
      <c r="E51" s="31" t="s">
        <v>576</v>
      </c>
      <c r="F51" s="91">
        <v>60000</v>
      </c>
      <c r="G51" s="32">
        <v>57.03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45168</v>
      </c>
      <c r="B52" s="32">
        <v>535910</v>
      </c>
      <c r="C52" s="31" t="s">
        <v>1253</v>
      </c>
      <c r="D52" s="31" t="s">
        <v>926</v>
      </c>
      <c r="E52" s="31" t="s">
        <v>575</v>
      </c>
      <c r="F52" s="91">
        <v>20000</v>
      </c>
      <c r="G52" s="32">
        <v>57.03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45168</v>
      </c>
      <c r="B53" s="32">
        <v>526381</v>
      </c>
      <c r="C53" s="31" t="s">
        <v>1254</v>
      </c>
      <c r="D53" s="31" t="s">
        <v>1255</v>
      </c>
      <c r="E53" s="31" t="s">
        <v>575</v>
      </c>
      <c r="F53" s="91">
        <v>410000</v>
      </c>
      <c r="G53" s="32">
        <v>17.2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45168</v>
      </c>
      <c r="B54" s="32">
        <v>526381</v>
      </c>
      <c r="C54" s="31" t="s">
        <v>1254</v>
      </c>
      <c r="D54" s="31" t="s">
        <v>1256</v>
      </c>
      <c r="E54" s="31" t="s">
        <v>576</v>
      </c>
      <c r="F54" s="91">
        <v>410000</v>
      </c>
      <c r="G54" s="32">
        <v>17.2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45168</v>
      </c>
      <c r="B55" s="32">
        <v>539273</v>
      </c>
      <c r="C55" s="31" t="s">
        <v>1257</v>
      </c>
      <c r="D55" s="31" t="s">
        <v>1258</v>
      </c>
      <c r="E55" s="31" t="s">
        <v>576</v>
      </c>
      <c r="F55" s="91">
        <v>21000</v>
      </c>
      <c r="G55" s="32">
        <v>93.53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45168</v>
      </c>
      <c r="B56" s="32">
        <v>539273</v>
      </c>
      <c r="C56" s="31" t="s">
        <v>1257</v>
      </c>
      <c r="D56" s="31" t="s">
        <v>1259</v>
      </c>
      <c r="E56" s="31" t="s">
        <v>575</v>
      </c>
      <c r="F56" s="91">
        <v>21000</v>
      </c>
      <c r="G56" s="32">
        <v>93.53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45168</v>
      </c>
      <c r="B57" s="32">
        <v>536659</v>
      </c>
      <c r="C57" s="31" t="s">
        <v>1167</v>
      </c>
      <c r="D57" s="31" t="s">
        <v>1260</v>
      </c>
      <c r="E57" s="31" t="s">
        <v>575</v>
      </c>
      <c r="F57" s="91">
        <v>51500</v>
      </c>
      <c r="G57" s="32">
        <v>17.170000000000002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45168</v>
      </c>
      <c r="B58" s="32">
        <v>536659</v>
      </c>
      <c r="C58" s="31" t="s">
        <v>1167</v>
      </c>
      <c r="D58" s="31" t="s">
        <v>1261</v>
      </c>
      <c r="E58" s="31" t="s">
        <v>576</v>
      </c>
      <c r="F58" s="91">
        <v>38150</v>
      </c>
      <c r="G58" s="32">
        <v>16.809999999999999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45168</v>
      </c>
      <c r="B59" s="32">
        <v>536659</v>
      </c>
      <c r="C59" s="31" t="s">
        <v>1167</v>
      </c>
      <c r="D59" s="31" t="s">
        <v>1262</v>
      </c>
      <c r="E59" s="31" t="s">
        <v>576</v>
      </c>
      <c r="F59" s="91">
        <v>88534</v>
      </c>
      <c r="G59" s="32">
        <v>17.2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45168</v>
      </c>
      <c r="B60" s="32">
        <v>536659</v>
      </c>
      <c r="C60" s="31" t="s">
        <v>1167</v>
      </c>
      <c r="D60" s="31" t="s">
        <v>1263</v>
      </c>
      <c r="E60" s="31" t="s">
        <v>575</v>
      </c>
      <c r="F60" s="91">
        <v>200000</v>
      </c>
      <c r="G60" s="32">
        <v>17.2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45168</v>
      </c>
      <c r="B61" s="32">
        <v>543366</v>
      </c>
      <c r="C61" s="31" t="s">
        <v>977</v>
      </c>
      <c r="D61" s="31" t="s">
        <v>1264</v>
      </c>
      <c r="E61" s="31" t="s">
        <v>576</v>
      </c>
      <c r="F61" s="91">
        <v>1200</v>
      </c>
      <c r="G61" s="32">
        <v>79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45168</v>
      </c>
      <c r="B62" s="32">
        <v>543366</v>
      </c>
      <c r="C62" s="31" t="s">
        <v>977</v>
      </c>
      <c r="D62" s="31" t="s">
        <v>1264</v>
      </c>
      <c r="E62" s="31" t="s">
        <v>576</v>
      </c>
      <c r="F62" s="91">
        <v>12000</v>
      </c>
      <c r="G62" s="32">
        <v>78.8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45168</v>
      </c>
      <c r="B63" s="32">
        <v>543366</v>
      </c>
      <c r="C63" s="31" t="s">
        <v>977</v>
      </c>
      <c r="D63" s="31" t="s">
        <v>1265</v>
      </c>
      <c r="E63" s="31" t="s">
        <v>576</v>
      </c>
      <c r="F63" s="91">
        <v>16800</v>
      </c>
      <c r="G63" s="32">
        <v>79.099999999999994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45168</v>
      </c>
      <c r="B64" s="32">
        <v>543366</v>
      </c>
      <c r="C64" s="31" t="s">
        <v>977</v>
      </c>
      <c r="D64" s="31" t="s">
        <v>1266</v>
      </c>
      <c r="E64" s="31" t="s">
        <v>576</v>
      </c>
      <c r="F64" s="91">
        <v>7200</v>
      </c>
      <c r="G64" s="32">
        <v>78.27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45168</v>
      </c>
      <c r="B65" s="32">
        <v>543366</v>
      </c>
      <c r="C65" s="31" t="s">
        <v>977</v>
      </c>
      <c r="D65" s="31" t="s">
        <v>1267</v>
      </c>
      <c r="E65" s="31" t="s">
        <v>576</v>
      </c>
      <c r="F65" s="91">
        <v>15600</v>
      </c>
      <c r="G65" s="32">
        <v>78.77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45168</v>
      </c>
      <c r="B66" s="32">
        <v>543366</v>
      </c>
      <c r="C66" s="31" t="s">
        <v>977</v>
      </c>
      <c r="D66" s="31" t="s">
        <v>1267</v>
      </c>
      <c r="E66" s="31" t="s">
        <v>576</v>
      </c>
      <c r="F66" s="91">
        <v>1200</v>
      </c>
      <c r="G66" s="32">
        <v>77.900000000000006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45168</v>
      </c>
      <c r="B67" s="32">
        <v>543515</v>
      </c>
      <c r="C67" s="31" t="s">
        <v>1268</v>
      </c>
      <c r="D67" s="31" t="s">
        <v>1269</v>
      </c>
      <c r="E67" s="31" t="s">
        <v>576</v>
      </c>
      <c r="F67" s="91">
        <v>29500</v>
      </c>
      <c r="G67" s="32">
        <v>230.44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45168</v>
      </c>
      <c r="B68" s="32">
        <v>540147</v>
      </c>
      <c r="C68" s="31" t="s">
        <v>1122</v>
      </c>
      <c r="D68" s="31" t="s">
        <v>1270</v>
      </c>
      <c r="E68" s="31" t="s">
        <v>576</v>
      </c>
      <c r="F68" s="91">
        <v>150000</v>
      </c>
      <c r="G68" s="32">
        <v>41.31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45168</v>
      </c>
      <c r="B69" s="32">
        <v>540147</v>
      </c>
      <c r="C69" s="31" t="s">
        <v>1122</v>
      </c>
      <c r="D69" s="31" t="s">
        <v>1271</v>
      </c>
      <c r="E69" s="31" t="s">
        <v>576</v>
      </c>
      <c r="F69" s="91">
        <v>60000</v>
      </c>
      <c r="G69" s="32">
        <v>41.25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45168</v>
      </c>
      <c r="B70" s="32">
        <v>543970</v>
      </c>
      <c r="C70" s="31" t="s">
        <v>1168</v>
      </c>
      <c r="D70" s="31" t="s">
        <v>1272</v>
      </c>
      <c r="E70" s="31" t="s">
        <v>576</v>
      </c>
      <c r="F70" s="91">
        <v>9000</v>
      </c>
      <c r="G70" s="32">
        <v>100.54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45168</v>
      </c>
      <c r="B71" s="32">
        <v>543970</v>
      </c>
      <c r="C71" s="31" t="s">
        <v>1168</v>
      </c>
      <c r="D71" s="31" t="s">
        <v>1273</v>
      </c>
      <c r="E71" s="31" t="s">
        <v>576</v>
      </c>
      <c r="F71" s="91">
        <v>63000</v>
      </c>
      <c r="G71" s="32">
        <v>100.54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45168</v>
      </c>
      <c r="B72" s="32">
        <v>543970</v>
      </c>
      <c r="C72" s="31" t="s">
        <v>1168</v>
      </c>
      <c r="D72" s="31" t="s">
        <v>1171</v>
      </c>
      <c r="E72" s="31" t="s">
        <v>576</v>
      </c>
      <c r="F72" s="91">
        <v>15000</v>
      </c>
      <c r="G72" s="32">
        <v>100.54</v>
      </c>
      <c r="H72" s="32" t="s">
        <v>334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45168</v>
      </c>
      <c r="B73" s="32">
        <v>543970</v>
      </c>
      <c r="C73" s="31" t="s">
        <v>1168</v>
      </c>
      <c r="D73" s="31" t="s">
        <v>1274</v>
      </c>
      <c r="E73" s="31" t="s">
        <v>576</v>
      </c>
      <c r="F73" s="91">
        <v>9000</v>
      </c>
      <c r="G73" s="32">
        <v>100.54</v>
      </c>
      <c r="H73" s="32" t="s">
        <v>334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45168</v>
      </c>
      <c r="B74" s="32">
        <v>543970</v>
      </c>
      <c r="C74" s="31" t="s">
        <v>1168</v>
      </c>
      <c r="D74" s="31" t="s">
        <v>1275</v>
      </c>
      <c r="E74" s="31" t="s">
        <v>576</v>
      </c>
      <c r="F74" s="91">
        <v>9000</v>
      </c>
      <c r="G74" s="32">
        <v>100.54</v>
      </c>
      <c r="H74" s="32" t="s">
        <v>334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45168</v>
      </c>
      <c r="B75" s="32">
        <v>543970</v>
      </c>
      <c r="C75" s="31" t="s">
        <v>1168</v>
      </c>
      <c r="D75" s="31" t="s">
        <v>1169</v>
      </c>
      <c r="E75" s="31" t="s">
        <v>576</v>
      </c>
      <c r="F75" s="91">
        <v>24000</v>
      </c>
      <c r="G75" s="32">
        <v>100.54</v>
      </c>
      <c r="H75" s="32" t="s">
        <v>334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45168</v>
      </c>
      <c r="B76" s="32">
        <v>543970</v>
      </c>
      <c r="C76" s="31" t="s">
        <v>1168</v>
      </c>
      <c r="D76" s="31" t="s">
        <v>1169</v>
      </c>
      <c r="E76" s="31" t="s">
        <v>576</v>
      </c>
      <c r="F76" s="91">
        <v>9000</v>
      </c>
      <c r="G76" s="32">
        <v>100.54</v>
      </c>
      <c r="H76" s="32" t="s">
        <v>334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45168</v>
      </c>
      <c r="B77" s="32">
        <v>543970</v>
      </c>
      <c r="C77" s="31" t="s">
        <v>1168</v>
      </c>
      <c r="D77" s="31" t="s">
        <v>1170</v>
      </c>
      <c r="E77" s="31" t="s">
        <v>576</v>
      </c>
      <c r="F77" s="91">
        <v>90000</v>
      </c>
      <c r="G77" s="32">
        <v>100.54</v>
      </c>
      <c r="H77" s="32" t="s">
        <v>334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45168</v>
      </c>
      <c r="B78" s="32">
        <v>532007</v>
      </c>
      <c r="C78" s="31" t="s">
        <v>1276</v>
      </c>
      <c r="D78" s="31" t="s">
        <v>1277</v>
      </c>
      <c r="E78" s="31" t="s">
        <v>576</v>
      </c>
      <c r="F78" s="91">
        <v>224871</v>
      </c>
      <c r="G78" s="32">
        <v>16.3</v>
      </c>
      <c r="H78" s="32" t="s">
        <v>334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45168</v>
      </c>
      <c r="B79" s="32">
        <v>532007</v>
      </c>
      <c r="C79" s="31" t="s">
        <v>1276</v>
      </c>
      <c r="D79" s="31" t="s">
        <v>1278</v>
      </c>
      <c r="E79" s="31" t="s">
        <v>576</v>
      </c>
      <c r="F79" s="91">
        <v>224896</v>
      </c>
      <c r="G79" s="32">
        <v>16.3</v>
      </c>
      <c r="H79" s="32" t="s">
        <v>334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45168</v>
      </c>
      <c r="B80" s="32">
        <v>542759</v>
      </c>
      <c r="C80" s="31" t="s">
        <v>1279</v>
      </c>
      <c r="D80" s="31" t="s">
        <v>1280</v>
      </c>
      <c r="E80" s="31" t="s">
        <v>576</v>
      </c>
      <c r="F80" s="91">
        <v>1607000</v>
      </c>
      <c r="G80" s="32">
        <v>765</v>
      </c>
      <c r="H80" s="32" t="s">
        <v>334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45168</v>
      </c>
      <c r="B81" s="32">
        <v>542759</v>
      </c>
      <c r="C81" s="31" t="s">
        <v>1279</v>
      </c>
      <c r="D81" s="31" t="s">
        <v>1281</v>
      </c>
      <c r="E81" s="31" t="s">
        <v>576</v>
      </c>
      <c r="F81" s="91">
        <v>552000</v>
      </c>
      <c r="G81" s="32">
        <v>765.02</v>
      </c>
      <c r="H81" s="32" t="s">
        <v>334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45168</v>
      </c>
      <c r="B82" s="32">
        <v>542759</v>
      </c>
      <c r="C82" s="31" t="s">
        <v>1279</v>
      </c>
      <c r="D82" s="31" t="s">
        <v>1282</v>
      </c>
      <c r="E82" s="31" t="s">
        <v>576</v>
      </c>
      <c r="F82" s="91">
        <v>460500</v>
      </c>
      <c r="G82" s="32">
        <v>765.01</v>
      </c>
      <c r="H82" s="32" t="s">
        <v>334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45168</v>
      </c>
      <c r="B83" s="32">
        <v>542759</v>
      </c>
      <c r="C83" s="31" t="s">
        <v>1279</v>
      </c>
      <c r="D83" s="31" t="s">
        <v>1283</v>
      </c>
      <c r="E83" s="31" t="s">
        <v>576</v>
      </c>
      <c r="F83" s="91">
        <v>880500</v>
      </c>
      <c r="G83" s="32">
        <v>765.38</v>
      </c>
      <c r="H83" s="32" t="s">
        <v>334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45168</v>
      </c>
      <c r="B84" s="32">
        <v>542759</v>
      </c>
      <c r="C84" s="31" t="s">
        <v>1279</v>
      </c>
      <c r="D84" s="31" t="s">
        <v>1284</v>
      </c>
      <c r="E84" s="31" t="s">
        <v>576</v>
      </c>
      <c r="F84" s="91">
        <v>633987</v>
      </c>
      <c r="G84" s="32">
        <v>765</v>
      </c>
      <c r="H84" s="32" t="s">
        <v>334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45168</v>
      </c>
      <c r="B85" s="32">
        <v>542759</v>
      </c>
      <c r="C85" s="31" t="s">
        <v>1279</v>
      </c>
      <c r="D85" s="31" t="s">
        <v>1285</v>
      </c>
      <c r="E85" s="31" t="s">
        <v>576</v>
      </c>
      <c r="F85" s="91">
        <v>718954</v>
      </c>
      <c r="G85" s="32">
        <v>765</v>
      </c>
      <c r="H85" s="32" t="s">
        <v>334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45168</v>
      </c>
      <c r="B86" s="32">
        <v>542759</v>
      </c>
      <c r="C86" s="31" t="s">
        <v>1279</v>
      </c>
      <c r="D86" s="31" t="s">
        <v>1286</v>
      </c>
      <c r="E86" s="31" t="s">
        <v>576</v>
      </c>
      <c r="F86" s="91">
        <v>924680</v>
      </c>
      <c r="G86" s="32">
        <v>765</v>
      </c>
      <c r="H86" s="32" t="s">
        <v>334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45168</v>
      </c>
      <c r="B87" s="32">
        <v>530611</v>
      </c>
      <c r="C87" s="31" t="s">
        <v>1172</v>
      </c>
      <c r="D87" s="31" t="s">
        <v>1173</v>
      </c>
      <c r="E87" s="31" t="s">
        <v>576</v>
      </c>
      <c r="F87" s="91">
        <v>856</v>
      </c>
      <c r="G87" s="32">
        <v>0.4</v>
      </c>
      <c r="H87" s="32" t="s">
        <v>334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45168</v>
      </c>
      <c r="B88" s="32">
        <v>530611</v>
      </c>
      <c r="C88" s="31" t="s">
        <v>1172</v>
      </c>
      <c r="D88" s="31" t="s">
        <v>1173</v>
      </c>
      <c r="E88" s="31" t="s">
        <v>576</v>
      </c>
      <c r="F88" s="91">
        <v>881055</v>
      </c>
      <c r="G88" s="32">
        <v>0.38</v>
      </c>
      <c r="H88" s="32" t="s">
        <v>334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45168</v>
      </c>
      <c r="B89" s="32">
        <v>530217</v>
      </c>
      <c r="C89" s="31" t="s">
        <v>1287</v>
      </c>
      <c r="D89" s="31" t="s">
        <v>1288</v>
      </c>
      <c r="E89" s="31" t="s">
        <v>576</v>
      </c>
      <c r="F89" s="91">
        <v>5000</v>
      </c>
      <c r="G89" s="32">
        <v>6.82</v>
      </c>
      <c r="H89" s="32" t="s">
        <v>334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45168</v>
      </c>
      <c r="B90" s="32">
        <v>530217</v>
      </c>
      <c r="C90" s="31" t="s">
        <v>1287</v>
      </c>
      <c r="D90" s="31" t="s">
        <v>1288</v>
      </c>
      <c r="E90" s="31" t="s">
        <v>576</v>
      </c>
      <c r="F90" s="91">
        <v>200000</v>
      </c>
      <c r="G90" s="32">
        <v>6.63</v>
      </c>
      <c r="H90" s="32" t="s">
        <v>334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45168</v>
      </c>
      <c r="B91" s="32">
        <v>530217</v>
      </c>
      <c r="C91" s="31" t="s">
        <v>1287</v>
      </c>
      <c r="D91" s="31" t="s">
        <v>1289</v>
      </c>
      <c r="E91" s="31" t="s">
        <v>576</v>
      </c>
      <c r="F91" s="91">
        <v>328314</v>
      </c>
      <c r="G91" s="32">
        <v>6.64</v>
      </c>
      <c r="H91" s="32" t="s">
        <v>334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45168</v>
      </c>
      <c r="B92" s="32">
        <v>530217</v>
      </c>
      <c r="C92" s="31" t="s">
        <v>1287</v>
      </c>
      <c r="D92" s="31" t="s">
        <v>1289</v>
      </c>
      <c r="E92" s="31" t="s">
        <v>576</v>
      </c>
      <c r="F92" s="91">
        <v>157126</v>
      </c>
      <c r="G92" s="32">
        <v>6.89</v>
      </c>
      <c r="H92" s="32" t="s">
        <v>334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45168</v>
      </c>
      <c r="B93" s="32">
        <v>533941</v>
      </c>
      <c r="C93" s="31" t="s">
        <v>1290</v>
      </c>
      <c r="D93" s="31" t="s">
        <v>1291</v>
      </c>
      <c r="E93" s="31" t="s">
        <v>576</v>
      </c>
      <c r="F93" s="91">
        <v>43101</v>
      </c>
      <c r="G93" s="32">
        <v>77.459999999999994</v>
      </c>
      <c r="H93" s="32" t="s">
        <v>334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45168</v>
      </c>
      <c r="B94" s="32">
        <v>503663</v>
      </c>
      <c r="C94" s="31" t="s">
        <v>1292</v>
      </c>
      <c r="D94" s="31" t="s">
        <v>1293</v>
      </c>
      <c r="E94" s="31" t="s">
        <v>576</v>
      </c>
      <c r="F94" s="91">
        <v>1271655</v>
      </c>
      <c r="G94" s="32">
        <v>4.71</v>
      </c>
      <c r="H94" s="32" t="s">
        <v>334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45168</v>
      </c>
      <c r="B95" s="32">
        <v>531025</v>
      </c>
      <c r="C95" s="31" t="s">
        <v>1047</v>
      </c>
      <c r="D95" s="31" t="s">
        <v>1294</v>
      </c>
      <c r="E95" s="31" t="s">
        <v>576</v>
      </c>
      <c r="F95" s="91">
        <v>3000000</v>
      </c>
      <c r="G95" s="32">
        <v>0.97</v>
      </c>
      <c r="H95" s="32" t="s">
        <v>334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45168</v>
      </c>
      <c r="B96" s="32">
        <v>531025</v>
      </c>
      <c r="C96" s="31" t="s">
        <v>1047</v>
      </c>
      <c r="D96" s="31" t="s">
        <v>1295</v>
      </c>
      <c r="E96" s="31" t="s">
        <v>576</v>
      </c>
      <c r="F96" s="91">
        <v>5000000</v>
      </c>
      <c r="G96" s="32">
        <v>0.97</v>
      </c>
      <c r="H96" s="32" t="s">
        <v>334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45168</v>
      </c>
      <c r="B97" s="32">
        <v>531025</v>
      </c>
      <c r="C97" s="31" t="s">
        <v>1047</v>
      </c>
      <c r="D97" s="31" t="s">
        <v>1166</v>
      </c>
      <c r="E97" s="31" t="s">
        <v>576</v>
      </c>
      <c r="F97" s="91">
        <v>5888333</v>
      </c>
      <c r="G97" s="32">
        <v>0.97</v>
      </c>
      <c r="H97" s="32" t="s">
        <v>334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45168</v>
      </c>
      <c r="B98" s="32">
        <v>531025</v>
      </c>
      <c r="C98" s="31" t="s">
        <v>1047</v>
      </c>
      <c r="D98" s="31" t="s">
        <v>1106</v>
      </c>
      <c r="E98" s="31" t="s">
        <v>576</v>
      </c>
      <c r="F98" s="91">
        <v>3161473</v>
      </c>
      <c r="G98" s="32">
        <v>0.97</v>
      </c>
      <c r="H98" s="32" t="s">
        <v>334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45168</v>
      </c>
      <c r="B99" s="32">
        <v>531025</v>
      </c>
      <c r="C99" s="31" t="s">
        <v>1047</v>
      </c>
      <c r="D99" s="31" t="s">
        <v>1166</v>
      </c>
      <c r="E99" s="31" t="s">
        <v>576</v>
      </c>
      <c r="F99" s="91">
        <v>5888333</v>
      </c>
      <c r="G99" s="32">
        <v>0.97</v>
      </c>
      <c r="H99" s="32" t="s">
        <v>334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45168</v>
      </c>
      <c r="B100" s="32">
        <v>543436</v>
      </c>
      <c r="C100" s="31" t="s">
        <v>1174</v>
      </c>
      <c r="D100" s="31" t="s">
        <v>1296</v>
      </c>
      <c r="E100" s="31" t="s">
        <v>576</v>
      </c>
      <c r="F100" s="91">
        <v>8000</v>
      </c>
      <c r="G100" s="32">
        <v>146.44999999999999</v>
      </c>
      <c r="H100" s="32" t="s">
        <v>334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45168</v>
      </c>
      <c r="B101" s="32">
        <v>543436</v>
      </c>
      <c r="C101" s="31" t="s">
        <v>1174</v>
      </c>
      <c r="D101" s="31" t="s">
        <v>1175</v>
      </c>
      <c r="E101" s="31" t="s">
        <v>576</v>
      </c>
      <c r="F101" s="91">
        <v>7200</v>
      </c>
      <c r="G101" s="32">
        <v>146.5</v>
      </c>
      <c r="H101" s="32" t="s">
        <v>334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45168</v>
      </c>
      <c r="B102" s="32" t="s">
        <v>1297</v>
      </c>
      <c r="C102" s="31" t="s">
        <v>1298</v>
      </c>
      <c r="D102" s="31" t="s">
        <v>1299</v>
      </c>
      <c r="E102" s="31" t="s">
        <v>575</v>
      </c>
      <c r="F102" s="91">
        <v>44000</v>
      </c>
      <c r="G102" s="32">
        <v>67.55</v>
      </c>
      <c r="H102" s="32" t="s">
        <v>888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45168</v>
      </c>
      <c r="B103" s="32" t="s">
        <v>729</v>
      </c>
      <c r="C103" s="31" t="s">
        <v>1300</v>
      </c>
      <c r="D103" s="31" t="s">
        <v>1301</v>
      </c>
      <c r="E103" s="31" t="s">
        <v>575</v>
      </c>
      <c r="F103" s="91">
        <v>632227</v>
      </c>
      <c r="G103" s="32">
        <v>64.87</v>
      </c>
      <c r="H103" s="32" t="s">
        <v>888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45168</v>
      </c>
      <c r="B104" s="32" t="s">
        <v>729</v>
      </c>
      <c r="C104" s="31" t="s">
        <v>1300</v>
      </c>
      <c r="D104" s="31" t="s">
        <v>1126</v>
      </c>
      <c r="E104" s="31" t="s">
        <v>575</v>
      </c>
      <c r="F104" s="91">
        <v>2391895</v>
      </c>
      <c r="G104" s="32">
        <v>66.53</v>
      </c>
      <c r="H104" s="32" t="s">
        <v>888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45168</v>
      </c>
      <c r="B105" s="32" t="s">
        <v>729</v>
      </c>
      <c r="C105" s="31" t="s">
        <v>1300</v>
      </c>
      <c r="D105" s="31" t="s">
        <v>577</v>
      </c>
      <c r="E105" s="31" t="s">
        <v>575</v>
      </c>
      <c r="F105" s="91">
        <v>1197781</v>
      </c>
      <c r="G105" s="32">
        <v>65.31</v>
      </c>
      <c r="H105" s="32" t="s">
        <v>888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45168</v>
      </c>
      <c r="B106" s="32" t="s">
        <v>1302</v>
      </c>
      <c r="C106" s="31" t="s">
        <v>1303</v>
      </c>
      <c r="D106" s="31" t="s">
        <v>1178</v>
      </c>
      <c r="E106" s="31" t="s">
        <v>575</v>
      </c>
      <c r="F106" s="91">
        <v>650080</v>
      </c>
      <c r="G106" s="32">
        <v>37.380000000000003</v>
      </c>
      <c r="H106" s="32" t="s">
        <v>888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45168</v>
      </c>
      <c r="B107" s="32" t="s">
        <v>1304</v>
      </c>
      <c r="C107" s="31" t="s">
        <v>1305</v>
      </c>
      <c r="D107" s="31" t="s">
        <v>1306</v>
      </c>
      <c r="E107" s="31" t="s">
        <v>575</v>
      </c>
      <c r="F107" s="91">
        <v>42858</v>
      </c>
      <c r="G107" s="32">
        <v>89.62</v>
      </c>
      <c r="H107" s="32" t="s">
        <v>888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45168</v>
      </c>
      <c r="B108" s="32" t="s">
        <v>1307</v>
      </c>
      <c r="C108" s="31" t="s">
        <v>1308</v>
      </c>
      <c r="D108" s="31" t="s">
        <v>577</v>
      </c>
      <c r="E108" s="31" t="s">
        <v>575</v>
      </c>
      <c r="F108" s="91">
        <v>29178</v>
      </c>
      <c r="G108" s="32">
        <v>4066.32</v>
      </c>
      <c r="H108" s="32" t="s">
        <v>888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45168</v>
      </c>
      <c r="B109" s="32" t="s">
        <v>1309</v>
      </c>
      <c r="C109" s="31" t="s">
        <v>1310</v>
      </c>
      <c r="D109" s="31" t="s">
        <v>577</v>
      </c>
      <c r="E109" s="31" t="s">
        <v>575</v>
      </c>
      <c r="F109" s="91">
        <v>734778</v>
      </c>
      <c r="G109" s="32">
        <v>87.2</v>
      </c>
      <c r="H109" s="32" t="s">
        <v>888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45168</v>
      </c>
      <c r="B110" s="32" t="s">
        <v>1311</v>
      </c>
      <c r="C110" s="31" t="s">
        <v>1312</v>
      </c>
      <c r="D110" s="31" t="s">
        <v>1313</v>
      </c>
      <c r="E110" s="31" t="s">
        <v>575</v>
      </c>
      <c r="F110" s="91">
        <v>200000</v>
      </c>
      <c r="G110" s="32">
        <v>55.95</v>
      </c>
      <c r="H110" s="32" t="s">
        <v>888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45168</v>
      </c>
      <c r="B111" s="32" t="s">
        <v>365</v>
      </c>
      <c r="C111" s="31" t="s">
        <v>1314</v>
      </c>
      <c r="D111" s="31" t="s">
        <v>577</v>
      </c>
      <c r="E111" s="31" t="s">
        <v>575</v>
      </c>
      <c r="F111" s="91">
        <v>841282</v>
      </c>
      <c r="G111" s="32">
        <v>885.96</v>
      </c>
      <c r="H111" s="32" t="s">
        <v>888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45168</v>
      </c>
      <c r="B112" s="32" t="s">
        <v>1315</v>
      </c>
      <c r="C112" s="31" t="s">
        <v>1316</v>
      </c>
      <c r="D112" s="31" t="s">
        <v>1189</v>
      </c>
      <c r="E112" s="31" t="s">
        <v>575</v>
      </c>
      <c r="F112" s="91">
        <v>217594</v>
      </c>
      <c r="G112" s="32">
        <v>46.36</v>
      </c>
      <c r="H112" s="32" t="s">
        <v>888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45168</v>
      </c>
      <c r="B113" s="32" t="s">
        <v>1317</v>
      </c>
      <c r="C113" s="31" t="s">
        <v>1318</v>
      </c>
      <c r="D113" s="31" t="s">
        <v>1251</v>
      </c>
      <c r="E113" s="31" t="s">
        <v>575</v>
      </c>
      <c r="F113" s="91">
        <v>72319</v>
      </c>
      <c r="G113" s="32">
        <v>107.06</v>
      </c>
      <c r="H113" s="32" t="s">
        <v>888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45168</v>
      </c>
      <c r="B114" s="32" t="s">
        <v>1110</v>
      </c>
      <c r="C114" s="31" t="s">
        <v>1111</v>
      </c>
      <c r="D114" s="31" t="s">
        <v>1319</v>
      </c>
      <c r="E114" s="31" t="s">
        <v>575</v>
      </c>
      <c r="F114" s="91">
        <v>3800000</v>
      </c>
      <c r="G114" s="32">
        <v>1.05</v>
      </c>
      <c r="H114" s="32" t="s">
        <v>888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45168</v>
      </c>
      <c r="B115" s="32" t="s">
        <v>1320</v>
      </c>
      <c r="C115" s="31" t="s">
        <v>1321</v>
      </c>
      <c r="D115" s="31" t="s">
        <v>1322</v>
      </c>
      <c r="E115" s="31" t="s">
        <v>575</v>
      </c>
      <c r="F115" s="91">
        <v>398716</v>
      </c>
      <c r="G115" s="32">
        <v>817.65</v>
      </c>
      <c r="H115" s="32" t="s">
        <v>888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45168</v>
      </c>
      <c r="B116" s="32" t="s">
        <v>1320</v>
      </c>
      <c r="C116" s="31" t="s">
        <v>1321</v>
      </c>
      <c r="D116" s="31" t="s">
        <v>1301</v>
      </c>
      <c r="E116" s="31" t="s">
        <v>575</v>
      </c>
      <c r="F116" s="91">
        <v>339232</v>
      </c>
      <c r="G116" s="32">
        <v>816.01</v>
      </c>
      <c r="H116" s="32" t="s">
        <v>888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45168</v>
      </c>
      <c r="B117" s="32" t="s">
        <v>1320</v>
      </c>
      <c r="C117" s="31" t="s">
        <v>1321</v>
      </c>
      <c r="D117" s="31" t="s">
        <v>577</v>
      </c>
      <c r="E117" s="31" t="s">
        <v>575</v>
      </c>
      <c r="F117" s="91">
        <v>757711</v>
      </c>
      <c r="G117" s="32">
        <v>801.19</v>
      </c>
      <c r="H117" s="32" t="s">
        <v>888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45168</v>
      </c>
      <c r="B118" s="32" t="s">
        <v>1320</v>
      </c>
      <c r="C118" s="31" t="s">
        <v>1321</v>
      </c>
      <c r="D118" s="31" t="s">
        <v>1125</v>
      </c>
      <c r="E118" s="31" t="s">
        <v>575</v>
      </c>
      <c r="F118" s="91">
        <v>339415</v>
      </c>
      <c r="G118" s="32">
        <v>819.86</v>
      </c>
      <c r="H118" s="32" t="s">
        <v>888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45168</v>
      </c>
      <c r="B119" s="32" t="s">
        <v>1181</v>
      </c>
      <c r="C119" s="31" t="s">
        <v>1182</v>
      </c>
      <c r="D119" s="31" t="s">
        <v>1093</v>
      </c>
      <c r="E119" s="31" t="s">
        <v>575</v>
      </c>
      <c r="F119" s="91">
        <v>12453067</v>
      </c>
      <c r="G119" s="32">
        <v>28.77</v>
      </c>
      <c r="H119" s="32" t="s">
        <v>888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45168</v>
      </c>
      <c r="B120" s="32" t="s">
        <v>1192</v>
      </c>
      <c r="C120" s="31" t="s">
        <v>1193</v>
      </c>
      <c r="D120" s="31" t="s">
        <v>1323</v>
      </c>
      <c r="E120" s="31" t="s">
        <v>575</v>
      </c>
      <c r="F120" s="91">
        <v>167767</v>
      </c>
      <c r="G120" s="32">
        <v>12.18</v>
      </c>
      <c r="H120" s="32" t="s">
        <v>888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45168</v>
      </c>
      <c r="B121" s="32" t="s">
        <v>1192</v>
      </c>
      <c r="C121" s="31" t="s">
        <v>1193</v>
      </c>
      <c r="D121" s="31" t="s">
        <v>1324</v>
      </c>
      <c r="E121" s="31" t="s">
        <v>575</v>
      </c>
      <c r="F121" s="91">
        <v>123000</v>
      </c>
      <c r="G121" s="32">
        <v>12.45</v>
      </c>
      <c r="H121" s="32" t="s">
        <v>888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45168</v>
      </c>
      <c r="B122" s="32" t="s">
        <v>137</v>
      </c>
      <c r="C122" s="31" t="s">
        <v>1108</v>
      </c>
      <c r="D122" s="31" t="s">
        <v>1093</v>
      </c>
      <c r="E122" s="31" t="s">
        <v>575</v>
      </c>
      <c r="F122" s="91">
        <v>2592098</v>
      </c>
      <c r="G122" s="32">
        <v>193.81</v>
      </c>
      <c r="H122" s="32" t="s">
        <v>888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45168</v>
      </c>
      <c r="B123" s="32" t="s">
        <v>1183</v>
      </c>
      <c r="C123" s="31" t="s">
        <v>1184</v>
      </c>
      <c r="D123" s="31" t="s">
        <v>577</v>
      </c>
      <c r="E123" s="31" t="s">
        <v>575</v>
      </c>
      <c r="F123" s="91">
        <v>1099425</v>
      </c>
      <c r="G123" s="32">
        <v>279.2</v>
      </c>
      <c r="H123" s="32" t="s">
        <v>888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45168</v>
      </c>
      <c r="B124" s="32" t="s">
        <v>1183</v>
      </c>
      <c r="C124" s="31" t="s">
        <v>1184</v>
      </c>
      <c r="D124" s="31" t="s">
        <v>1185</v>
      </c>
      <c r="E124" s="31" t="s">
        <v>575</v>
      </c>
      <c r="F124" s="91">
        <v>738879</v>
      </c>
      <c r="G124" s="32">
        <v>284.62</v>
      </c>
      <c r="H124" s="32" t="s">
        <v>888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45168</v>
      </c>
      <c r="B125" s="32" t="s">
        <v>1325</v>
      </c>
      <c r="C125" s="31" t="s">
        <v>1326</v>
      </c>
      <c r="D125" s="31" t="s">
        <v>577</v>
      </c>
      <c r="E125" s="31" t="s">
        <v>575</v>
      </c>
      <c r="F125" s="91">
        <v>495151</v>
      </c>
      <c r="G125" s="32">
        <v>85.89</v>
      </c>
      <c r="H125" s="32" t="s">
        <v>888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45168</v>
      </c>
      <c r="B126" s="32" t="s">
        <v>1327</v>
      </c>
      <c r="C126" s="31" t="s">
        <v>1328</v>
      </c>
      <c r="D126" s="31" t="s">
        <v>1306</v>
      </c>
      <c r="E126" s="31" t="s">
        <v>575</v>
      </c>
      <c r="F126" s="91">
        <v>50141</v>
      </c>
      <c r="G126" s="32">
        <v>292.56</v>
      </c>
      <c r="H126" s="32" t="s">
        <v>888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45168</v>
      </c>
      <c r="B127" s="32" t="s">
        <v>1329</v>
      </c>
      <c r="C127" s="31" t="s">
        <v>1330</v>
      </c>
      <c r="D127" s="31" t="s">
        <v>577</v>
      </c>
      <c r="E127" s="31" t="s">
        <v>575</v>
      </c>
      <c r="F127" s="91">
        <v>349563</v>
      </c>
      <c r="G127" s="32">
        <v>159.69999999999999</v>
      </c>
      <c r="H127" s="32" t="s">
        <v>888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45168</v>
      </c>
      <c r="B128" s="32" t="s">
        <v>1331</v>
      </c>
      <c r="C128" s="31" t="s">
        <v>1332</v>
      </c>
      <c r="D128" s="31" t="s">
        <v>1333</v>
      </c>
      <c r="E128" s="31" t="s">
        <v>575</v>
      </c>
      <c r="F128" s="91">
        <v>5000000</v>
      </c>
      <c r="G128" s="32">
        <v>47</v>
      </c>
      <c r="H128" s="32" t="s">
        <v>888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45168</v>
      </c>
      <c r="B129" s="32" t="s">
        <v>483</v>
      </c>
      <c r="C129" s="31" t="s">
        <v>1334</v>
      </c>
      <c r="D129" s="31" t="s">
        <v>577</v>
      </c>
      <c r="E129" s="31" t="s">
        <v>575</v>
      </c>
      <c r="F129" s="91">
        <v>229255</v>
      </c>
      <c r="G129" s="32">
        <v>1203.4000000000001</v>
      </c>
      <c r="H129" s="32" t="s">
        <v>888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45168</v>
      </c>
      <c r="B130" s="32" t="s">
        <v>1127</v>
      </c>
      <c r="C130" s="31" t="s">
        <v>1128</v>
      </c>
      <c r="D130" s="31" t="s">
        <v>577</v>
      </c>
      <c r="E130" s="31" t="s">
        <v>575</v>
      </c>
      <c r="F130" s="91">
        <v>2126088</v>
      </c>
      <c r="G130" s="32">
        <v>202.58</v>
      </c>
      <c r="H130" s="32" t="s">
        <v>888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45168</v>
      </c>
      <c r="B131" s="32" t="s">
        <v>1335</v>
      </c>
      <c r="C131" s="31" t="s">
        <v>1336</v>
      </c>
      <c r="D131" s="31" t="s">
        <v>1337</v>
      </c>
      <c r="E131" s="31" t="s">
        <v>575</v>
      </c>
      <c r="F131" s="91">
        <v>87000</v>
      </c>
      <c r="G131" s="32">
        <v>99.14</v>
      </c>
      <c r="H131" s="32" t="s">
        <v>888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45168</v>
      </c>
      <c r="B132" s="32" t="s">
        <v>1190</v>
      </c>
      <c r="C132" s="31" t="s">
        <v>1191</v>
      </c>
      <c r="D132" s="31" t="s">
        <v>1126</v>
      </c>
      <c r="E132" s="31" t="s">
        <v>575</v>
      </c>
      <c r="F132" s="91">
        <v>78523707</v>
      </c>
      <c r="G132" s="32">
        <v>19.78</v>
      </c>
      <c r="H132" s="32" t="s">
        <v>888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45168</v>
      </c>
      <c r="B133" s="32" t="s">
        <v>1190</v>
      </c>
      <c r="C133" s="31" t="s">
        <v>1191</v>
      </c>
      <c r="D133" s="31" t="s">
        <v>1338</v>
      </c>
      <c r="E133" s="31" t="s">
        <v>575</v>
      </c>
      <c r="F133" s="91">
        <v>54638985</v>
      </c>
      <c r="G133" s="32">
        <v>19.73</v>
      </c>
      <c r="H133" s="32" t="s">
        <v>888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45168</v>
      </c>
      <c r="B134" s="32" t="s">
        <v>1190</v>
      </c>
      <c r="C134" s="31" t="s">
        <v>1191</v>
      </c>
      <c r="D134" s="31" t="s">
        <v>1339</v>
      </c>
      <c r="E134" s="31" t="s">
        <v>575</v>
      </c>
      <c r="F134" s="91">
        <v>19584019</v>
      </c>
      <c r="G134" s="32">
        <v>19.309999999999999</v>
      </c>
      <c r="H134" s="32" t="s">
        <v>888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45168</v>
      </c>
      <c r="B135" s="32" t="s">
        <v>1190</v>
      </c>
      <c r="C135" s="31" t="s">
        <v>1191</v>
      </c>
      <c r="D135" s="31" t="s">
        <v>1301</v>
      </c>
      <c r="E135" s="31" t="s">
        <v>575</v>
      </c>
      <c r="F135" s="91">
        <v>25413089</v>
      </c>
      <c r="G135" s="32">
        <v>19.350000000000001</v>
      </c>
      <c r="H135" s="32" t="s">
        <v>888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45168</v>
      </c>
      <c r="B136" s="32" t="s">
        <v>1190</v>
      </c>
      <c r="C136" s="31" t="s">
        <v>1191</v>
      </c>
      <c r="D136" s="31" t="s">
        <v>1093</v>
      </c>
      <c r="E136" s="31" t="s">
        <v>575</v>
      </c>
      <c r="F136" s="91">
        <v>48584017</v>
      </c>
      <c r="G136" s="32">
        <v>19.34</v>
      </c>
      <c r="H136" s="32" t="s">
        <v>888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45168</v>
      </c>
      <c r="B137" s="32" t="s">
        <v>1190</v>
      </c>
      <c r="C137" s="31" t="s">
        <v>1191</v>
      </c>
      <c r="D137" s="31" t="s">
        <v>1340</v>
      </c>
      <c r="E137" s="31" t="s">
        <v>575</v>
      </c>
      <c r="F137" s="91">
        <v>19245470</v>
      </c>
      <c r="G137" s="32">
        <v>19.690000000000001</v>
      </c>
      <c r="H137" s="32" t="s">
        <v>888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45168</v>
      </c>
      <c r="B138" s="32" t="s">
        <v>1341</v>
      </c>
      <c r="C138" s="31" t="s">
        <v>1342</v>
      </c>
      <c r="D138" s="31" t="s">
        <v>1125</v>
      </c>
      <c r="E138" s="31" t="s">
        <v>575</v>
      </c>
      <c r="F138" s="91">
        <v>156336</v>
      </c>
      <c r="G138" s="32">
        <v>820.63</v>
      </c>
      <c r="H138" s="32" t="s">
        <v>888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45168</v>
      </c>
      <c r="B139" s="32" t="s">
        <v>1341</v>
      </c>
      <c r="C139" s="31" t="s">
        <v>1342</v>
      </c>
      <c r="D139" s="31" t="s">
        <v>1301</v>
      </c>
      <c r="E139" s="31" t="s">
        <v>575</v>
      </c>
      <c r="F139" s="91">
        <v>93986</v>
      </c>
      <c r="G139" s="32">
        <v>822.5</v>
      </c>
      <c r="H139" s="32" t="s">
        <v>888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45168</v>
      </c>
      <c r="B140" s="32" t="s">
        <v>1341</v>
      </c>
      <c r="C140" s="31" t="s">
        <v>1342</v>
      </c>
      <c r="D140" s="31" t="s">
        <v>577</v>
      </c>
      <c r="E140" s="31" t="s">
        <v>575</v>
      </c>
      <c r="F140" s="91">
        <v>203821</v>
      </c>
      <c r="G140" s="32">
        <v>801.8</v>
      </c>
      <c r="H140" s="32" t="s">
        <v>888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45168</v>
      </c>
      <c r="B141" s="32" t="s">
        <v>520</v>
      </c>
      <c r="C141" s="31" t="s">
        <v>1343</v>
      </c>
      <c r="D141" s="31" t="s">
        <v>577</v>
      </c>
      <c r="E141" s="31" t="s">
        <v>575</v>
      </c>
      <c r="F141" s="91">
        <v>1994681</v>
      </c>
      <c r="G141" s="32">
        <v>251.96</v>
      </c>
      <c r="H141" s="32" t="s">
        <v>888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45168</v>
      </c>
      <c r="B142" s="32" t="s">
        <v>1344</v>
      </c>
      <c r="C142" s="31" t="s">
        <v>1345</v>
      </c>
      <c r="D142" s="31" t="s">
        <v>577</v>
      </c>
      <c r="E142" s="31" t="s">
        <v>575</v>
      </c>
      <c r="F142" s="91">
        <v>711823</v>
      </c>
      <c r="G142" s="32">
        <v>108.3</v>
      </c>
      <c r="H142" s="32" t="s">
        <v>888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45168</v>
      </c>
      <c r="B143" s="32" t="s">
        <v>1344</v>
      </c>
      <c r="C143" s="31" t="s">
        <v>1345</v>
      </c>
      <c r="D143" s="31" t="s">
        <v>1129</v>
      </c>
      <c r="E143" s="31" t="s">
        <v>575</v>
      </c>
      <c r="F143" s="91">
        <v>454669</v>
      </c>
      <c r="G143" s="32">
        <v>107.11</v>
      </c>
      <c r="H143" s="32" t="s">
        <v>888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45168</v>
      </c>
      <c r="B144" s="32" t="s">
        <v>1344</v>
      </c>
      <c r="C144" s="31" t="s">
        <v>1345</v>
      </c>
      <c r="D144" s="31" t="s">
        <v>1346</v>
      </c>
      <c r="E144" s="31" t="s">
        <v>575</v>
      </c>
      <c r="F144" s="91">
        <v>769122</v>
      </c>
      <c r="G144" s="32">
        <v>107.14</v>
      </c>
      <c r="H144" s="32" t="s">
        <v>888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45168</v>
      </c>
      <c r="B145" s="32" t="s">
        <v>1347</v>
      </c>
      <c r="C145" s="31" t="s">
        <v>1348</v>
      </c>
      <c r="D145" s="31" t="s">
        <v>1349</v>
      </c>
      <c r="E145" s="31" t="s">
        <v>575</v>
      </c>
      <c r="F145" s="91">
        <v>1801</v>
      </c>
      <c r="G145" s="32">
        <v>11.15</v>
      </c>
      <c r="H145" s="32" t="s">
        <v>888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45168</v>
      </c>
      <c r="B146" s="32" t="s">
        <v>1350</v>
      </c>
      <c r="C146" s="31" t="s">
        <v>1351</v>
      </c>
      <c r="D146" s="31" t="s">
        <v>577</v>
      </c>
      <c r="E146" s="31" t="s">
        <v>575</v>
      </c>
      <c r="F146" s="91">
        <v>201131</v>
      </c>
      <c r="G146" s="32">
        <v>128.08000000000001</v>
      </c>
      <c r="H146" s="32" t="s">
        <v>888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45168</v>
      </c>
      <c r="B147" s="32" t="s">
        <v>545</v>
      </c>
      <c r="C147" s="31" t="s">
        <v>1352</v>
      </c>
      <c r="D147" s="31" t="s">
        <v>1301</v>
      </c>
      <c r="E147" s="31" t="s">
        <v>575</v>
      </c>
      <c r="F147" s="91">
        <v>390296</v>
      </c>
      <c r="G147" s="32">
        <v>437.59</v>
      </c>
      <c r="H147" s="32" t="s">
        <v>888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45168</v>
      </c>
      <c r="B148" s="32" t="s">
        <v>545</v>
      </c>
      <c r="C148" s="31" t="s">
        <v>1352</v>
      </c>
      <c r="D148" s="31" t="s">
        <v>577</v>
      </c>
      <c r="E148" s="31" t="s">
        <v>575</v>
      </c>
      <c r="F148" s="91">
        <v>711914</v>
      </c>
      <c r="G148" s="32">
        <v>431.95</v>
      </c>
      <c r="H148" s="32" t="s">
        <v>888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2.75" customHeight="1">
      <c r="A149" s="90">
        <v>45168</v>
      </c>
      <c r="B149" s="32" t="s">
        <v>1130</v>
      </c>
      <c r="C149" s="31" t="s">
        <v>1131</v>
      </c>
      <c r="D149" s="31" t="s">
        <v>1132</v>
      </c>
      <c r="E149" s="31" t="s">
        <v>575</v>
      </c>
      <c r="F149" s="91">
        <v>7319600</v>
      </c>
      <c r="G149" s="32">
        <v>2.92</v>
      </c>
      <c r="H149" s="32" t="s">
        <v>888</v>
      </c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2.75" customHeight="1">
      <c r="A150" s="90">
        <v>45168</v>
      </c>
      <c r="B150" s="32" t="s">
        <v>1133</v>
      </c>
      <c r="C150" s="31" t="s">
        <v>1134</v>
      </c>
      <c r="D150" s="31" t="s">
        <v>1109</v>
      </c>
      <c r="E150" s="31" t="s">
        <v>575</v>
      </c>
      <c r="F150" s="91">
        <v>22467475</v>
      </c>
      <c r="G150" s="32">
        <v>4.24</v>
      </c>
      <c r="H150" s="32" t="s">
        <v>888</v>
      </c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2.75" customHeight="1">
      <c r="A151" s="90">
        <v>45168</v>
      </c>
      <c r="B151" s="32" t="s">
        <v>1133</v>
      </c>
      <c r="C151" s="31" t="s">
        <v>1134</v>
      </c>
      <c r="D151" s="31" t="s">
        <v>1129</v>
      </c>
      <c r="E151" s="31" t="s">
        <v>575</v>
      </c>
      <c r="F151" s="91">
        <v>12437577</v>
      </c>
      <c r="G151" s="32">
        <v>4.1900000000000004</v>
      </c>
      <c r="H151" s="32" t="s">
        <v>888</v>
      </c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2.75" customHeight="1">
      <c r="A152" s="90">
        <v>45168</v>
      </c>
      <c r="B152" s="32" t="s">
        <v>1133</v>
      </c>
      <c r="C152" s="31" t="s">
        <v>1134</v>
      </c>
      <c r="D152" s="31" t="s">
        <v>1340</v>
      </c>
      <c r="E152" s="31" t="s">
        <v>575</v>
      </c>
      <c r="F152" s="91">
        <v>10881659</v>
      </c>
      <c r="G152" s="32">
        <v>4.25</v>
      </c>
      <c r="H152" s="32" t="s">
        <v>888</v>
      </c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2.75" customHeight="1">
      <c r="A153" s="90">
        <v>45168</v>
      </c>
      <c r="B153" s="32" t="s">
        <v>1353</v>
      </c>
      <c r="C153" s="31" t="s">
        <v>1354</v>
      </c>
      <c r="D153" s="31" t="s">
        <v>1274</v>
      </c>
      <c r="E153" s="31" t="s">
        <v>575</v>
      </c>
      <c r="F153" s="91">
        <v>570394</v>
      </c>
      <c r="G153" s="32">
        <v>37.33</v>
      </c>
      <c r="H153" s="32" t="s">
        <v>888</v>
      </c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2.75" customHeight="1">
      <c r="A154" s="90">
        <v>45168</v>
      </c>
      <c r="B154" s="32" t="s">
        <v>1123</v>
      </c>
      <c r="C154" s="31" t="s">
        <v>1124</v>
      </c>
      <c r="D154" s="31" t="s">
        <v>1355</v>
      </c>
      <c r="E154" s="31" t="s">
        <v>576</v>
      </c>
      <c r="F154" s="91">
        <v>36000</v>
      </c>
      <c r="G154" s="32">
        <v>74.760000000000005</v>
      </c>
      <c r="H154" s="32" t="s">
        <v>888</v>
      </c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2.75" customHeight="1">
      <c r="A155" s="90">
        <v>45168</v>
      </c>
      <c r="B155" s="32" t="s">
        <v>1297</v>
      </c>
      <c r="C155" s="31" t="s">
        <v>1298</v>
      </c>
      <c r="D155" s="31" t="s">
        <v>1299</v>
      </c>
      <c r="E155" s="31" t="s">
        <v>576</v>
      </c>
      <c r="F155" s="91">
        <v>16000</v>
      </c>
      <c r="G155" s="32">
        <v>66.489999999999995</v>
      </c>
      <c r="H155" s="32" t="s">
        <v>888</v>
      </c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2.75" customHeight="1">
      <c r="A156" s="90">
        <v>45168</v>
      </c>
      <c r="B156" s="32" t="s">
        <v>729</v>
      </c>
      <c r="C156" s="31" t="s">
        <v>1300</v>
      </c>
      <c r="D156" s="31" t="s">
        <v>1301</v>
      </c>
      <c r="E156" s="31" t="s">
        <v>576</v>
      </c>
      <c r="F156" s="91">
        <v>764255</v>
      </c>
      <c r="G156" s="32">
        <v>64.88</v>
      </c>
      <c r="H156" s="32" t="s">
        <v>888</v>
      </c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5" customHeight="1">
      <c r="A157" s="90">
        <v>45168</v>
      </c>
      <c r="B157" s="32" t="s">
        <v>729</v>
      </c>
      <c r="C157" s="31" t="s">
        <v>1300</v>
      </c>
      <c r="D157" s="31" t="s">
        <v>577</v>
      </c>
      <c r="E157" s="31" t="s">
        <v>576</v>
      </c>
      <c r="F157" s="91">
        <v>1197781</v>
      </c>
      <c r="G157" s="32">
        <v>65.14</v>
      </c>
      <c r="H157" s="32" t="s">
        <v>888</v>
      </c>
    </row>
    <row r="158" spans="1:28" ht="15" customHeight="1">
      <c r="A158" s="90">
        <v>45168</v>
      </c>
      <c r="B158" s="32" t="s">
        <v>729</v>
      </c>
      <c r="C158" s="31" t="s">
        <v>1300</v>
      </c>
      <c r="D158" s="31" t="s">
        <v>1126</v>
      </c>
      <c r="E158" s="31" t="s">
        <v>576</v>
      </c>
      <c r="F158" s="91">
        <v>206897</v>
      </c>
      <c r="G158" s="32">
        <v>65.91</v>
      </c>
      <c r="H158" s="32" t="s">
        <v>888</v>
      </c>
    </row>
    <row r="159" spans="1:28" ht="15" customHeight="1">
      <c r="A159" s="90">
        <v>45168</v>
      </c>
      <c r="B159" s="32" t="s">
        <v>1302</v>
      </c>
      <c r="C159" s="31" t="s">
        <v>1303</v>
      </c>
      <c r="D159" s="31" t="s">
        <v>1178</v>
      </c>
      <c r="E159" s="31" t="s">
        <v>576</v>
      </c>
      <c r="F159" s="91">
        <v>647308</v>
      </c>
      <c r="G159" s="32">
        <v>37.22</v>
      </c>
      <c r="H159" s="32" t="s">
        <v>888</v>
      </c>
    </row>
    <row r="160" spans="1:28" ht="15" customHeight="1">
      <c r="A160" s="90">
        <v>45168</v>
      </c>
      <c r="B160" s="32" t="s">
        <v>1304</v>
      </c>
      <c r="C160" s="31" t="s">
        <v>1305</v>
      </c>
      <c r="D160" s="31" t="s">
        <v>1306</v>
      </c>
      <c r="E160" s="31" t="s">
        <v>576</v>
      </c>
      <c r="F160" s="91">
        <v>42858</v>
      </c>
      <c r="G160" s="32">
        <v>90.38</v>
      </c>
      <c r="H160" s="32" t="s">
        <v>888</v>
      </c>
    </row>
    <row r="161" spans="1:8" ht="15" customHeight="1">
      <c r="A161" s="90">
        <v>45168</v>
      </c>
      <c r="B161" s="32" t="s">
        <v>1307</v>
      </c>
      <c r="C161" s="31" t="s">
        <v>1308</v>
      </c>
      <c r="D161" s="31" t="s">
        <v>577</v>
      </c>
      <c r="E161" s="31" t="s">
        <v>576</v>
      </c>
      <c r="F161" s="91">
        <v>29178</v>
      </c>
      <c r="G161" s="32">
        <v>4071.34</v>
      </c>
      <c r="H161" s="32" t="s">
        <v>888</v>
      </c>
    </row>
    <row r="162" spans="1:8" ht="15" customHeight="1">
      <c r="A162" s="90">
        <v>45168</v>
      </c>
      <c r="B162" s="32" t="s">
        <v>1309</v>
      </c>
      <c r="C162" s="31" t="s">
        <v>1310</v>
      </c>
      <c r="D162" s="31" t="s">
        <v>1356</v>
      </c>
      <c r="E162" s="31" t="s">
        <v>576</v>
      </c>
      <c r="F162" s="91">
        <v>750000</v>
      </c>
      <c r="G162" s="32">
        <v>86.88</v>
      </c>
      <c r="H162" s="32" t="s">
        <v>888</v>
      </c>
    </row>
    <row r="163" spans="1:8" ht="15" customHeight="1">
      <c r="A163" s="90">
        <v>45168</v>
      </c>
      <c r="B163" s="32" t="s">
        <v>1309</v>
      </c>
      <c r="C163" s="31" t="s">
        <v>1310</v>
      </c>
      <c r="D163" s="31" t="s">
        <v>577</v>
      </c>
      <c r="E163" s="31" t="s">
        <v>576</v>
      </c>
      <c r="F163" s="91">
        <v>734778</v>
      </c>
      <c r="G163" s="32">
        <v>87.47</v>
      </c>
      <c r="H163" s="32" t="s">
        <v>888</v>
      </c>
    </row>
    <row r="164" spans="1:8" ht="15" customHeight="1">
      <c r="A164" s="90">
        <v>45168</v>
      </c>
      <c r="B164" s="32" t="s">
        <v>365</v>
      </c>
      <c r="C164" s="31" t="s">
        <v>1314</v>
      </c>
      <c r="D164" s="31" t="s">
        <v>577</v>
      </c>
      <c r="E164" s="31" t="s">
        <v>576</v>
      </c>
      <c r="F164" s="91">
        <v>841282</v>
      </c>
      <c r="G164" s="32">
        <v>886.14</v>
      </c>
      <c r="H164" s="32" t="s">
        <v>888</v>
      </c>
    </row>
    <row r="165" spans="1:8" ht="15" customHeight="1">
      <c r="A165" s="90">
        <v>45168</v>
      </c>
      <c r="B165" s="32" t="s">
        <v>1315</v>
      </c>
      <c r="C165" s="31" t="s">
        <v>1316</v>
      </c>
      <c r="D165" s="31" t="s">
        <v>1189</v>
      </c>
      <c r="E165" s="31" t="s">
        <v>576</v>
      </c>
      <c r="F165" s="91">
        <v>217594</v>
      </c>
      <c r="G165" s="32">
        <v>44.08</v>
      </c>
      <c r="H165" s="32" t="s">
        <v>888</v>
      </c>
    </row>
    <row r="166" spans="1:8" ht="15" customHeight="1">
      <c r="A166" s="90">
        <v>45168</v>
      </c>
      <c r="B166" s="32" t="s">
        <v>1317</v>
      </c>
      <c r="C166" s="31" t="s">
        <v>1318</v>
      </c>
      <c r="D166" s="31" t="s">
        <v>1251</v>
      </c>
      <c r="E166" s="31" t="s">
        <v>576</v>
      </c>
      <c r="F166" s="91">
        <v>72319</v>
      </c>
      <c r="G166" s="32">
        <v>107</v>
      </c>
      <c r="H166" s="32" t="s">
        <v>888</v>
      </c>
    </row>
    <row r="167" spans="1:8" ht="15" customHeight="1">
      <c r="A167" s="90">
        <v>45168</v>
      </c>
      <c r="B167" s="32" t="s">
        <v>1176</v>
      </c>
      <c r="C167" s="31" t="s">
        <v>1177</v>
      </c>
      <c r="D167" s="31" t="s">
        <v>1179</v>
      </c>
      <c r="E167" s="31" t="s">
        <v>576</v>
      </c>
      <c r="F167" s="91">
        <v>750000</v>
      </c>
      <c r="G167" s="32">
        <v>10.45</v>
      </c>
      <c r="H167" s="32" t="s">
        <v>888</v>
      </c>
    </row>
    <row r="168" spans="1:8" ht="15" customHeight="1">
      <c r="A168" s="90">
        <v>45168</v>
      </c>
      <c r="B168" s="32" t="s">
        <v>1176</v>
      </c>
      <c r="C168" s="31" t="s">
        <v>1177</v>
      </c>
      <c r="D168" s="31" t="s">
        <v>1180</v>
      </c>
      <c r="E168" s="31" t="s">
        <v>576</v>
      </c>
      <c r="F168" s="91">
        <v>660594</v>
      </c>
      <c r="G168" s="32">
        <v>10.72</v>
      </c>
      <c r="H168" s="32" t="s">
        <v>888</v>
      </c>
    </row>
    <row r="169" spans="1:8" ht="15" customHeight="1">
      <c r="A169" s="90">
        <v>45168</v>
      </c>
      <c r="B169" s="32" t="s">
        <v>1320</v>
      </c>
      <c r="C169" s="31" t="s">
        <v>1321</v>
      </c>
      <c r="D169" s="31" t="s">
        <v>1322</v>
      </c>
      <c r="E169" s="31" t="s">
        <v>576</v>
      </c>
      <c r="F169" s="91">
        <v>398716</v>
      </c>
      <c r="G169" s="32">
        <v>818.3</v>
      </c>
      <c r="H169" s="32" t="s">
        <v>888</v>
      </c>
    </row>
    <row r="170" spans="1:8" ht="15" customHeight="1">
      <c r="A170" s="90">
        <v>45168</v>
      </c>
      <c r="B170" s="32" t="s">
        <v>1320</v>
      </c>
      <c r="C170" s="31" t="s">
        <v>1321</v>
      </c>
      <c r="D170" s="31" t="s">
        <v>1125</v>
      </c>
      <c r="E170" s="31" t="s">
        <v>576</v>
      </c>
      <c r="F170" s="91">
        <v>339415</v>
      </c>
      <c r="G170" s="32">
        <v>820.2</v>
      </c>
      <c r="H170" s="32" t="s">
        <v>888</v>
      </c>
    </row>
    <row r="171" spans="1:8" ht="15" customHeight="1">
      <c r="A171" s="90">
        <v>45168</v>
      </c>
      <c r="B171" s="32" t="s">
        <v>1320</v>
      </c>
      <c r="C171" s="31" t="s">
        <v>1321</v>
      </c>
      <c r="D171" s="31" t="s">
        <v>577</v>
      </c>
      <c r="E171" s="31" t="s">
        <v>576</v>
      </c>
      <c r="F171" s="91">
        <v>757711</v>
      </c>
      <c r="G171" s="32">
        <v>802.17</v>
      </c>
      <c r="H171" s="32" t="s">
        <v>888</v>
      </c>
    </row>
    <row r="172" spans="1:8" ht="15" customHeight="1">
      <c r="A172" s="90">
        <v>45168</v>
      </c>
      <c r="B172" s="32" t="s">
        <v>1320</v>
      </c>
      <c r="C172" s="31" t="s">
        <v>1321</v>
      </c>
      <c r="D172" s="31" t="s">
        <v>1301</v>
      </c>
      <c r="E172" s="31" t="s">
        <v>576</v>
      </c>
      <c r="F172" s="91">
        <v>346654</v>
      </c>
      <c r="G172" s="32">
        <v>820.79</v>
      </c>
      <c r="H172" s="32" t="s">
        <v>888</v>
      </c>
    </row>
    <row r="173" spans="1:8" ht="15" customHeight="1">
      <c r="A173" s="90">
        <v>45168</v>
      </c>
      <c r="B173" s="32" t="s">
        <v>1181</v>
      </c>
      <c r="C173" s="31" t="s">
        <v>1182</v>
      </c>
      <c r="D173" s="31" t="s">
        <v>1093</v>
      </c>
      <c r="E173" s="31" t="s">
        <v>576</v>
      </c>
      <c r="F173" s="91">
        <v>12944261</v>
      </c>
      <c r="G173" s="32">
        <v>28.72</v>
      </c>
      <c r="H173" s="32" t="s">
        <v>888</v>
      </c>
    </row>
    <row r="174" spans="1:8" ht="15" customHeight="1">
      <c r="A174" s="90">
        <v>45168</v>
      </c>
      <c r="B174" s="32" t="s">
        <v>1192</v>
      </c>
      <c r="C174" s="31" t="s">
        <v>1193</v>
      </c>
      <c r="D174" s="31" t="s">
        <v>1323</v>
      </c>
      <c r="E174" s="31" t="s">
        <v>576</v>
      </c>
      <c r="F174" s="91">
        <v>167767</v>
      </c>
      <c r="G174" s="32">
        <v>12.32</v>
      </c>
      <c r="H174" s="32" t="s">
        <v>888</v>
      </c>
    </row>
    <row r="175" spans="1:8" ht="15" customHeight="1">
      <c r="A175" s="90">
        <v>45168</v>
      </c>
      <c r="B175" s="32" t="s">
        <v>137</v>
      </c>
      <c r="C175" s="31" t="s">
        <v>1108</v>
      </c>
      <c r="D175" s="31" t="s">
        <v>1093</v>
      </c>
      <c r="E175" s="31" t="s">
        <v>576</v>
      </c>
      <c r="F175" s="91">
        <v>2652809</v>
      </c>
      <c r="G175" s="32">
        <v>193.86</v>
      </c>
      <c r="H175" s="32" t="s">
        <v>888</v>
      </c>
    </row>
    <row r="176" spans="1:8" ht="15" customHeight="1">
      <c r="A176" s="90">
        <v>45168</v>
      </c>
      <c r="B176" s="32" t="s">
        <v>1183</v>
      </c>
      <c r="C176" s="31" t="s">
        <v>1184</v>
      </c>
      <c r="D176" s="31" t="s">
        <v>1185</v>
      </c>
      <c r="E176" s="31" t="s">
        <v>576</v>
      </c>
      <c r="F176" s="91">
        <v>738879</v>
      </c>
      <c r="G176" s="32">
        <v>283.17</v>
      </c>
      <c r="H176" s="32" t="s">
        <v>888</v>
      </c>
    </row>
    <row r="177" spans="1:8" ht="15" customHeight="1">
      <c r="A177" s="90">
        <v>45168</v>
      </c>
      <c r="B177" s="32" t="s">
        <v>1183</v>
      </c>
      <c r="C177" s="31" t="s">
        <v>1184</v>
      </c>
      <c r="D177" s="31" t="s">
        <v>577</v>
      </c>
      <c r="E177" s="31" t="s">
        <v>576</v>
      </c>
      <c r="F177" s="91">
        <v>1099425</v>
      </c>
      <c r="G177" s="32">
        <v>279.35000000000002</v>
      </c>
      <c r="H177" s="32" t="s">
        <v>888</v>
      </c>
    </row>
    <row r="178" spans="1:8" ht="15" customHeight="1">
      <c r="A178" s="90">
        <v>45168</v>
      </c>
      <c r="B178" s="32" t="s">
        <v>1325</v>
      </c>
      <c r="C178" s="31" t="s">
        <v>1326</v>
      </c>
      <c r="D178" s="31" t="s">
        <v>577</v>
      </c>
      <c r="E178" s="31" t="s">
        <v>576</v>
      </c>
      <c r="F178" s="91">
        <v>495151</v>
      </c>
      <c r="G178" s="32">
        <v>85.94</v>
      </c>
      <c r="H178" s="32" t="s">
        <v>888</v>
      </c>
    </row>
    <row r="179" spans="1:8" ht="15" customHeight="1">
      <c r="A179" s="90">
        <v>45168</v>
      </c>
      <c r="B179" s="32" t="s">
        <v>1357</v>
      </c>
      <c r="C179" s="31" t="s">
        <v>1358</v>
      </c>
      <c r="D179" s="31" t="s">
        <v>1359</v>
      </c>
      <c r="E179" s="31" t="s">
        <v>576</v>
      </c>
      <c r="F179" s="91">
        <v>2624035</v>
      </c>
      <c r="G179" s="32">
        <v>88.93</v>
      </c>
      <c r="H179" s="32" t="s">
        <v>888</v>
      </c>
    </row>
    <row r="180" spans="1:8" ht="15" customHeight="1">
      <c r="A180" s="90">
        <v>45168</v>
      </c>
      <c r="B180" s="32" t="s">
        <v>1186</v>
      </c>
      <c r="C180" s="31" t="s">
        <v>1187</v>
      </c>
      <c r="D180" s="31" t="s">
        <v>1188</v>
      </c>
      <c r="E180" s="31" t="s">
        <v>576</v>
      </c>
      <c r="F180" s="91">
        <v>499000</v>
      </c>
      <c r="G180" s="32">
        <v>5.72</v>
      </c>
      <c r="H180" s="32" t="s">
        <v>888</v>
      </c>
    </row>
    <row r="181" spans="1:8" ht="15" customHeight="1">
      <c r="A181" s="90">
        <v>45168</v>
      </c>
      <c r="B181" s="32" t="s">
        <v>1186</v>
      </c>
      <c r="C181" s="31" t="s">
        <v>1187</v>
      </c>
      <c r="D181" s="31" t="s">
        <v>926</v>
      </c>
      <c r="E181" s="31" t="s">
        <v>576</v>
      </c>
      <c r="F181" s="91">
        <v>500000</v>
      </c>
      <c r="G181" s="32">
        <v>5.75</v>
      </c>
      <c r="H181" s="32" t="s">
        <v>888</v>
      </c>
    </row>
    <row r="182" spans="1:8" ht="15" customHeight="1">
      <c r="A182" s="90">
        <v>45168</v>
      </c>
      <c r="B182" s="32" t="s">
        <v>1186</v>
      </c>
      <c r="C182" s="31" t="s">
        <v>1187</v>
      </c>
      <c r="D182" s="31" t="s">
        <v>1194</v>
      </c>
      <c r="E182" s="31" t="s">
        <v>576</v>
      </c>
      <c r="F182" s="91">
        <v>828035</v>
      </c>
      <c r="G182" s="32">
        <v>5.71</v>
      </c>
      <c r="H182" s="32" t="s">
        <v>888</v>
      </c>
    </row>
    <row r="183" spans="1:8" ht="15" customHeight="1">
      <c r="A183" s="90">
        <v>45168</v>
      </c>
      <c r="B183" s="32" t="s">
        <v>1327</v>
      </c>
      <c r="C183" s="31" t="s">
        <v>1328</v>
      </c>
      <c r="D183" s="31" t="s">
        <v>1306</v>
      </c>
      <c r="E183" s="31" t="s">
        <v>576</v>
      </c>
      <c r="F183" s="91">
        <v>50141</v>
      </c>
      <c r="G183" s="32">
        <v>293.64</v>
      </c>
      <c r="H183" s="32" t="s">
        <v>888</v>
      </c>
    </row>
    <row r="184" spans="1:8" ht="15" customHeight="1">
      <c r="A184" s="90">
        <v>45168</v>
      </c>
      <c r="B184" s="32" t="s">
        <v>1329</v>
      </c>
      <c r="C184" s="31" t="s">
        <v>1330</v>
      </c>
      <c r="D184" s="31" t="s">
        <v>577</v>
      </c>
      <c r="E184" s="31" t="s">
        <v>576</v>
      </c>
      <c r="F184" s="91">
        <v>349563</v>
      </c>
      <c r="G184" s="32">
        <v>159.77000000000001</v>
      </c>
      <c r="H184" s="32" t="s">
        <v>888</v>
      </c>
    </row>
    <row r="185" spans="1:8" ht="15" customHeight="1">
      <c r="A185" s="90">
        <v>45168</v>
      </c>
      <c r="B185" s="32" t="s">
        <v>1331</v>
      </c>
      <c r="C185" s="31" t="s">
        <v>1332</v>
      </c>
      <c r="D185" s="31" t="s">
        <v>1360</v>
      </c>
      <c r="E185" s="31" t="s">
        <v>576</v>
      </c>
      <c r="F185" s="91">
        <v>2560000</v>
      </c>
      <c r="G185" s="32">
        <v>47</v>
      </c>
      <c r="H185" s="32" t="s">
        <v>888</v>
      </c>
    </row>
    <row r="186" spans="1:8" ht="15" customHeight="1">
      <c r="A186" s="90">
        <v>45168</v>
      </c>
      <c r="B186" s="32" t="s">
        <v>1331</v>
      </c>
      <c r="C186" s="31" t="s">
        <v>1332</v>
      </c>
      <c r="D186" s="31" t="s">
        <v>1361</v>
      </c>
      <c r="E186" s="31" t="s">
        <v>576</v>
      </c>
      <c r="F186" s="91">
        <v>1000000</v>
      </c>
      <c r="G186" s="32">
        <v>47</v>
      </c>
      <c r="H186" s="32" t="s">
        <v>888</v>
      </c>
    </row>
    <row r="187" spans="1:8" ht="15" customHeight="1">
      <c r="A187" s="90">
        <v>45168</v>
      </c>
      <c r="B187" s="32" t="s">
        <v>483</v>
      </c>
      <c r="C187" s="31" t="s">
        <v>1334</v>
      </c>
      <c r="D187" s="31" t="s">
        <v>577</v>
      </c>
      <c r="E187" s="31" t="s">
        <v>576</v>
      </c>
      <c r="F187" s="91">
        <v>229255</v>
      </c>
      <c r="G187" s="32">
        <v>1204.3800000000001</v>
      </c>
      <c r="H187" s="32" t="s">
        <v>888</v>
      </c>
    </row>
    <row r="188" spans="1:8" ht="15" customHeight="1">
      <c r="A188" s="90">
        <v>45168</v>
      </c>
      <c r="B188" s="32" t="s">
        <v>1127</v>
      </c>
      <c r="C188" s="31" t="s">
        <v>1128</v>
      </c>
      <c r="D188" s="31" t="s">
        <v>577</v>
      </c>
      <c r="E188" s="31" t="s">
        <v>576</v>
      </c>
      <c r="F188" s="91">
        <v>2126088</v>
      </c>
      <c r="G188" s="32">
        <v>202.68</v>
      </c>
      <c r="H188" s="32" t="s">
        <v>888</v>
      </c>
    </row>
    <row r="189" spans="1:8" ht="15" customHeight="1">
      <c r="A189" s="90">
        <v>45168</v>
      </c>
      <c r="B189" s="32" t="s">
        <v>1190</v>
      </c>
      <c r="C189" s="31" t="s">
        <v>1191</v>
      </c>
      <c r="D189" s="31" t="s">
        <v>1339</v>
      </c>
      <c r="E189" s="31" t="s">
        <v>576</v>
      </c>
      <c r="F189" s="91">
        <v>19584019</v>
      </c>
      <c r="G189" s="32">
        <v>19.43</v>
      </c>
      <c r="H189" s="32" t="s">
        <v>888</v>
      </c>
    </row>
    <row r="190" spans="1:8" ht="15" customHeight="1">
      <c r="A190" s="90">
        <v>45168</v>
      </c>
      <c r="B190" s="32" t="s">
        <v>1190</v>
      </c>
      <c r="C190" s="31" t="s">
        <v>1191</v>
      </c>
      <c r="D190" s="31" t="s">
        <v>1126</v>
      </c>
      <c r="E190" s="31" t="s">
        <v>576</v>
      </c>
      <c r="F190" s="91">
        <v>70424736</v>
      </c>
      <c r="G190" s="32">
        <v>19.84</v>
      </c>
      <c r="H190" s="32" t="s">
        <v>888</v>
      </c>
    </row>
    <row r="191" spans="1:8" ht="15" customHeight="1">
      <c r="A191" s="90">
        <v>45168</v>
      </c>
      <c r="B191" s="32" t="s">
        <v>1190</v>
      </c>
      <c r="C191" s="31" t="s">
        <v>1191</v>
      </c>
      <c r="D191" s="31" t="s">
        <v>1338</v>
      </c>
      <c r="E191" s="31" t="s">
        <v>576</v>
      </c>
      <c r="F191" s="91">
        <v>54639985</v>
      </c>
      <c r="G191" s="32">
        <v>19.73</v>
      </c>
      <c r="H191" s="32" t="s">
        <v>888</v>
      </c>
    </row>
    <row r="192" spans="1:8" ht="15" customHeight="1">
      <c r="A192" s="90">
        <v>45168</v>
      </c>
      <c r="B192" s="32" t="s">
        <v>1190</v>
      </c>
      <c r="C192" s="31" t="s">
        <v>1191</v>
      </c>
      <c r="D192" s="31" t="s">
        <v>1340</v>
      </c>
      <c r="E192" s="31" t="s">
        <v>576</v>
      </c>
      <c r="F192" s="91">
        <v>18805650</v>
      </c>
      <c r="G192" s="32">
        <v>19.71</v>
      </c>
      <c r="H192" s="32" t="s">
        <v>888</v>
      </c>
    </row>
    <row r="193" spans="1:8" ht="15" customHeight="1">
      <c r="A193" s="90">
        <v>45168</v>
      </c>
      <c r="B193" s="32" t="s">
        <v>1190</v>
      </c>
      <c r="C193" s="31" t="s">
        <v>1191</v>
      </c>
      <c r="D193" s="31" t="s">
        <v>1093</v>
      </c>
      <c r="E193" s="31" t="s">
        <v>576</v>
      </c>
      <c r="F193" s="91">
        <v>49920806</v>
      </c>
      <c r="G193" s="32">
        <v>19.36</v>
      </c>
      <c r="H193" s="32" t="s">
        <v>888</v>
      </c>
    </row>
    <row r="194" spans="1:8" ht="15" customHeight="1">
      <c r="A194" s="90">
        <v>45168</v>
      </c>
      <c r="B194" s="32" t="s">
        <v>1190</v>
      </c>
      <c r="C194" s="31" t="s">
        <v>1191</v>
      </c>
      <c r="D194" s="31" t="s">
        <v>1301</v>
      </c>
      <c r="E194" s="31" t="s">
        <v>576</v>
      </c>
      <c r="F194" s="91">
        <v>28244521</v>
      </c>
      <c r="G194" s="32">
        <v>19.420000000000002</v>
      </c>
      <c r="H194" s="32" t="s">
        <v>888</v>
      </c>
    </row>
    <row r="195" spans="1:8" ht="15" customHeight="1">
      <c r="A195" s="90">
        <v>45168</v>
      </c>
      <c r="B195" s="32" t="s">
        <v>1135</v>
      </c>
      <c r="C195" s="31" t="s">
        <v>1136</v>
      </c>
      <c r="D195" s="31" t="s">
        <v>1137</v>
      </c>
      <c r="E195" s="31" t="s">
        <v>576</v>
      </c>
      <c r="F195" s="91">
        <v>41000000</v>
      </c>
      <c r="G195" s="32">
        <v>6.25</v>
      </c>
      <c r="H195" s="32" t="s">
        <v>888</v>
      </c>
    </row>
    <row r="196" spans="1:8" ht="15" customHeight="1">
      <c r="A196" s="90">
        <v>45168</v>
      </c>
      <c r="B196" s="32" t="s">
        <v>1362</v>
      </c>
      <c r="C196" s="31" t="s">
        <v>1363</v>
      </c>
      <c r="D196" s="31" t="s">
        <v>1364</v>
      </c>
      <c r="E196" s="31" t="s">
        <v>576</v>
      </c>
      <c r="F196" s="91">
        <v>873611</v>
      </c>
      <c r="G196" s="32">
        <v>26.25</v>
      </c>
      <c r="H196" s="32" t="s">
        <v>888</v>
      </c>
    </row>
    <row r="197" spans="1:8" ht="15" customHeight="1">
      <c r="A197" s="90">
        <v>45168</v>
      </c>
      <c r="B197" s="32" t="s">
        <v>1341</v>
      </c>
      <c r="C197" s="31" t="s">
        <v>1342</v>
      </c>
      <c r="D197" s="31" t="s">
        <v>1125</v>
      </c>
      <c r="E197" s="31" t="s">
        <v>576</v>
      </c>
      <c r="F197" s="91">
        <v>156592</v>
      </c>
      <c r="G197" s="32">
        <v>821.14</v>
      </c>
      <c r="H197" s="32" t="s">
        <v>888</v>
      </c>
    </row>
    <row r="198" spans="1:8" ht="15" customHeight="1">
      <c r="A198" s="90">
        <v>45168</v>
      </c>
      <c r="B198" s="32" t="s">
        <v>1341</v>
      </c>
      <c r="C198" s="31" t="s">
        <v>1342</v>
      </c>
      <c r="D198" s="31" t="s">
        <v>1301</v>
      </c>
      <c r="E198" s="31" t="s">
        <v>576</v>
      </c>
      <c r="F198" s="91">
        <v>108553</v>
      </c>
      <c r="G198" s="32">
        <v>817.02</v>
      </c>
      <c r="H198" s="32" t="s">
        <v>888</v>
      </c>
    </row>
    <row r="199" spans="1:8" ht="15" customHeight="1">
      <c r="A199" s="90">
        <v>45168</v>
      </c>
      <c r="B199" s="32" t="s">
        <v>1341</v>
      </c>
      <c r="C199" s="31" t="s">
        <v>1342</v>
      </c>
      <c r="D199" s="31" t="s">
        <v>577</v>
      </c>
      <c r="E199" s="31" t="s">
        <v>576</v>
      </c>
      <c r="F199" s="91">
        <v>203821</v>
      </c>
      <c r="G199" s="32">
        <v>801.74</v>
      </c>
      <c r="H199" s="32" t="s">
        <v>888</v>
      </c>
    </row>
    <row r="200" spans="1:8" ht="15" customHeight="1">
      <c r="A200" s="90">
        <v>45168</v>
      </c>
      <c r="B200" s="32" t="s">
        <v>520</v>
      </c>
      <c r="C200" s="31" t="s">
        <v>1343</v>
      </c>
      <c r="D200" s="31" t="s">
        <v>577</v>
      </c>
      <c r="E200" s="31" t="s">
        <v>576</v>
      </c>
      <c r="F200" s="91">
        <v>1994681</v>
      </c>
      <c r="G200" s="32">
        <v>252.13</v>
      </c>
      <c r="H200" s="32" t="s">
        <v>888</v>
      </c>
    </row>
    <row r="201" spans="1:8" ht="15" customHeight="1">
      <c r="A201" s="90">
        <v>45168</v>
      </c>
      <c r="B201" s="32" t="s">
        <v>1344</v>
      </c>
      <c r="C201" s="31" t="s">
        <v>1345</v>
      </c>
      <c r="D201" s="31" t="s">
        <v>1346</v>
      </c>
      <c r="E201" s="31" t="s">
        <v>576</v>
      </c>
      <c r="F201" s="91">
        <v>769122</v>
      </c>
      <c r="G201" s="32">
        <v>107.88</v>
      </c>
      <c r="H201" s="32" t="s">
        <v>888</v>
      </c>
    </row>
    <row r="202" spans="1:8" ht="15" customHeight="1">
      <c r="A202" s="90">
        <v>45168</v>
      </c>
      <c r="B202" s="32" t="s">
        <v>1344</v>
      </c>
      <c r="C202" s="31" t="s">
        <v>1345</v>
      </c>
      <c r="D202" s="31" t="s">
        <v>1129</v>
      </c>
      <c r="E202" s="31" t="s">
        <v>576</v>
      </c>
      <c r="F202" s="91">
        <v>95708</v>
      </c>
      <c r="G202" s="32">
        <v>108.14</v>
      </c>
      <c r="H202" s="32" t="s">
        <v>888</v>
      </c>
    </row>
    <row r="203" spans="1:8" ht="15" customHeight="1">
      <c r="A203" s="90">
        <v>45168</v>
      </c>
      <c r="B203" s="32" t="s">
        <v>1344</v>
      </c>
      <c r="C203" s="31" t="s">
        <v>1345</v>
      </c>
      <c r="D203" s="31" t="s">
        <v>577</v>
      </c>
      <c r="E203" s="31" t="s">
        <v>576</v>
      </c>
      <c r="F203" s="91">
        <v>711823</v>
      </c>
      <c r="G203" s="32">
        <v>108.24</v>
      </c>
      <c r="H203" s="32" t="s">
        <v>888</v>
      </c>
    </row>
    <row r="204" spans="1:8" ht="15" customHeight="1">
      <c r="A204" s="90">
        <v>45168</v>
      </c>
      <c r="B204" s="32" t="s">
        <v>1347</v>
      </c>
      <c r="C204" s="31" t="s">
        <v>1348</v>
      </c>
      <c r="D204" s="31" t="s">
        <v>1349</v>
      </c>
      <c r="E204" s="31" t="s">
        <v>576</v>
      </c>
      <c r="F204" s="91">
        <v>384500</v>
      </c>
      <c r="G204" s="32">
        <v>11.68</v>
      </c>
      <c r="H204" s="32" t="s">
        <v>888</v>
      </c>
    </row>
    <row r="205" spans="1:8" ht="15" customHeight="1">
      <c r="A205" s="90">
        <v>45168</v>
      </c>
      <c r="B205" s="32" t="s">
        <v>1365</v>
      </c>
      <c r="C205" s="31" t="s">
        <v>1366</v>
      </c>
      <c r="D205" s="31" t="s">
        <v>1367</v>
      </c>
      <c r="E205" s="31" t="s">
        <v>576</v>
      </c>
      <c r="F205" s="91">
        <v>291279</v>
      </c>
      <c r="G205" s="32">
        <v>10.06</v>
      </c>
      <c r="H205" s="32" t="s">
        <v>888</v>
      </c>
    </row>
    <row r="206" spans="1:8" ht="15" customHeight="1">
      <c r="A206" s="90">
        <v>45168</v>
      </c>
      <c r="B206" s="32" t="s">
        <v>1290</v>
      </c>
      <c r="C206" s="31" t="s">
        <v>1368</v>
      </c>
      <c r="D206" s="31" t="s">
        <v>1291</v>
      </c>
      <c r="E206" s="31" t="s">
        <v>576</v>
      </c>
      <c r="F206" s="91">
        <v>53441</v>
      </c>
      <c r="G206" s="32">
        <v>77.41</v>
      </c>
      <c r="H206" s="32" t="s">
        <v>888</v>
      </c>
    </row>
    <row r="207" spans="1:8" ht="15" customHeight="1">
      <c r="A207" s="90">
        <v>45168</v>
      </c>
      <c r="B207" s="32" t="s">
        <v>1369</v>
      </c>
      <c r="C207" s="31" t="s">
        <v>1370</v>
      </c>
      <c r="D207" s="31" t="s">
        <v>1371</v>
      </c>
      <c r="E207" s="31" t="s">
        <v>576</v>
      </c>
      <c r="F207" s="91">
        <v>600000</v>
      </c>
      <c r="G207" s="32">
        <v>235.11</v>
      </c>
      <c r="H207" s="32" t="s">
        <v>888</v>
      </c>
    </row>
    <row r="208" spans="1:8" ht="15" customHeight="1">
      <c r="A208" s="90">
        <v>45168</v>
      </c>
      <c r="B208" s="32" t="s">
        <v>1350</v>
      </c>
      <c r="C208" s="31" t="s">
        <v>1351</v>
      </c>
      <c r="D208" s="31" t="s">
        <v>577</v>
      </c>
      <c r="E208" s="31" t="s">
        <v>576</v>
      </c>
      <c r="F208" s="91">
        <v>201131</v>
      </c>
      <c r="G208" s="32">
        <v>128.27000000000001</v>
      </c>
      <c r="H208" s="32" t="s">
        <v>888</v>
      </c>
    </row>
    <row r="209" spans="1:8" ht="15" customHeight="1">
      <c r="A209" s="90">
        <v>45168</v>
      </c>
      <c r="B209" s="32" t="s">
        <v>545</v>
      </c>
      <c r="C209" s="31" t="s">
        <v>1352</v>
      </c>
      <c r="D209" s="31" t="s">
        <v>577</v>
      </c>
      <c r="E209" s="31" t="s">
        <v>576</v>
      </c>
      <c r="F209" s="91">
        <v>711914</v>
      </c>
      <c r="G209" s="32">
        <v>432.28</v>
      </c>
      <c r="H209" s="32" t="s">
        <v>888</v>
      </c>
    </row>
    <row r="210" spans="1:8" ht="15" customHeight="1">
      <c r="A210" s="90">
        <v>45168</v>
      </c>
      <c r="B210" s="32" t="s">
        <v>545</v>
      </c>
      <c r="C210" s="31" t="s">
        <v>1352</v>
      </c>
      <c r="D210" s="31" t="s">
        <v>1301</v>
      </c>
      <c r="E210" s="31" t="s">
        <v>576</v>
      </c>
      <c r="F210" s="91">
        <v>394277</v>
      </c>
      <c r="G210" s="32">
        <v>436.93</v>
      </c>
      <c r="H210" s="32" t="s">
        <v>888</v>
      </c>
    </row>
    <row r="211" spans="1:8" ht="15" customHeight="1">
      <c r="A211" s="90">
        <v>45168</v>
      </c>
      <c r="B211" s="32" t="s">
        <v>1130</v>
      </c>
      <c r="C211" s="31" t="s">
        <v>1131</v>
      </c>
      <c r="D211" s="31" t="s">
        <v>1132</v>
      </c>
      <c r="E211" s="31" t="s">
        <v>576</v>
      </c>
      <c r="F211" s="91">
        <v>8309470</v>
      </c>
      <c r="G211" s="32">
        <v>2.94</v>
      </c>
      <c r="H211" s="32" t="s">
        <v>888</v>
      </c>
    </row>
    <row r="212" spans="1:8" ht="15" customHeight="1">
      <c r="A212" s="90">
        <v>45168</v>
      </c>
      <c r="B212" s="32" t="s">
        <v>1133</v>
      </c>
      <c r="C212" s="31" t="s">
        <v>1134</v>
      </c>
      <c r="D212" s="31" t="s">
        <v>1129</v>
      </c>
      <c r="E212" s="31" t="s">
        <v>576</v>
      </c>
      <c r="F212" s="91">
        <v>2481208</v>
      </c>
      <c r="G212" s="32">
        <v>4.3499999999999996</v>
      </c>
      <c r="H212" s="32" t="s">
        <v>888</v>
      </c>
    </row>
    <row r="213" spans="1:8" ht="15" customHeight="1">
      <c r="A213" s="90">
        <v>45168</v>
      </c>
      <c r="B213" s="32" t="s">
        <v>1133</v>
      </c>
      <c r="C213" s="31" t="s">
        <v>1134</v>
      </c>
      <c r="D213" s="31" t="s">
        <v>1340</v>
      </c>
      <c r="E213" s="31" t="s">
        <v>576</v>
      </c>
      <c r="F213" s="91">
        <v>10243485</v>
      </c>
      <c r="G213" s="32">
        <v>4.28</v>
      </c>
      <c r="H213" s="32" t="s">
        <v>888</v>
      </c>
    </row>
    <row r="214" spans="1:8" ht="15" customHeight="1">
      <c r="A214" s="90">
        <v>45168</v>
      </c>
      <c r="B214" s="32" t="s">
        <v>1133</v>
      </c>
      <c r="C214" s="31" t="s">
        <v>1134</v>
      </c>
      <c r="D214" s="31" t="s">
        <v>1109</v>
      </c>
      <c r="E214" s="31" t="s">
        <v>576</v>
      </c>
      <c r="F214" s="91">
        <v>23511500</v>
      </c>
      <c r="G214" s="32">
        <v>4.22</v>
      </c>
      <c r="H214" s="32" t="s">
        <v>888</v>
      </c>
    </row>
    <row r="215" spans="1:8" ht="15" customHeight="1">
      <c r="A215" s="90">
        <v>45168</v>
      </c>
      <c r="B215" s="32" t="s">
        <v>1353</v>
      </c>
      <c r="C215" s="31" t="s">
        <v>1354</v>
      </c>
      <c r="D215" s="31" t="s">
        <v>1274</v>
      </c>
      <c r="E215" s="31" t="s">
        <v>576</v>
      </c>
      <c r="F215" s="91">
        <v>560820</v>
      </c>
      <c r="G215" s="32">
        <v>36.81</v>
      </c>
      <c r="H215" s="32" t="s">
        <v>888</v>
      </c>
    </row>
    <row r="216" spans="1:8" ht="15" customHeight="1">
      <c r="A216" s="90">
        <v>45168</v>
      </c>
      <c r="B216" s="32" t="s">
        <v>1372</v>
      </c>
      <c r="C216" s="31" t="s">
        <v>1373</v>
      </c>
      <c r="D216" s="31" t="s">
        <v>1374</v>
      </c>
      <c r="E216" s="31" t="s">
        <v>576</v>
      </c>
      <c r="F216" s="91">
        <v>96000</v>
      </c>
      <c r="G216" s="32">
        <v>188.8</v>
      </c>
      <c r="H216" s="32" t="s">
        <v>888</v>
      </c>
    </row>
    <row r="217" spans="1:8" ht="15" customHeight="1">
      <c r="A217" s="90">
        <v>45168</v>
      </c>
      <c r="B217" s="32" t="s">
        <v>241</v>
      </c>
      <c r="C217" s="31" t="s">
        <v>1375</v>
      </c>
      <c r="D217" s="31" t="s">
        <v>1376</v>
      </c>
      <c r="E217" s="31" t="s">
        <v>576</v>
      </c>
      <c r="F217" s="91">
        <v>4815551</v>
      </c>
      <c r="G217" s="32">
        <v>266.61</v>
      </c>
      <c r="H217" s="32" t="s">
        <v>888</v>
      </c>
    </row>
    <row r="218" spans="1:8" ht="15" customHeight="1">
      <c r="A218" s="90">
        <v>45168</v>
      </c>
      <c r="B218" s="32" t="s">
        <v>306</v>
      </c>
      <c r="C218" s="31" t="s">
        <v>1377</v>
      </c>
      <c r="D218" s="31" t="s">
        <v>1378</v>
      </c>
      <c r="E218" s="31" t="s">
        <v>576</v>
      </c>
      <c r="F218" s="91">
        <v>100000000</v>
      </c>
      <c r="G218" s="32">
        <v>94.7</v>
      </c>
      <c r="H218" s="32" t="s">
        <v>888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3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927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45169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78">
        <v>1</v>
      </c>
      <c r="B10" s="279">
        <v>45092</v>
      </c>
      <c r="C10" s="280"/>
      <c r="D10" s="281" t="s">
        <v>62</v>
      </c>
      <c r="E10" s="282" t="s">
        <v>592</v>
      </c>
      <c r="F10" s="239">
        <v>6800</v>
      </c>
      <c r="G10" s="242">
        <v>6400</v>
      </c>
      <c r="H10" s="242">
        <v>7150</v>
      </c>
      <c r="I10" s="283" t="s">
        <v>848</v>
      </c>
      <c r="J10" s="111" t="s">
        <v>915</v>
      </c>
      <c r="K10" s="111">
        <f>H10-F10</f>
        <v>350</v>
      </c>
      <c r="L10" s="112">
        <f>(F10*-0.3)/100</f>
        <v>-20.399999999999999</v>
      </c>
      <c r="M10" s="113">
        <f>(K10+L10)/F10</f>
        <v>4.8470588235294119E-2</v>
      </c>
      <c r="N10" s="258" t="s">
        <v>595</v>
      </c>
      <c r="O10" s="260">
        <v>45139</v>
      </c>
      <c r="P10" s="259" t="s">
        <v>311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78">
        <v>2</v>
      </c>
      <c r="B11" s="279">
        <v>45111</v>
      </c>
      <c r="C11" s="280"/>
      <c r="D11" s="281" t="s">
        <v>82</v>
      </c>
      <c r="E11" s="337" t="s">
        <v>1031</v>
      </c>
      <c r="F11" s="239">
        <v>253.5</v>
      </c>
      <c r="G11" s="242">
        <v>234</v>
      </c>
      <c r="H11" s="242">
        <v>272</v>
      </c>
      <c r="I11" s="283" t="s">
        <v>871</v>
      </c>
      <c r="J11" s="111" t="s">
        <v>1022</v>
      </c>
      <c r="K11" s="111">
        <f>H11-F11</f>
        <v>18.5</v>
      </c>
      <c r="L11" s="112">
        <f>(F11*-0.3)/100</f>
        <v>-0.76049999999999995</v>
      </c>
      <c r="M11" s="113">
        <f>(K11+L11)/F11</f>
        <v>6.9978303747534512E-2</v>
      </c>
      <c r="N11" s="258" t="s">
        <v>595</v>
      </c>
      <c r="O11" s="260">
        <v>45146</v>
      </c>
      <c r="P11" s="259" t="s">
        <v>311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78">
        <v>3</v>
      </c>
      <c r="B12" s="279">
        <v>45112</v>
      </c>
      <c r="C12" s="280"/>
      <c r="D12" s="281" t="s">
        <v>387</v>
      </c>
      <c r="E12" s="282" t="s">
        <v>592</v>
      </c>
      <c r="F12" s="239">
        <v>1465</v>
      </c>
      <c r="G12" s="242">
        <v>1395</v>
      </c>
      <c r="H12" s="242">
        <v>1545</v>
      </c>
      <c r="I12" s="283" t="s">
        <v>873</v>
      </c>
      <c r="J12" s="111" t="s">
        <v>1002</v>
      </c>
      <c r="K12" s="111">
        <f>H12-F12</f>
        <v>80</v>
      </c>
      <c r="L12" s="112">
        <f>(F12*-0.3)/100</f>
        <v>-4.3949999999999996</v>
      </c>
      <c r="M12" s="113">
        <f>(K12+L12)/F12</f>
        <v>5.1607508532423213E-2</v>
      </c>
      <c r="N12" s="258" t="s">
        <v>595</v>
      </c>
      <c r="O12" s="260">
        <v>45149</v>
      </c>
      <c r="P12" s="259" t="s">
        <v>311</v>
      </c>
      <c r="Q12" s="41"/>
      <c r="R12" s="41" t="s">
        <v>607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61">
        <v>4</v>
      </c>
      <c r="B13" s="245">
        <v>45119</v>
      </c>
      <c r="C13" s="262"/>
      <c r="D13" s="263" t="s">
        <v>129</v>
      </c>
      <c r="E13" s="264" t="s">
        <v>592</v>
      </c>
      <c r="F13" s="244" t="s">
        <v>877</v>
      </c>
      <c r="G13" s="246">
        <v>1540</v>
      </c>
      <c r="H13" s="244"/>
      <c r="I13" s="244" t="s">
        <v>876</v>
      </c>
      <c r="J13" s="246" t="s">
        <v>593</v>
      </c>
      <c r="K13" s="246"/>
      <c r="L13" s="257"/>
      <c r="M13" s="265"/>
      <c r="N13" s="246"/>
      <c r="O13" s="266"/>
      <c r="P13" s="114">
        <f>VLOOKUP(D13,'MidCap Intra'!$B$11:$C$568,2,0)</f>
        <v>1578.7</v>
      </c>
      <c r="Q13" s="41"/>
      <c r="R13" s="41" t="s">
        <v>594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78">
        <v>5</v>
      </c>
      <c r="B14" s="279">
        <v>45120</v>
      </c>
      <c r="C14" s="280"/>
      <c r="D14" s="281" t="s">
        <v>430</v>
      </c>
      <c r="E14" s="337" t="s">
        <v>1031</v>
      </c>
      <c r="F14" s="239">
        <v>106.4</v>
      </c>
      <c r="G14" s="242">
        <v>102</v>
      </c>
      <c r="H14" s="242">
        <v>113.5</v>
      </c>
      <c r="I14" s="283" t="s">
        <v>879</v>
      </c>
      <c r="J14" s="111" t="s">
        <v>1032</v>
      </c>
      <c r="K14" s="111">
        <f>H14-F14</f>
        <v>7.0999999999999943</v>
      </c>
      <c r="L14" s="112">
        <f>(F14*-0.3)/100</f>
        <v>-0.31920000000000004</v>
      </c>
      <c r="M14" s="113">
        <f>(K14+L14)/F14</f>
        <v>6.3729323308270622E-2</v>
      </c>
      <c r="N14" s="258" t="s">
        <v>595</v>
      </c>
      <c r="O14" s="260">
        <v>45152</v>
      </c>
      <c r="P14" s="259" t="s">
        <v>311</v>
      </c>
      <c r="Q14" s="41"/>
      <c r="R14" s="41" t="s">
        <v>594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340">
        <v>6</v>
      </c>
      <c r="B15" s="341">
        <v>45125</v>
      </c>
      <c r="C15" s="342"/>
      <c r="D15" s="343" t="s">
        <v>215</v>
      </c>
      <c r="E15" s="344" t="s">
        <v>592</v>
      </c>
      <c r="F15" s="345">
        <v>579</v>
      </c>
      <c r="G15" s="346">
        <v>548</v>
      </c>
      <c r="H15" s="345">
        <v>581</v>
      </c>
      <c r="I15" s="345" t="s">
        <v>884</v>
      </c>
      <c r="J15" s="329" t="s">
        <v>1104</v>
      </c>
      <c r="K15" s="329">
        <f>H15-F15</f>
        <v>2</v>
      </c>
      <c r="L15" s="330">
        <f>(F15*-0.3)/100</f>
        <v>-1.7369999999999999</v>
      </c>
      <c r="M15" s="331">
        <f>(K15+L15)/F15</f>
        <v>4.5423143350604512E-4</v>
      </c>
      <c r="N15" s="332" t="s">
        <v>615</v>
      </c>
      <c r="O15" s="333">
        <v>45162</v>
      </c>
      <c r="P15" s="347" t="s">
        <v>311</v>
      </c>
      <c r="Q15" s="41"/>
      <c r="R15" s="41" t="s">
        <v>594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306">
        <v>7</v>
      </c>
      <c r="B16" s="289">
        <v>45125</v>
      </c>
      <c r="C16" s="307"/>
      <c r="D16" s="308" t="s">
        <v>499</v>
      </c>
      <c r="E16" s="309" t="s">
        <v>592</v>
      </c>
      <c r="F16" s="288">
        <v>178</v>
      </c>
      <c r="G16" s="290">
        <v>168</v>
      </c>
      <c r="H16" s="288">
        <v>170</v>
      </c>
      <c r="I16" s="288" t="s">
        <v>885</v>
      </c>
      <c r="J16" s="310" t="s">
        <v>920</v>
      </c>
      <c r="K16" s="310">
        <f t="shared" ref="K16" si="0">H16-F16</f>
        <v>-8</v>
      </c>
      <c r="L16" s="311">
        <f>(F16*-0.3)/100</f>
        <v>-0.53400000000000003</v>
      </c>
      <c r="M16" s="312">
        <f t="shared" ref="M16" si="1">(K16+L16)/F16</f>
        <v>-4.7943820224719103E-2</v>
      </c>
      <c r="N16" s="313" t="s">
        <v>606</v>
      </c>
      <c r="O16" s="314">
        <v>45140</v>
      </c>
      <c r="P16" s="315"/>
      <c r="Q16" s="41"/>
      <c r="R16" s="41" t="s">
        <v>594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78">
        <v>8</v>
      </c>
      <c r="B17" s="279">
        <v>45133</v>
      </c>
      <c r="C17" s="280"/>
      <c r="D17" s="281" t="s">
        <v>428</v>
      </c>
      <c r="E17" s="282" t="s">
        <v>592</v>
      </c>
      <c r="F17" s="239">
        <v>326</v>
      </c>
      <c r="G17" s="242">
        <v>299</v>
      </c>
      <c r="H17" s="242">
        <v>345.5</v>
      </c>
      <c r="I17" s="283" t="s">
        <v>889</v>
      </c>
      <c r="J17" s="111" t="s">
        <v>917</v>
      </c>
      <c r="K17" s="111">
        <f t="shared" ref="K17" si="2">H17-F17</f>
        <v>19.5</v>
      </c>
      <c r="L17" s="112">
        <f>(F17*-0.3)/100</f>
        <v>-0.97799999999999998</v>
      </c>
      <c r="M17" s="113">
        <f t="shared" ref="M17" si="3">(K17+L17)/F17</f>
        <v>5.6815950920245391E-2</v>
      </c>
      <c r="N17" s="258" t="s">
        <v>595</v>
      </c>
      <c r="O17" s="260">
        <v>45140</v>
      </c>
      <c r="P17" s="259"/>
      <c r="Q17" s="41"/>
      <c r="R17" s="41" t="s">
        <v>594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1">
        <v>9</v>
      </c>
      <c r="B18" s="245">
        <v>45133</v>
      </c>
      <c r="C18" s="262"/>
      <c r="D18" s="268" t="s">
        <v>74</v>
      </c>
      <c r="E18" s="264" t="s">
        <v>592</v>
      </c>
      <c r="F18" s="244" t="s">
        <v>890</v>
      </c>
      <c r="G18" s="246">
        <v>185</v>
      </c>
      <c r="H18" s="244"/>
      <c r="I18" s="244" t="s">
        <v>891</v>
      </c>
      <c r="J18" s="246" t="s">
        <v>593</v>
      </c>
      <c r="K18" s="246"/>
      <c r="L18" s="257"/>
      <c r="M18" s="265"/>
      <c r="N18" s="246"/>
      <c r="O18" s="266"/>
      <c r="P18" s="114">
        <f>VLOOKUP(D18,'MidCap Intra'!$B$11:$C$568,2,0)</f>
        <v>191.65</v>
      </c>
      <c r="Q18" s="41"/>
      <c r="R18" s="41" t="s">
        <v>594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47">
        <v>10</v>
      </c>
      <c r="B19" s="105">
        <v>45133</v>
      </c>
      <c r="C19" s="248"/>
      <c r="D19" s="269" t="s">
        <v>491</v>
      </c>
      <c r="E19" s="264" t="s">
        <v>592</v>
      </c>
      <c r="F19" s="104" t="s">
        <v>892</v>
      </c>
      <c r="G19" s="106">
        <v>118</v>
      </c>
      <c r="H19" s="104"/>
      <c r="I19" s="104" t="s">
        <v>893</v>
      </c>
      <c r="J19" s="106" t="s">
        <v>593</v>
      </c>
      <c r="K19" s="246"/>
      <c r="L19" s="257"/>
      <c r="M19" s="265"/>
      <c r="N19" s="246"/>
      <c r="O19" s="266"/>
      <c r="P19" s="114">
        <f>VLOOKUP(D19,'MidCap Intra'!$B$11:$C$568,2,0)</f>
        <v>128.5</v>
      </c>
      <c r="Q19" s="41"/>
      <c r="R19" s="41" t="s">
        <v>594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6">
        <v>11</v>
      </c>
      <c r="B20" s="289">
        <v>45134</v>
      </c>
      <c r="C20" s="307"/>
      <c r="D20" s="308" t="s">
        <v>151</v>
      </c>
      <c r="E20" s="309" t="s">
        <v>592</v>
      </c>
      <c r="F20" s="288">
        <v>173.5</v>
      </c>
      <c r="G20" s="290">
        <v>164</v>
      </c>
      <c r="H20" s="288">
        <v>164</v>
      </c>
      <c r="I20" s="288" t="s">
        <v>894</v>
      </c>
      <c r="J20" s="310" t="s">
        <v>1040</v>
      </c>
      <c r="K20" s="310">
        <f t="shared" ref="K20" si="4">H20-F20</f>
        <v>-9.5</v>
      </c>
      <c r="L20" s="311">
        <f>(F20*-0.3)/100</f>
        <v>-0.52049999999999996</v>
      </c>
      <c r="M20" s="312">
        <f t="shared" ref="M20" si="5">(K20+L20)/F20</f>
        <v>-5.7755043227665705E-2</v>
      </c>
      <c r="N20" s="313" t="s">
        <v>606</v>
      </c>
      <c r="O20" s="314">
        <v>45154</v>
      </c>
      <c r="P20" s="315"/>
      <c r="Q20" s="41"/>
      <c r="R20" s="41" t="s">
        <v>594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78">
        <v>12</v>
      </c>
      <c r="B21" s="279">
        <v>45135</v>
      </c>
      <c r="C21" s="280"/>
      <c r="D21" s="281" t="s">
        <v>459</v>
      </c>
      <c r="E21" s="282" t="s">
        <v>592</v>
      </c>
      <c r="F21" s="239">
        <v>2045</v>
      </c>
      <c r="G21" s="242">
        <v>1840</v>
      </c>
      <c r="H21" s="242">
        <v>2154</v>
      </c>
      <c r="I21" s="283" t="s">
        <v>875</v>
      </c>
      <c r="J21" s="111" t="s">
        <v>1034</v>
      </c>
      <c r="K21" s="111">
        <f t="shared" ref="K21" si="6">H21-F21</f>
        <v>109</v>
      </c>
      <c r="L21" s="112">
        <f>(F21*-0.3)/100</f>
        <v>-6.1349999999999998</v>
      </c>
      <c r="M21" s="113">
        <f t="shared" ref="M21" si="7">(K21+L21)/F21</f>
        <v>5.0300733496332517E-2</v>
      </c>
      <c r="N21" s="258" t="s">
        <v>595</v>
      </c>
      <c r="O21" s="260">
        <v>45152</v>
      </c>
      <c r="P21" s="259"/>
      <c r="R21" s="41" t="s">
        <v>594</v>
      </c>
    </row>
    <row r="22" spans="1:38" ht="15" customHeight="1">
      <c r="A22" s="306">
        <v>13</v>
      </c>
      <c r="B22" s="289">
        <v>45139</v>
      </c>
      <c r="C22" s="307"/>
      <c r="D22" s="308" t="s">
        <v>301</v>
      </c>
      <c r="E22" s="309" t="s">
        <v>592</v>
      </c>
      <c r="F22" s="288">
        <v>3035</v>
      </c>
      <c r="G22" s="290">
        <v>2880</v>
      </c>
      <c r="H22" s="288">
        <v>2865</v>
      </c>
      <c r="I22" s="288" t="s">
        <v>909</v>
      </c>
      <c r="J22" s="310" t="s">
        <v>1013</v>
      </c>
      <c r="K22" s="310">
        <f t="shared" ref="K22" si="8">H22-F22</f>
        <v>-170</v>
      </c>
      <c r="L22" s="311">
        <f>(F22*-0.3)/100</f>
        <v>-9.1050000000000004</v>
      </c>
      <c r="M22" s="312">
        <f t="shared" ref="M22" si="9">(K22+L22)/F22</f>
        <v>-5.9013179571663917E-2</v>
      </c>
      <c r="N22" s="313" t="s">
        <v>606</v>
      </c>
      <c r="O22" s="314">
        <v>45149</v>
      </c>
      <c r="P22" s="315"/>
    </row>
    <row r="23" spans="1:38" ht="15" customHeight="1">
      <c r="A23" s="261">
        <v>14</v>
      </c>
      <c r="B23" s="245">
        <v>45142</v>
      </c>
      <c r="C23" s="262"/>
      <c r="D23" s="263" t="s">
        <v>556</v>
      </c>
      <c r="E23" s="264" t="s">
        <v>592</v>
      </c>
      <c r="F23" s="244" t="s">
        <v>955</v>
      </c>
      <c r="G23" s="246">
        <v>1745</v>
      </c>
      <c r="H23" s="244"/>
      <c r="I23" s="244" t="s">
        <v>956</v>
      </c>
      <c r="J23" s="246" t="s">
        <v>593</v>
      </c>
      <c r="K23" s="246"/>
      <c r="L23" s="257"/>
      <c r="M23" s="265"/>
      <c r="N23" s="246"/>
      <c r="O23" s="266"/>
      <c r="P23" s="114">
        <f>VLOOKUP(D23,'MidCap Intra'!$B$11:$C$568,2,0)</f>
        <v>1846.5</v>
      </c>
    </row>
    <row r="24" spans="1:38" ht="15" customHeight="1">
      <c r="A24" s="261">
        <v>15</v>
      </c>
      <c r="B24" s="245">
        <v>45145</v>
      </c>
      <c r="C24" s="262"/>
      <c r="D24" s="263" t="s">
        <v>535</v>
      </c>
      <c r="E24" s="264" t="s">
        <v>592</v>
      </c>
      <c r="F24" s="244" t="s">
        <v>959</v>
      </c>
      <c r="G24" s="246">
        <v>365</v>
      </c>
      <c r="H24" s="244"/>
      <c r="I24" s="244" t="s">
        <v>960</v>
      </c>
      <c r="J24" s="246" t="s">
        <v>593</v>
      </c>
      <c r="K24" s="246"/>
      <c r="L24" s="257"/>
      <c r="M24" s="265"/>
      <c r="N24" s="246"/>
      <c r="O24" s="266"/>
      <c r="P24" s="114">
        <f>VLOOKUP(D24,'MidCap Intra'!$B$11:$C$568,2,0)</f>
        <v>403.35</v>
      </c>
    </row>
    <row r="25" spans="1:38" ht="15" customHeight="1">
      <c r="A25" s="278">
        <v>16</v>
      </c>
      <c r="B25" s="279">
        <v>45146</v>
      </c>
      <c r="C25" s="280"/>
      <c r="D25" s="281" t="s">
        <v>223</v>
      </c>
      <c r="E25" s="337" t="s">
        <v>592</v>
      </c>
      <c r="F25" s="239">
        <v>1012.5</v>
      </c>
      <c r="G25" s="242">
        <v>965</v>
      </c>
      <c r="H25" s="242">
        <v>1062.5</v>
      </c>
      <c r="I25" s="283" t="s">
        <v>966</v>
      </c>
      <c r="J25" s="111" t="s">
        <v>1139</v>
      </c>
      <c r="K25" s="111">
        <f t="shared" ref="K25" si="10">H25-F25</f>
        <v>50</v>
      </c>
      <c r="L25" s="112">
        <f>(F25*-0.3)/100</f>
        <v>-3.0375000000000001</v>
      </c>
      <c r="M25" s="113">
        <f t="shared" ref="M25" si="11">(K25+L25)/F25</f>
        <v>4.6382716049382718E-2</v>
      </c>
      <c r="N25" s="258" t="s">
        <v>595</v>
      </c>
      <c r="O25" s="260">
        <v>45167</v>
      </c>
      <c r="P25" s="335"/>
    </row>
    <row r="26" spans="1:38" ht="15" customHeight="1">
      <c r="A26" s="278">
        <v>17</v>
      </c>
      <c r="B26" s="279">
        <v>45147</v>
      </c>
      <c r="C26" s="280"/>
      <c r="D26" s="281" t="s">
        <v>303</v>
      </c>
      <c r="E26" s="337" t="s">
        <v>1031</v>
      </c>
      <c r="F26" s="239">
        <v>816.25</v>
      </c>
      <c r="G26" s="242">
        <v>750</v>
      </c>
      <c r="H26" s="242">
        <v>865</v>
      </c>
      <c r="I26" s="283" t="s">
        <v>983</v>
      </c>
      <c r="J26" s="111" t="s">
        <v>1030</v>
      </c>
      <c r="K26" s="111">
        <f t="shared" ref="K26:K27" si="12">H26-F26</f>
        <v>48.75</v>
      </c>
      <c r="L26" s="112">
        <f>(F26*-0.3)/100</f>
        <v>-2.44875</v>
      </c>
      <c r="M26" s="113">
        <f t="shared" ref="M26:M27" si="13">(K26+L26)/F26</f>
        <v>5.6724349157733542E-2</v>
      </c>
      <c r="N26" s="258" t="s">
        <v>595</v>
      </c>
      <c r="O26" s="260">
        <v>45152</v>
      </c>
      <c r="P26" s="335"/>
    </row>
    <row r="27" spans="1:38" ht="15" customHeight="1">
      <c r="A27" s="306">
        <v>18</v>
      </c>
      <c r="B27" s="289">
        <v>45149</v>
      </c>
      <c r="C27" s="307"/>
      <c r="D27" s="308" t="s">
        <v>137</v>
      </c>
      <c r="E27" s="309" t="s">
        <v>592</v>
      </c>
      <c r="F27" s="288">
        <v>160</v>
      </c>
      <c r="G27" s="290">
        <v>150</v>
      </c>
      <c r="H27" s="288">
        <v>150</v>
      </c>
      <c r="I27" s="288" t="s">
        <v>1004</v>
      </c>
      <c r="J27" s="310" t="s">
        <v>982</v>
      </c>
      <c r="K27" s="310">
        <f t="shared" si="12"/>
        <v>-10</v>
      </c>
      <c r="L27" s="311">
        <f>(F27*-0.3)/100</f>
        <v>-0.48</v>
      </c>
      <c r="M27" s="312">
        <f t="shared" si="13"/>
        <v>-6.5500000000000003E-2</v>
      </c>
      <c r="N27" s="313" t="s">
        <v>606</v>
      </c>
      <c r="O27" s="314">
        <v>45154</v>
      </c>
      <c r="P27" s="315"/>
    </row>
    <row r="28" spans="1:38" ht="15" customHeight="1">
      <c r="A28" s="278">
        <v>19</v>
      </c>
      <c r="B28" s="279">
        <v>45152</v>
      </c>
      <c r="C28" s="280"/>
      <c r="D28" s="281" t="s">
        <v>114</v>
      </c>
      <c r="E28" s="337" t="s">
        <v>592</v>
      </c>
      <c r="F28" s="239">
        <v>132</v>
      </c>
      <c r="G28" s="242">
        <v>120</v>
      </c>
      <c r="H28" s="242">
        <v>139</v>
      </c>
      <c r="I28" s="283" t="s">
        <v>893</v>
      </c>
      <c r="J28" s="111" t="s">
        <v>996</v>
      </c>
      <c r="K28" s="111">
        <f t="shared" ref="K28" si="14">H28-F28</f>
        <v>7</v>
      </c>
      <c r="L28" s="112">
        <f>(F28*-0.3)/100</f>
        <v>-0.39600000000000002</v>
      </c>
      <c r="M28" s="113">
        <f t="shared" ref="M28" si="15">(K28+L28)/F28</f>
        <v>5.0030303030303029E-2</v>
      </c>
      <c r="N28" s="258" t="s">
        <v>595</v>
      </c>
      <c r="O28" s="260">
        <v>45161</v>
      </c>
      <c r="P28" s="335"/>
    </row>
    <row r="29" spans="1:38" ht="15" customHeight="1">
      <c r="A29" s="278">
        <v>20</v>
      </c>
      <c r="B29" s="279">
        <v>45154</v>
      </c>
      <c r="C29" s="280"/>
      <c r="D29" s="281" t="s">
        <v>354</v>
      </c>
      <c r="E29" s="337" t="s">
        <v>592</v>
      </c>
      <c r="F29" s="239">
        <v>1030</v>
      </c>
      <c r="G29" s="242">
        <v>930</v>
      </c>
      <c r="H29" s="242">
        <v>1082</v>
      </c>
      <c r="I29" s="283" t="s">
        <v>1041</v>
      </c>
      <c r="J29" s="111" t="s">
        <v>1042</v>
      </c>
      <c r="K29" s="111">
        <f t="shared" ref="K29:K30" si="16">H29-F29</f>
        <v>52</v>
      </c>
      <c r="L29" s="112">
        <f>(F29*-0.02)/100</f>
        <v>-0.20600000000000002</v>
      </c>
      <c r="M29" s="113">
        <f t="shared" ref="M29:M30" si="17">(K29+L29)/F29</f>
        <v>5.0285436893203882E-2</v>
      </c>
      <c r="N29" s="258" t="s">
        <v>595</v>
      </c>
      <c r="O29" s="260">
        <v>45154</v>
      </c>
      <c r="P29" s="335"/>
    </row>
    <row r="30" spans="1:38" ht="15" customHeight="1">
      <c r="A30" s="278">
        <v>21</v>
      </c>
      <c r="B30" s="279">
        <v>45155</v>
      </c>
      <c r="C30" s="280"/>
      <c r="D30" s="281" t="s">
        <v>354</v>
      </c>
      <c r="E30" s="337" t="s">
        <v>592</v>
      </c>
      <c r="F30" s="239">
        <v>1085</v>
      </c>
      <c r="G30" s="242">
        <v>995</v>
      </c>
      <c r="H30" s="242">
        <v>1142.5</v>
      </c>
      <c r="I30" s="283" t="s">
        <v>1050</v>
      </c>
      <c r="J30" s="111" t="s">
        <v>1079</v>
      </c>
      <c r="K30" s="111">
        <f t="shared" si="16"/>
        <v>57.5</v>
      </c>
      <c r="L30" s="112">
        <f>(F30*-0.3)/100</f>
        <v>-3.2549999999999999</v>
      </c>
      <c r="M30" s="113">
        <f t="shared" si="17"/>
        <v>4.9995391705069121E-2</v>
      </c>
      <c r="N30" s="258" t="s">
        <v>595</v>
      </c>
      <c r="O30" s="260">
        <v>45159</v>
      </c>
      <c r="P30" s="335"/>
    </row>
    <row r="31" spans="1:38" ht="15" customHeight="1">
      <c r="A31" s="278">
        <v>22</v>
      </c>
      <c r="B31" s="279">
        <v>45160</v>
      </c>
      <c r="C31" s="280"/>
      <c r="D31" s="281" t="s">
        <v>62</v>
      </c>
      <c r="E31" s="337" t="s">
        <v>592</v>
      </c>
      <c r="F31" s="239">
        <v>6790</v>
      </c>
      <c r="G31" s="242">
        <v>6400</v>
      </c>
      <c r="H31" s="242">
        <v>7200</v>
      </c>
      <c r="I31" s="283" t="s">
        <v>1084</v>
      </c>
      <c r="J31" s="111" t="s">
        <v>1153</v>
      </c>
      <c r="K31" s="111">
        <f t="shared" ref="K31" si="18">H31-F31</f>
        <v>410</v>
      </c>
      <c r="L31" s="112">
        <f>(F31*-0.3)/100</f>
        <v>-20.37</v>
      </c>
      <c r="M31" s="113">
        <f t="shared" ref="M31" si="19">(K31+L31)/F31</f>
        <v>5.7382916053019144E-2</v>
      </c>
      <c r="N31" s="258" t="s">
        <v>595</v>
      </c>
      <c r="O31" s="260">
        <v>45167</v>
      </c>
      <c r="P31" s="335"/>
    </row>
    <row r="32" spans="1:38" ht="15" customHeight="1">
      <c r="A32" s="278">
        <v>23</v>
      </c>
      <c r="B32" s="279">
        <v>45160</v>
      </c>
      <c r="C32" s="280"/>
      <c r="D32" s="281" t="s">
        <v>476</v>
      </c>
      <c r="E32" s="337" t="s">
        <v>592</v>
      </c>
      <c r="F32" s="239">
        <v>153.5</v>
      </c>
      <c r="G32" s="242">
        <v>142</v>
      </c>
      <c r="H32" s="242">
        <v>164.5</v>
      </c>
      <c r="I32" s="283" t="s">
        <v>1091</v>
      </c>
      <c r="J32" s="111" t="s">
        <v>1144</v>
      </c>
      <c r="K32" s="111">
        <f t="shared" ref="K32" si="20">H32-F32</f>
        <v>11</v>
      </c>
      <c r="L32" s="112">
        <f>(F32*-0.3)/100</f>
        <v>-0.46049999999999996</v>
      </c>
      <c r="M32" s="113">
        <f t="shared" ref="M32" si="21">(K32+L32)/F32</f>
        <v>6.8661237785016288E-2</v>
      </c>
      <c r="N32" s="258" t="s">
        <v>595</v>
      </c>
      <c r="O32" s="260">
        <v>45167</v>
      </c>
      <c r="P32" s="335"/>
    </row>
    <row r="33" spans="1:38" ht="15" customHeight="1">
      <c r="A33" s="278">
        <v>24</v>
      </c>
      <c r="B33" s="279">
        <v>45163</v>
      </c>
      <c r="C33" s="280"/>
      <c r="D33" s="281" t="s">
        <v>173</v>
      </c>
      <c r="E33" s="337" t="s">
        <v>592</v>
      </c>
      <c r="F33" s="239">
        <v>139.5</v>
      </c>
      <c r="G33" s="242">
        <v>133</v>
      </c>
      <c r="H33" s="242">
        <v>148.75</v>
      </c>
      <c r="I33" s="283" t="s">
        <v>1105</v>
      </c>
      <c r="J33" s="111" t="s">
        <v>1199</v>
      </c>
      <c r="K33" s="111">
        <f t="shared" ref="K33" si="22">H33-F33</f>
        <v>9.25</v>
      </c>
      <c r="L33" s="112">
        <f>(F33*-0.3)/100</f>
        <v>-0.41850000000000004</v>
      </c>
      <c r="M33" s="113">
        <f t="shared" ref="M33" si="23">(K33+L33)/F33</f>
        <v>6.3308243727598565E-2</v>
      </c>
      <c r="N33" s="258" t="s">
        <v>595</v>
      </c>
      <c r="O33" s="260">
        <v>45168</v>
      </c>
      <c r="P33" s="335"/>
    </row>
    <row r="34" spans="1:38" ht="15" customHeight="1">
      <c r="A34" s="261">
        <v>25</v>
      </c>
      <c r="B34" s="245">
        <v>45167</v>
      </c>
      <c r="C34" s="262"/>
      <c r="D34" s="268" t="s">
        <v>402</v>
      </c>
      <c r="E34" s="264" t="s">
        <v>592</v>
      </c>
      <c r="F34" s="244" t="s">
        <v>1142</v>
      </c>
      <c r="G34" s="246">
        <v>2700</v>
      </c>
      <c r="H34" s="244"/>
      <c r="I34" s="244" t="s">
        <v>1143</v>
      </c>
      <c r="J34" s="246" t="s">
        <v>593</v>
      </c>
      <c r="K34" s="246"/>
      <c r="L34" s="257"/>
      <c r="M34" s="265"/>
      <c r="N34" s="246"/>
      <c r="O34" s="266"/>
      <c r="P34" s="114">
        <f>VLOOKUP(D34,'MidCap Intra'!$B$11:$C$568,2,0)</f>
        <v>3037.2</v>
      </c>
    </row>
    <row r="35" spans="1:38" ht="15" customHeight="1">
      <c r="A35" s="261">
        <v>26</v>
      </c>
      <c r="B35" s="245">
        <v>45167</v>
      </c>
      <c r="C35" s="262"/>
      <c r="D35" s="268" t="s">
        <v>430</v>
      </c>
      <c r="E35" s="264" t="s">
        <v>592</v>
      </c>
      <c r="F35" s="244" t="s">
        <v>1157</v>
      </c>
      <c r="G35" s="246">
        <v>105</v>
      </c>
      <c r="H35" s="244"/>
      <c r="I35" s="244" t="s">
        <v>1158</v>
      </c>
      <c r="J35" s="246" t="s">
        <v>593</v>
      </c>
      <c r="K35" s="246"/>
      <c r="L35" s="257"/>
      <c r="M35" s="265"/>
      <c r="N35" s="246"/>
      <c r="O35" s="266"/>
      <c r="P35" s="114">
        <f>VLOOKUP(D35,'MidCap Intra'!$B$11:$C$568,2,0)</f>
        <v>115.75</v>
      </c>
    </row>
    <row r="36" spans="1:38" ht="15" customHeight="1">
      <c r="A36" s="261">
        <v>27</v>
      </c>
      <c r="B36" s="245">
        <v>45168</v>
      </c>
      <c r="C36" s="262"/>
      <c r="D36" s="268" t="s">
        <v>324</v>
      </c>
      <c r="E36" s="264" t="s">
        <v>592</v>
      </c>
      <c r="F36" s="244" t="s">
        <v>1203</v>
      </c>
      <c r="G36" s="246">
        <v>577</v>
      </c>
      <c r="H36" s="244"/>
      <c r="I36" s="244" t="s">
        <v>1204</v>
      </c>
      <c r="J36" s="246" t="s">
        <v>593</v>
      </c>
      <c r="K36" s="246"/>
      <c r="L36" s="257"/>
      <c r="M36" s="265"/>
      <c r="N36" s="246"/>
      <c r="O36" s="266"/>
      <c r="P36" s="114">
        <f>VLOOKUP(D36,'MidCap Intra'!$B$11:$C$568,2,0)</f>
        <v>627.79999999999995</v>
      </c>
    </row>
    <row r="37" spans="1:38" ht="15" customHeight="1">
      <c r="A37" s="261"/>
      <c r="B37" s="245"/>
      <c r="C37" s="262"/>
      <c r="D37" s="268"/>
      <c r="E37" s="264"/>
      <c r="F37" s="244"/>
      <c r="G37" s="246"/>
      <c r="H37" s="244"/>
      <c r="I37" s="244"/>
      <c r="J37" s="246"/>
      <c r="K37" s="246"/>
      <c r="L37" s="257"/>
      <c r="M37" s="265"/>
      <c r="N37" s="246"/>
      <c r="O37" s="266"/>
      <c r="P37" s="257"/>
    </row>
    <row r="38" spans="1:38" ht="15" customHeight="1">
      <c r="A38" s="261"/>
      <c r="B38" s="245"/>
      <c r="C38" s="262"/>
      <c r="D38" s="268"/>
      <c r="E38" s="264"/>
      <c r="F38" s="244"/>
      <c r="G38" s="246"/>
      <c r="H38" s="244"/>
      <c r="I38" s="244"/>
      <c r="J38" s="246"/>
      <c r="K38" s="246"/>
      <c r="L38" s="257"/>
      <c r="M38" s="265"/>
      <c r="N38" s="246"/>
      <c r="O38" s="266"/>
      <c r="P38" s="257"/>
    </row>
    <row r="39" spans="1:38" ht="15" customHeight="1">
      <c r="A39" s="261"/>
      <c r="B39" s="245"/>
      <c r="C39" s="262"/>
      <c r="D39" s="263"/>
      <c r="E39" s="264"/>
      <c r="F39" s="244"/>
      <c r="G39" s="246"/>
      <c r="H39" s="244"/>
      <c r="I39" s="244"/>
      <c r="J39" s="246"/>
      <c r="K39" s="246"/>
      <c r="L39" s="257"/>
      <c r="M39" s="265"/>
      <c r="N39" s="246"/>
      <c r="O39" s="266"/>
      <c r="P39" s="257"/>
    </row>
    <row r="44" spans="1:38" ht="14.25" customHeight="1">
      <c r="A44" s="115"/>
      <c r="B44" s="116"/>
      <c r="C44" s="117"/>
      <c r="D44" s="118"/>
      <c r="E44" s="119"/>
      <c r="F44" s="119"/>
      <c r="G44" s="115"/>
      <c r="H44" s="119"/>
      <c r="I44" s="120"/>
      <c r="J44" s="121"/>
      <c r="K44" s="121"/>
      <c r="L44" s="122"/>
      <c r="M44" s="123"/>
      <c r="N44" s="124"/>
      <c r="O44" s="125"/>
      <c r="P44" s="126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" customHeight="1">
      <c r="A45" s="127" t="s">
        <v>596</v>
      </c>
      <c r="B45" s="128"/>
      <c r="C45" s="129"/>
      <c r="E45" s="130"/>
      <c r="F45" s="130"/>
      <c r="G45" s="130"/>
      <c r="H45" s="130"/>
      <c r="I45" s="130"/>
      <c r="J45" s="131"/>
      <c r="K45" s="130"/>
      <c r="L45" s="132"/>
      <c r="M45" s="60"/>
      <c r="N45" s="131"/>
      <c r="O45" s="129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" customHeight="1">
      <c r="A46" s="133" t="s">
        <v>597</v>
      </c>
      <c r="B46" s="127"/>
      <c r="C46" s="127"/>
      <c r="D46" s="127"/>
      <c r="E46" s="41"/>
      <c r="F46" s="134" t="s">
        <v>598</v>
      </c>
      <c r="G46" s="6"/>
      <c r="H46" s="6"/>
      <c r="I46" s="6"/>
      <c r="J46" s="135"/>
      <c r="K46" s="136"/>
      <c r="L46" s="136"/>
      <c r="M46" s="137"/>
      <c r="N46" s="1"/>
      <c r="O46" s="138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2" customHeight="1">
      <c r="A47" s="127" t="s">
        <v>599</v>
      </c>
      <c r="B47" s="127"/>
      <c r="C47" s="127"/>
      <c r="D47" s="127" t="s">
        <v>600</v>
      </c>
      <c r="E47" s="6"/>
      <c r="F47" s="134" t="s">
        <v>601</v>
      </c>
      <c r="G47" s="6"/>
      <c r="H47" s="6"/>
      <c r="I47" s="6"/>
      <c r="J47" s="135"/>
      <c r="K47" s="136"/>
      <c r="L47" s="136"/>
      <c r="M47" s="137"/>
      <c r="N47" s="1"/>
      <c r="O47" s="138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" customHeight="1">
      <c r="A48" s="127"/>
      <c r="B48" s="127"/>
      <c r="C48" s="127"/>
      <c r="D48" s="127"/>
      <c r="E48" s="6"/>
      <c r="F48" s="6"/>
      <c r="G48" s="6"/>
      <c r="H48" s="6"/>
      <c r="I48" s="6"/>
      <c r="J48" s="139"/>
      <c r="K48" s="136"/>
      <c r="L48" s="136"/>
      <c r="M48" s="6"/>
      <c r="N48" s="140"/>
      <c r="O48" s="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"/>
      <c r="B49" s="141" t="s">
        <v>602</v>
      </c>
      <c r="C49" s="141"/>
      <c r="D49" s="141"/>
      <c r="E49" s="141"/>
      <c r="F49" s="142"/>
      <c r="G49" s="6"/>
      <c r="H49" s="6"/>
      <c r="I49" s="143"/>
      <c r="J49" s="144"/>
      <c r="K49" s="145"/>
      <c r="L49" s="144"/>
      <c r="M49" s="6"/>
      <c r="N49" s="1"/>
      <c r="O49" s="1"/>
      <c r="P49" s="41"/>
      <c r="R49" s="60"/>
      <c r="S49" s="1"/>
      <c r="T49" s="1"/>
      <c r="U49" s="1"/>
      <c r="V49" s="1"/>
      <c r="W49" s="1"/>
      <c r="X49" s="1"/>
      <c r="Y49" s="1"/>
      <c r="Z49" s="1"/>
    </row>
    <row r="50" spans="1:38" ht="38.25" customHeight="1">
      <c r="A50" s="146" t="s">
        <v>16</v>
      </c>
      <c r="B50" s="146" t="s">
        <v>567</v>
      </c>
      <c r="C50" s="146"/>
      <c r="D50" s="89" t="s">
        <v>579</v>
      </c>
      <c r="E50" s="146" t="s">
        <v>580</v>
      </c>
      <c r="F50" s="146" t="s">
        <v>581</v>
      </c>
      <c r="G50" s="146" t="s">
        <v>603</v>
      </c>
      <c r="H50" s="146" t="s">
        <v>583</v>
      </c>
      <c r="I50" s="146" t="s">
        <v>584</v>
      </c>
      <c r="J50" s="103" t="s">
        <v>585</v>
      </c>
      <c r="K50" s="101" t="s">
        <v>604</v>
      </c>
      <c r="L50" s="147" t="s">
        <v>587</v>
      </c>
      <c r="M50" s="103" t="s">
        <v>588</v>
      </c>
      <c r="N50" s="100" t="s">
        <v>589</v>
      </c>
      <c r="O50" s="89" t="s">
        <v>590</v>
      </c>
      <c r="P50" s="41"/>
      <c r="Q50" s="1"/>
      <c r="R50" s="60"/>
      <c r="S50" s="60"/>
      <c r="T50" s="60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3.5" customHeight="1">
      <c r="A51" s="323">
        <v>1</v>
      </c>
      <c r="B51" s="324">
        <v>45128</v>
      </c>
      <c r="C51" s="325"/>
      <c r="D51" s="326" t="s">
        <v>114</v>
      </c>
      <c r="E51" s="327" t="s">
        <v>605</v>
      </c>
      <c r="F51" s="322">
        <v>134</v>
      </c>
      <c r="G51" s="328">
        <v>129.9</v>
      </c>
      <c r="H51" s="322">
        <v>134.75</v>
      </c>
      <c r="I51" s="322" t="s">
        <v>886</v>
      </c>
      <c r="J51" s="329" t="s">
        <v>911</v>
      </c>
      <c r="K51" s="329">
        <f t="shared" ref="K51:K52" si="24">H51-F51</f>
        <v>0.75</v>
      </c>
      <c r="L51" s="330">
        <f>(F51*-0.3)/100</f>
        <v>-0.40199999999999997</v>
      </c>
      <c r="M51" s="331">
        <f t="shared" ref="M51:M52" si="25">(K51+L51)/F51</f>
        <v>2.5970149253731344E-3</v>
      </c>
      <c r="N51" s="332" t="s">
        <v>615</v>
      </c>
      <c r="O51" s="333">
        <v>45142</v>
      </c>
      <c r="P51" s="41"/>
      <c r="Q51" s="256"/>
      <c r="R51" s="41" t="s">
        <v>594</v>
      </c>
      <c r="S51" s="41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267"/>
      <c r="AI51" s="267"/>
      <c r="AJ51" s="267"/>
      <c r="AK51" s="267"/>
      <c r="AL51" s="267"/>
    </row>
    <row r="52" spans="1:38" ht="13.5" customHeight="1">
      <c r="A52" s="306">
        <v>2</v>
      </c>
      <c r="B52" s="289">
        <v>45135</v>
      </c>
      <c r="C52" s="307"/>
      <c r="D52" s="334" t="s">
        <v>895</v>
      </c>
      <c r="E52" s="309" t="s">
        <v>947</v>
      </c>
      <c r="F52" s="288">
        <v>9585</v>
      </c>
      <c r="G52" s="290">
        <v>9390</v>
      </c>
      <c r="H52" s="288">
        <v>9390</v>
      </c>
      <c r="I52" s="288" t="s">
        <v>896</v>
      </c>
      <c r="J52" s="310" t="s">
        <v>1033</v>
      </c>
      <c r="K52" s="310">
        <f t="shared" si="24"/>
        <v>-195</v>
      </c>
      <c r="L52" s="311">
        <f>(F52*-0.3)/100</f>
        <v>-28.754999999999999</v>
      </c>
      <c r="M52" s="312">
        <f t="shared" si="25"/>
        <v>-2.3344287949921751E-2</v>
      </c>
      <c r="N52" s="313" t="s">
        <v>606</v>
      </c>
      <c r="O52" s="314">
        <v>45148</v>
      </c>
      <c r="P52" s="41"/>
      <c r="Q52" s="256"/>
      <c r="R52" s="41" t="s">
        <v>594</v>
      </c>
      <c r="S52" s="41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</row>
    <row r="53" spans="1:38" ht="13.5" customHeight="1">
      <c r="A53" s="274">
        <v>3</v>
      </c>
      <c r="B53" s="251">
        <v>45135</v>
      </c>
      <c r="C53" s="275"/>
      <c r="D53" s="276" t="s">
        <v>897</v>
      </c>
      <c r="E53" s="277" t="s">
        <v>605</v>
      </c>
      <c r="F53" s="250">
        <v>1807.5</v>
      </c>
      <c r="G53" s="238">
        <v>1750</v>
      </c>
      <c r="H53" s="250">
        <v>1882.5</v>
      </c>
      <c r="I53" s="250" t="s">
        <v>898</v>
      </c>
      <c r="J53" s="111" t="s">
        <v>887</v>
      </c>
      <c r="K53" s="111">
        <f t="shared" ref="K53" si="26">H53-F53</f>
        <v>75</v>
      </c>
      <c r="L53" s="112">
        <f>(F53*-0.3)/100</f>
        <v>-5.4225000000000003</v>
      </c>
      <c r="M53" s="113">
        <f t="shared" ref="M53" si="27">(K53+L53)/F53</f>
        <v>3.8493775933609961E-2</v>
      </c>
      <c r="N53" s="258" t="s">
        <v>595</v>
      </c>
      <c r="O53" s="260">
        <v>45139</v>
      </c>
      <c r="P53" s="41"/>
      <c r="Q53" s="256"/>
      <c r="R53" s="41" t="s">
        <v>594</v>
      </c>
      <c r="S53" s="41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7"/>
      <c r="AL53" s="267"/>
    </row>
    <row r="54" spans="1:38" ht="13.5" customHeight="1">
      <c r="A54" s="274">
        <v>4</v>
      </c>
      <c r="B54" s="251">
        <v>45139</v>
      </c>
      <c r="C54" s="275"/>
      <c r="D54" s="276" t="s">
        <v>54</v>
      </c>
      <c r="E54" s="277" t="s">
        <v>605</v>
      </c>
      <c r="F54" s="250">
        <v>453</v>
      </c>
      <c r="G54" s="238">
        <v>440</v>
      </c>
      <c r="H54" s="250">
        <v>462.5</v>
      </c>
      <c r="I54" s="250" t="s">
        <v>910</v>
      </c>
      <c r="J54" s="111" t="s">
        <v>882</v>
      </c>
      <c r="K54" s="111">
        <f t="shared" ref="K54" si="28">H54-F54</f>
        <v>9.5</v>
      </c>
      <c r="L54" s="112">
        <f>(F54*-0.02)/100</f>
        <v>-9.06E-2</v>
      </c>
      <c r="M54" s="113">
        <f t="shared" ref="M54" si="29">(K54+L54)/F54</f>
        <v>2.0771302428256071E-2</v>
      </c>
      <c r="N54" s="258" t="s">
        <v>595</v>
      </c>
      <c r="O54" s="260">
        <v>45139</v>
      </c>
      <c r="P54" s="41"/>
      <c r="Q54" s="256"/>
      <c r="R54" s="41"/>
      <c r="S54" s="41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</row>
    <row r="55" spans="1:38" ht="13.5" customHeight="1">
      <c r="A55" s="306">
        <v>5</v>
      </c>
      <c r="B55" s="289">
        <v>45139</v>
      </c>
      <c r="C55" s="307"/>
      <c r="D55" s="308" t="s">
        <v>237</v>
      </c>
      <c r="E55" s="309" t="s">
        <v>947</v>
      </c>
      <c r="F55" s="288">
        <v>615</v>
      </c>
      <c r="G55" s="290">
        <v>594</v>
      </c>
      <c r="H55" s="288">
        <v>601</v>
      </c>
      <c r="I55" s="288" t="s">
        <v>946</v>
      </c>
      <c r="J55" s="310" t="s">
        <v>948</v>
      </c>
      <c r="K55" s="310">
        <f t="shared" ref="K55:K56" si="30">H55-F55</f>
        <v>-14</v>
      </c>
      <c r="L55" s="311">
        <f>(F55*-0.3)/100</f>
        <v>-1.845</v>
      </c>
      <c r="M55" s="312">
        <f t="shared" ref="M55:M56" si="31">(K55+L55)/F55</f>
        <v>-2.5764227642276424E-2</v>
      </c>
      <c r="N55" s="313" t="s">
        <v>606</v>
      </c>
      <c r="O55" s="314">
        <v>45141</v>
      </c>
      <c r="P55" s="41"/>
      <c r="Q55" s="256"/>
      <c r="R55" s="41"/>
      <c r="S55" s="41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/>
      <c r="AJ55" s="267"/>
      <c r="AK55" s="267"/>
      <c r="AL55" s="267"/>
    </row>
    <row r="56" spans="1:38" ht="13.5" customHeight="1">
      <c r="A56" s="239">
        <v>6</v>
      </c>
      <c r="B56" s="240">
        <v>45148</v>
      </c>
      <c r="C56" s="241"/>
      <c r="D56" s="241" t="s">
        <v>992</v>
      </c>
      <c r="E56" s="239" t="s">
        <v>605</v>
      </c>
      <c r="F56" s="239">
        <v>145</v>
      </c>
      <c r="G56" s="239">
        <v>140</v>
      </c>
      <c r="H56" s="242">
        <v>147.5</v>
      </c>
      <c r="I56" s="242" t="s">
        <v>993</v>
      </c>
      <c r="J56" s="111" t="s">
        <v>1000</v>
      </c>
      <c r="K56" s="111">
        <f t="shared" si="30"/>
        <v>2.5</v>
      </c>
      <c r="L56" s="112">
        <f>(F56*-0.02)/100</f>
        <v>-2.8999999999999998E-2</v>
      </c>
      <c r="M56" s="113">
        <f t="shared" si="31"/>
        <v>1.7041379310344829E-2</v>
      </c>
      <c r="N56" s="258" t="s">
        <v>595</v>
      </c>
      <c r="O56" s="260">
        <v>45148</v>
      </c>
      <c r="Q56" s="256"/>
      <c r="R56" s="41"/>
      <c r="S56" s="41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</row>
    <row r="57" spans="1:38" ht="13.5" customHeight="1">
      <c r="A57" s="239">
        <v>7</v>
      </c>
      <c r="B57" s="240">
        <v>45149</v>
      </c>
      <c r="C57" s="241"/>
      <c r="D57" s="241" t="s">
        <v>992</v>
      </c>
      <c r="E57" s="239" t="s">
        <v>605</v>
      </c>
      <c r="F57" s="239">
        <v>144.5</v>
      </c>
      <c r="G57" s="239">
        <v>140</v>
      </c>
      <c r="H57" s="242">
        <v>149.5</v>
      </c>
      <c r="I57" s="242" t="s">
        <v>701</v>
      </c>
      <c r="J57" s="111" t="s">
        <v>1003</v>
      </c>
      <c r="K57" s="111">
        <f t="shared" ref="K57" si="32">H57-F57</f>
        <v>5</v>
      </c>
      <c r="L57" s="112">
        <f>(F57*-0.02)/100</f>
        <v>-2.8900000000000002E-2</v>
      </c>
      <c r="M57" s="113">
        <f t="shared" ref="M57" si="33">(K57+L57)/F57</f>
        <v>3.4402076124567471E-2</v>
      </c>
      <c r="N57" s="258" t="s">
        <v>595</v>
      </c>
      <c r="O57" s="260">
        <v>45149</v>
      </c>
      <c r="P57" s="41"/>
      <c r="Q57" s="256"/>
      <c r="R57" s="41"/>
      <c r="S57" s="41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</row>
    <row r="58" spans="1:38" ht="13.5" customHeight="1">
      <c r="A58" s="239">
        <v>8</v>
      </c>
      <c r="B58" s="240">
        <v>45152</v>
      </c>
      <c r="C58" s="241"/>
      <c r="D58" s="241" t="s">
        <v>1014</v>
      </c>
      <c r="E58" s="239" t="s">
        <v>605</v>
      </c>
      <c r="F58" s="239">
        <v>3630</v>
      </c>
      <c r="G58" s="239">
        <v>3540</v>
      </c>
      <c r="H58" s="242">
        <v>3681</v>
      </c>
      <c r="I58" s="242" t="s">
        <v>1015</v>
      </c>
      <c r="J58" s="111" t="s">
        <v>1094</v>
      </c>
      <c r="K58" s="111">
        <f t="shared" ref="K58" si="34">H58-F58</f>
        <v>51</v>
      </c>
      <c r="L58" s="112">
        <f>(F58*-0.3)/100</f>
        <v>-10.89</v>
      </c>
      <c r="M58" s="113">
        <f t="shared" ref="M58" si="35">(K58+L58)/F58</f>
        <v>1.1049586776859504E-2</v>
      </c>
      <c r="N58" s="258" t="s">
        <v>595</v>
      </c>
      <c r="O58" s="260">
        <v>45160</v>
      </c>
      <c r="P58" s="41"/>
      <c r="Q58" s="256"/>
      <c r="R58" s="41"/>
      <c r="S58" s="41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267"/>
      <c r="AG58" s="267"/>
      <c r="AH58" s="267"/>
      <c r="AI58" s="267"/>
      <c r="AJ58" s="267"/>
      <c r="AK58" s="267"/>
      <c r="AL58" s="267"/>
    </row>
    <row r="59" spans="1:38" ht="13.5" customHeight="1">
      <c r="A59" s="239">
        <v>9</v>
      </c>
      <c r="B59" s="240">
        <v>45152</v>
      </c>
      <c r="C59" s="241"/>
      <c r="D59" s="241" t="s">
        <v>992</v>
      </c>
      <c r="E59" s="239" t="s">
        <v>605</v>
      </c>
      <c r="F59" s="239">
        <v>143.75</v>
      </c>
      <c r="G59" s="239">
        <v>139.5</v>
      </c>
      <c r="H59" s="242">
        <v>147.5</v>
      </c>
      <c r="I59" s="242" t="s">
        <v>701</v>
      </c>
      <c r="J59" s="111" t="s">
        <v>961</v>
      </c>
      <c r="K59" s="111">
        <f t="shared" ref="K59" si="36">H59-F59</f>
        <v>3.75</v>
      </c>
      <c r="L59" s="112">
        <f>(F59*-0.02)/100</f>
        <v>-2.8750000000000001E-2</v>
      </c>
      <c r="M59" s="113">
        <f t="shared" ref="M59" si="37">(K59+L59)/F59</f>
        <v>2.588695652173913E-2</v>
      </c>
      <c r="N59" s="258" t="s">
        <v>595</v>
      </c>
      <c r="O59" s="260">
        <v>45152</v>
      </c>
      <c r="P59" s="41"/>
      <c r="Q59" s="256"/>
      <c r="R59" s="41"/>
      <c r="S59" s="41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</row>
    <row r="60" spans="1:38" ht="13.5" customHeight="1">
      <c r="A60" s="239">
        <v>10</v>
      </c>
      <c r="B60" s="240">
        <v>45156</v>
      </c>
      <c r="C60" s="241"/>
      <c r="D60" s="241" t="s">
        <v>992</v>
      </c>
      <c r="E60" s="239" t="s">
        <v>605</v>
      </c>
      <c r="F60" s="239">
        <v>146</v>
      </c>
      <c r="G60" s="239">
        <v>141</v>
      </c>
      <c r="H60" s="242">
        <v>147.5</v>
      </c>
      <c r="I60" s="242" t="s">
        <v>1056</v>
      </c>
      <c r="J60" s="111" t="s">
        <v>943</v>
      </c>
      <c r="K60" s="111">
        <f t="shared" ref="K60" si="38">H60-F60</f>
        <v>1.5</v>
      </c>
      <c r="L60" s="112">
        <f>(F60*-0.02)/100</f>
        <v>-2.92E-2</v>
      </c>
      <c r="M60" s="113">
        <f t="shared" ref="M60" si="39">(K60+L60)/F60</f>
        <v>1.0073972602739727E-2</v>
      </c>
      <c r="N60" s="258" t="s">
        <v>595</v>
      </c>
      <c r="O60" s="260">
        <v>45156</v>
      </c>
      <c r="P60" s="41"/>
      <c r="Q60" s="256"/>
      <c r="R60" s="41"/>
      <c r="S60" s="41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267"/>
      <c r="AG60" s="267"/>
      <c r="AH60" s="267"/>
      <c r="AI60" s="267"/>
      <c r="AJ60" s="267"/>
      <c r="AK60" s="267"/>
      <c r="AL60" s="267"/>
    </row>
    <row r="61" spans="1:38" ht="13.5" customHeight="1">
      <c r="A61" s="239">
        <v>11</v>
      </c>
      <c r="B61" s="240">
        <v>45162</v>
      </c>
      <c r="C61" s="241"/>
      <c r="D61" s="241" t="s">
        <v>992</v>
      </c>
      <c r="E61" s="239" t="s">
        <v>605</v>
      </c>
      <c r="F61" s="239">
        <v>141.5</v>
      </c>
      <c r="G61" s="239">
        <v>138</v>
      </c>
      <c r="H61" s="242">
        <v>144.5</v>
      </c>
      <c r="I61" s="242" t="s">
        <v>705</v>
      </c>
      <c r="J61" s="111" t="s">
        <v>1075</v>
      </c>
      <c r="K61" s="111">
        <f t="shared" ref="K61" si="40">H61-F61</f>
        <v>3</v>
      </c>
      <c r="L61" s="112">
        <f>(F61*-0.02)/100</f>
        <v>-2.8300000000000002E-2</v>
      </c>
      <c r="M61" s="113">
        <f t="shared" ref="M61" si="41">(K61+L61)/F61</f>
        <v>2.1001413427561837E-2</v>
      </c>
      <c r="N61" s="258" t="s">
        <v>595</v>
      </c>
      <c r="O61" s="260">
        <v>45162</v>
      </c>
      <c r="P61" s="41"/>
      <c r="Q61" s="256"/>
      <c r="R61" s="41"/>
      <c r="S61" s="41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</row>
    <row r="63" spans="1:38" ht="44.25" customHeight="1">
      <c r="A63" s="127" t="s">
        <v>596</v>
      </c>
      <c r="B63" s="148"/>
      <c r="C63" s="148"/>
      <c r="D63" s="1"/>
      <c r="E63" s="6"/>
      <c r="F63" s="6"/>
      <c r="G63" s="6"/>
      <c r="H63" s="6" t="s">
        <v>608</v>
      </c>
      <c r="I63" s="6"/>
      <c r="J63" s="6"/>
      <c r="K63" s="123"/>
      <c r="L63" s="149"/>
      <c r="M63" s="123"/>
      <c r="N63" s="124"/>
      <c r="O63" s="123"/>
      <c r="P63" s="41"/>
      <c r="Q63" s="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8" ht="12.75" customHeight="1">
      <c r="A64" s="133" t="s">
        <v>597</v>
      </c>
      <c r="B64" s="127"/>
      <c r="C64" s="127"/>
      <c r="D64" s="127"/>
      <c r="E64" s="41"/>
      <c r="F64" s="134" t="s">
        <v>598</v>
      </c>
      <c r="G64" s="60"/>
      <c r="H64" s="41"/>
      <c r="I64" s="60"/>
      <c r="J64" s="6"/>
      <c r="K64" s="150"/>
      <c r="L64" s="151"/>
      <c r="M64" s="6"/>
      <c r="N64" s="117"/>
      <c r="O64" s="152"/>
      <c r="P64" s="41"/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33"/>
      <c r="B65" s="127"/>
      <c r="C65" s="127"/>
      <c r="D65" s="127"/>
      <c r="E65" s="6"/>
      <c r="F65" s="134" t="s">
        <v>601</v>
      </c>
      <c r="G65" s="60"/>
      <c r="H65" s="41"/>
      <c r="I65" s="60"/>
      <c r="J65" s="6"/>
      <c r="K65" s="150"/>
      <c r="L65" s="151"/>
      <c r="M65" s="6"/>
      <c r="N65" s="117"/>
      <c r="O65" s="152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27"/>
      <c r="B66" s="127"/>
      <c r="C66" s="127"/>
      <c r="D66" s="127"/>
      <c r="E66" s="6"/>
      <c r="F66" s="6"/>
      <c r="G66" s="6"/>
      <c r="H66" s="6"/>
      <c r="I66" s="6"/>
      <c r="J66" s="139"/>
      <c r="K66" s="136"/>
      <c r="L66" s="137"/>
      <c r="M66" s="6"/>
      <c r="N66" s="140"/>
      <c r="O66" s="1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2.75" customHeight="1">
      <c r="A67" s="153" t="s">
        <v>609</v>
      </c>
      <c r="B67" s="153"/>
      <c r="C67" s="153"/>
      <c r="D67" s="153"/>
      <c r="E67" s="6"/>
      <c r="F67" s="6"/>
      <c r="G67" s="6"/>
      <c r="H67" s="6"/>
      <c r="I67" s="6"/>
      <c r="J67" s="6"/>
      <c r="K67" s="6"/>
      <c r="L67" s="6"/>
      <c r="M67" s="6"/>
      <c r="N67" s="6"/>
      <c r="O67" s="24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38.25" customHeight="1">
      <c r="A68" s="101" t="s">
        <v>16</v>
      </c>
      <c r="B68" s="101" t="s">
        <v>567</v>
      </c>
      <c r="C68" s="101"/>
      <c r="D68" s="102" t="s">
        <v>579</v>
      </c>
      <c r="E68" s="101" t="s">
        <v>580</v>
      </c>
      <c r="F68" s="101" t="s">
        <v>581</v>
      </c>
      <c r="G68" s="101" t="s">
        <v>603</v>
      </c>
      <c r="H68" s="101" t="s">
        <v>583</v>
      </c>
      <c r="I68" s="284" t="s">
        <v>584</v>
      </c>
      <c r="J68" s="287" t="s">
        <v>585</v>
      </c>
      <c r="K68" s="285" t="s">
        <v>610</v>
      </c>
      <c r="L68" s="103" t="s">
        <v>587</v>
      </c>
      <c r="M68" s="154" t="s">
        <v>611</v>
      </c>
      <c r="N68" s="101" t="s">
        <v>612</v>
      </c>
      <c r="O68" s="100" t="s">
        <v>589</v>
      </c>
      <c r="P68" s="102" t="s">
        <v>590</v>
      </c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294">
        <v>1</v>
      </c>
      <c r="B69" s="299">
        <v>45138</v>
      </c>
      <c r="C69" s="300"/>
      <c r="D69" s="300" t="s">
        <v>899</v>
      </c>
      <c r="E69" s="294" t="s">
        <v>605</v>
      </c>
      <c r="F69" s="294">
        <v>2015.5</v>
      </c>
      <c r="G69" s="294">
        <v>1990</v>
      </c>
      <c r="H69" s="301">
        <v>1990</v>
      </c>
      <c r="I69" s="302" t="s">
        <v>900</v>
      </c>
      <c r="J69" s="303" t="s">
        <v>918</v>
      </c>
      <c r="K69" s="294">
        <f t="shared" ref="K69" si="42">H69-F69</f>
        <v>-25.5</v>
      </c>
      <c r="L69" s="304">
        <f t="shared" ref="L69:L77" si="43">(H69*N69)*0.03%</f>
        <v>298.5</v>
      </c>
      <c r="M69" s="296">
        <f t="shared" ref="M69" si="44">(K69*N69)-L69</f>
        <v>-13048.5</v>
      </c>
      <c r="N69" s="294">
        <v>500</v>
      </c>
      <c r="O69" s="301" t="s">
        <v>606</v>
      </c>
      <c r="P69" s="305">
        <v>45140</v>
      </c>
      <c r="Q69" s="156"/>
      <c r="R69" s="60" t="s">
        <v>607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57"/>
      <c r="AG69" s="158"/>
      <c r="AH69" s="156"/>
      <c r="AI69" s="156"/>
      <c r="AJ69" s="157"/>
      <c r="AK69" s="157"/>
      <c r="AL69" s="157"/>
    </row>
    <row r="70" spans="1:38" ht="12.75" customHeight="1">
      <c r="A70" s="239">
        <v>2</v>
      </c>
      <c r="B70" s="240">
        <v>45138</v>
      </c>
      <c r="C70" s="241"/>
      <c r="D70" s="241" t="s">
        <v>901</v>
      </c>
      <c r="E70" s="239" t="s">
        <v>605</v>
      </c>
      <c r="F70" s="239">
        <v>174.5</v>
      </c>
      <c r="G70" s="239">
        <v>171</v>
      </c>
      <c r="H70" s="242">
        <v>175.25</v>
      </c>
      <c r="I70" s="242" t="s">
        <v>902</v>
      </c>
      <c r="J70" s="286" t="s">
        <v>911</v>
      </c>
      <c r="K70" s="109">
        <f t="shared" ref="K70:K71" si="45">H70-F70</f>
        <v>0.75</v>
      </c>
      <c r="L70" s="112">
        <f t="shared" si="43"/>
        <v>178.755</v>
      </c>
      <c r="M70" s="155">
        <f t="shared" ref="M70:M71" si="46">(K70*N70)-L70</f>
        <v>2371.2449999999999</v>
      </c>
      <c r="N70" s="109">
        <v>3400</v>
      </c>
      <c r="O70" s="111" t="s">
        <v>595</v>
      </c>
      <c r="P70" s="110">
        <v>45139</v>
      </c>
      <c r="Q70" s="156"/>
      <c r="R70" s="60" t="s">
        <v>594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57"/>
      <c r="AG70" s="158"/>
      <c r="AH70" s="156"/>
      <c r="AI70" s="156"/>
      <c r="AJ70" s="157"/>
      <c r="AK70" s="157"/>
      <c r="AL70" s="157"/>
    </row>
    <row r="71" spans="1:38" ht="12.75" customHeight="1">
      <c r="A71" s="294">
        <v>3</v>
      </c>
      <c r="B71" s="299">
        <v>45138</v>
      </c>
      <c r="C71" s="300"/>
      <c r="D71" s="300" t="s">
        <v>903</v>
      </c>
      <c r="E71" s="294" t="s">
        <v>605</v>
      </c>
      <c r="F71" s="294">
        <v>2545</v>
      </c>
      <c r="G71" s="294">
        <v>2495</v>
      </c>
      <c r="H71" s="301">
        <v>2495</v>
      </c>
      <c r="I71" s="302" t="s">
        <v>904</v>
      </c>
      <c r="J71" s="303" t="s">
        <v>919</v>
      </c>
      <c r="K71" s="294">
        <f t="shared" si="45"/>
        <v>-50</v>
      </c>
      <c r="L71" s="304">
        <f t="shared" si="43"/>
        <v>187.12499999999997</v>
      </c>
      <c r="M71" s="296">
        <f t="shared" si="46"/>
        <v>-12687.125</v>
      </c>
      <c r="N71" s="294">
        <v>250</v>
      </c>
      <c r="O71" s="301" t="s">
        <v>606</v>
      </c>
      <c r="P71" s="305">
        <v>45140</v>
      </c>
      <c r="Q71" s="156"/>
      <c r="R71" s="60" t="s">
        <v>607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57"/>
      <c r="AG71" s="158"/>
      <c r="AH71" s="156"/>
      <c r="AI71" s="156"/>
      <c r="AJ71" s="157"/>
      <c r="AK71" s="157"/>
      <c r="AL71" s="157"/>
    </row>
    <row r="72" spans="1:38" ht="12.75" customHeight="1">
      <c r="A72" s="239">
        <v>4</v>
      </c>
      <c r="B72" s="240">
        <v>45141</v>
      </c>
      <c r="C72" s="241"/>
      <c r="D72" s="241" t="s">
        <v>933</v>
      </c>
      <c r="E72" s="239" t="s">
        <v>605</v>
      </c>
      <c r="F72" s="239">
        <v>319</v>
      </c>
      <c r="G72" s="239">
        <v>313</v>
      </c>
      <c r="H72" s="242">
        <v>320.5</v>
      </c>
      <c r="I72" s="242" t="s">
        <v>936</v>
      </c>
      <c r="J72" s="286" t="s">
        <v>943</v>
      </c>
      <c r="K72" s="109">
        <f t="shared" ref="K72:K73" si="47">H72-F72</f>
        <v>1.5</v>
      </c>
      <c r="L72" s="112">
        <f t="shared" si="43"/>
        <v>192.29999999999998</v>
      </c>
      <c r="M72" s="155">
        <f t="shared" ref="M72:M73" si="48">(K72*N72)-L72</f>
        <v>2807.7</v>
      </c>
      <c r="N72" s="109">
        <v>2000</v>
      </c>
      <c r="O72" s="111" t="s">
        <v>595</v>
      </c>
      <c r="P72" s="110">
        <v>45141</v>
      </c>
      <c r="Q72" s="156"/>
      <c r="R72" s="60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57"/>
      <c r="AG72" s="158"/>
      <c r="AH72" s="156"/>
      <c r="AI72" s="156"/>
      <c r="AJ72" s="157"/>
      <c r="AK72" s="157"/>
      <c r="AL72" s="157"/>
    </row>
    <row r="73" spans="1:38" ht="12.75" customHeight="1">
      <c r="A73" s="294">
        <v>5</v>
      </c>
      <c r="B73" s="299">
        <v>45142</v>
      </c>
      <c r="C73" s="300"/>
      <c r="D73" s="300" t="s">
        <v>949</v>
      </c>
      <c r="E73" s="294" t="s">
        <v>605</v>
      </c>
      <c r="F73" s="294">
        <v>2027.5</v>
      </c>
      <c r="G73" s="294">
        <v>1990</v>
      </c>
      <c r="H73" s="301">
        <v>1990</v>
      </c>
      <c r="I73" s="302" t="s">
        <v>950</v>
      </c>
      <c r="J73" s="303" t="s">
        <v>978</v>
      </c>
      <c r="K73" s="294">
        <f t="shared" si="47"/>
        <v>-37.5</v>
      </c>
      <c r="L73" s="304">
        <f t="shared" si="43"/>
        <v>208.95</v>
      </c>
      <c r="M73" s="296">
        <f t="shared" si="48"/>
        <v>-13333.95</v>
      </c>
      <c r="N73" s="294">
        <v>350</v>
      </c>
      <c r="O73" s="301" t="s">
        <v>606</v>
      </c>
      <c r="P73" s="305">
        <v>45146</v>
      </c>
      <c r="Q73" s="156"/>
      <c r="R73" s="60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57"/>
      <c r="AG73" s="158"/>
      <c r="AH73" s="156"/>
      <c r="AI73" s="156"/>
      <c r="AJ73" s="157"/>
      <c r="AK73" s="157"/>
      <c r="AL73" s="157"/>
    </row>
    <row r="74" spans="1:38" ht="12.75" customHeight="1">
      <c r="A74" s="239">
        <v>6</v>
      </c>
      <c r="B74" s="240">
        <v>45142</v>
      </c>
      <c r="C74" s="241"/>
      <c r="D74" s="241" t="s">
        <v>951</v>
      </c>
      <c r="E74" s="239" t="s">
        <v>605</v>
      </c>
      <c r="F74" s="239">
        <v>474</v>
      </c>
      <c r="G74" s="239">
        <v>468</v>
      </c>
      <c r="H74" s="242">
        <v>478.5</v>
      </c>
      <c r="I74" s="242" t="s">
        <v>952</v>
      </c>
      <c r="J74" s="286" t="s">
        <v>953</v>
      </c>
      <c r="K74" s="109">
        <f t="shared" ref="K74:K75" si="49">H74-F74</f>
        <v>4.5</v>
      </c>
      <c r="L74" s="112">
        <f t="shared" si="43"/>
        <v>258.39</v>
      </c>
      <c r="M74" s="155">
        <f t="shared" ref="M74:M75" si="50">(K74*N74)-L74</f>
        <v>7841.61</v>
      </c>
      <c r="N74" s="109">
        <v>1800</v>
      </c>
      <c r="O74" s="111" t="s">
        <v>595</v>
      </c>
      <c r="P74" s="110">
        <v>45142</v>
      </c>
      <c r="Q74" s="156"/>
      <c r="R74" s="60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57"/>
      <c r="AG74" s="158"/>
      <c r="AH74" s="156"/>
      <c r="AI74" s="156"/>
      <c r="AJ74" s="157"/>
      <c r="AK74" s="157"/>
      <c r="AL74" s="157"/>
    </row>
    <row r="75" spans="1:38" ht="12.75" customHeight="1">
      <c r="A75" s="239">
        <v>7</v>
      </c>
      <c r="B75" s="240">
        <v>45142</v>
      </c>
      <c r="C75" s="241"/>
      <c r="D75" s="241" t="s">
        <v>933</v>
      </c>
      <c r="E75" s="239" t="s">
        <v>605</v>
      </c>
      <c r="F75" s="239">
        <v>320.5</v>
      </c>
      <c r="G75" s="239">
        <v>313</v>
      </c>
      <c r="H75" s="242">
        <v>324.25</v>
      </c>
      <c r="I75" s="242" t="s">
        <v>954</v>
      </c>
      <c r="J75" s="286" t="s">
        <v>961</v>
      </c>
      <c r="K75" s="109">
        <f t="shared" si="49"/>
        <v>3.75</v>
      </c>
      <c r="L75" s="112">
        <f t="shared" si="43"/>
        <v>194.54999999999998</v>
      </c>
      <c r="M75" s="155">
        <f t="shared" si="50"/>
        <v>7305.45</v>
      </c>
      <c r="N75" s="109">
        <v>2000</v>
      </c>
      <c r="O75" s="111" t="s">
        <v>595</v>
      </c>
      <c r="P75" s="110">
        <v>45145</v>
      </c>
      <c r="Q75" s="156"/>
      <c r="R75" s="60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57"/>
      <c r="AG75" s="158"/>
      <c r="AH75" s="156"/>
      <c r="AI75" s="156"/>
      <c r="AJ75" s="157"/>
      <c r="AK75" s="157"/>
      <c r="AL75" s="157"/>
    </row>
    <row r="76" spans="1:38" ht="12.75" customHeight="1">
      <c r="A76" s="239">
        <v>8</v>
      </c>
      <c r="B76" s="240">
        <v>45145</v>
      </c>
      <c r="C76" s="241"/>
      <c r="D76" s="241" t="s">
        <v>951</v>
      </c>
      <c r="E76" s="239" t="s">
        <v>605</v>
      </c>
      <c r="F76" s="239">
        <v>472.5</v>
      </c>
      <c r="G76" s="239">
        <v>467</v>
      </c>
      <c r="H76" s="242">
        <v>478</v>
      </c>
      <c r="I76" s="242" t="s">
        <v>952</v>
      </c>
      <c r="J76" s="286" t="s">
        <v>962</v>
      </c>
      <c r="K76" s="109">
        <f t="shared" ref="K76" si="51">H76-F76</f>
        <v>5.5</v>
      </c>
      <c r="L76" s="112">
        <f t="shared" si="43"/>
        <v>258.12</v>
      </c>
      <c r="M76" s="155">
        <f t="shared" ref="M76" si="52">(K76*N76)-L76</f>
        <v>9641.8799999999992</v>
      </c>
      <c r="N76" s="109">
        <v>1800</v>
      </c>
      <c r="O76" s="111" t="s">
        <v>595</v>
      </c>
      <c r="P76" s="110">
        <v>45145</v>
      </c>
      <c r="Q76" s="156"/>
      <c r="R76" s="60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57"/>
      <c r="AG76" s="158"/>
      <c r="AH76" s="156"/>
      <c r="AI76" s="156"/>
      <c r="AJ76" s="157"/>
      <c r="AK76" s="157"/>
      <c r="AL76" s="157"/>
    </row>
    <row r="77" spans="1:38" ht="12.75" customHeight="1">
      <c r="A77" s="239">
        <v>9</v>
      </c>
      <c r="B77" s="240">
        <v>45145</v>
      </c>
      <c r="C77" s="241"/>
      <c r="D77" s="241" t="s">
        <v>963</v>
      </c>
      <c r="E77" s="239" t="s">
        <v>605</v>
      </c>
      <c r="F77" s="239">
        <v>689</v>
      </c>
      <c r="G77" s="239">
        <v>677</v>
      </c>
      <c r="H77" s="242">
        <v>697</v>
      </c>
      <c r="I77" s="242" t="s">
        <v>964</v>
      </c>
      <c r="J77" s="286" t="s">
        <v>965</v>
      </c>
      <c r="K77" s="109">
        <f t="shared" ref="K77:K79" si="53">H77-F77</f>
        <v>8</v>
      </c>
      <c r="L77" s="112">
        <f t="shared" si="43"/>
        <v>209.1</v>
      </c>
      <c r="M77" s="155">
        <f t="shared" ref="M77:M79" si="54">(K77*N77)-L77</f>
        <v>7790.9</v>
      </c>
      <c r="N77" s="109">
        <v>1000</v>
      </c>
      <c r="O77" s="111" t="s">
        <v>595</v>
      </c>
      <c r="P77" s="110">
        <v>45145</v>
      </c>
      <c r="Q77" s="156"/>
      <c r="R77" s="60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157"/>
      <c r="AG77" s="158"/>
      <c r="AH77" s="156"/>
      <c r="AI77" s="156"/>
      <c r="AJ77" s="157"/>
      <c r="AK77" s="157"/>
      <c r="AL77" s="157"/>
    </row>
    <row r="78" spans="1:38" ht="15" customHeight="1">
      <c r="A78" s="294">
        <v>10</v>
      </c>
      <c r="B78" s="299">
        <v>45146</v>
      </c>
      <c r="C78" s="300"/>
      <c r="D78" s="300" t="s">
        <v>967</v>
      </c>
      <c r="E78" s="294" t="s">
        <v>605</v>
      </c>
      <c r="F78" s="294" t="s">
        <v>981</v>
      </c>
      <c r="G78" s="294">
        <v>497</v>
      </c>
      <c r="H78" s="301">
        <v>497</v>
      </c>
      <c r="I78" s="302" t="s">
        <v>968</v>
      </c>
      <c r="J78" s="303" t="s">
        <v>982</v>
      </c>
      <c r="K78" s="294">
        <f t="shared" si="53"/>
        <v>-10</v>
      </c>
      <c r="L78" s="304">
        <f t="shared" ref="L78:L79" si="55">(H78*N78)*0.03%</f>
        <v>186.37499999999997</v>
      </c>
      <c r="M78" s="296">
        <f t="shared" si="54"/>
        <v>-12686.375</v>
      </c>
      <c r="N78" s="294">
        <v>1250</v>
      </c>
      <c r="O78" s="301" t="s">
        <v>606</v>
      </c>
      <c r="P78" s="305">
        <v>45147</v>
      </c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</row>
    <row r="79" spans="1:38" ht="12.75" customHeight="1">
      <c r="A79" s="239">
        <v>11</v>
      </c>
      <c r="B79" s="240">
        <v>45146</v>
      </c>
      <c r="C79" s="241"/>
      <c r="D79" s="241" t="s">
        <v>975</v>
      </c>
      <c r="E79" s="239" t="s">
        <v>605</v>
      </c>
      <c r="F79" s="239">
        <v>4287</v>
      </c>
      <c r="G79" s="239">
        <v>4225</v>
      </c>
      <c r="H79" s="242">
        <v>4327.5</v>
      </c>
      <c r="I79" s="242" t="s">
        <v>976</v>
      </c>
      <c r="J79" s="286" t="s">
        <v>991</v>
      </c>
      <c r="K79" s="109">
        <f t="shared" si="53"/>
        <v>40.5</v>
      </c>
      <c r="L79" s="112">
        <f t="shared" si="55"/>
        <v>259.64999999999998</v>
      </c>
      <c r="M79" s="155">
        <f t="shared" si="54"/>
        <v>7840.35</v>
      </c>
      <c r="N79" s="109">
        <v>200</v>
      </c>
      <c r="O79" s="111" t="s">
        <v>595</v>
      </c>
      <c r="P79" s="110">
        <v>45148</v>
      </c>
      <c r="Q79" s="156"/>
      <c r="R79" s="6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57"/>
      <c r="AG79" s="158"/>
      <c r="AH79" s="156"/>
      <c r="AI79" s="156"/>
      <c r="AJ79" s="157"/>
      <c r="AK79" s="157"/>
      <c r="AL79" s="157"/>
    </row>
    <row r="80" spans="1:38" ht="12.75" customHeight="1">
      <c r="A80" s="239">
        <v>12</v>
      </c>
      <c r="B80" s="240">
        <v>45147</v>
      </c>
      <c r="C80" s="241"/>
      <c r="D80" s="241" t="s">
        <v>986</v>
      </c>
      <c r="E80" s="239" t="s">
        <v>605</v>
      </c>
      <c r="F80" s="239">
        <v>4530</v>
      </c>
      <c r="G80" s="239">
        <v>4480</v>
      </c>
      <c r="H80" s="242">
        <v>4567.5</v>
      </c>
      <c r="I80" s="242" t="s">
        <v>987</v>
      </c>
      <c r="J80" s="286" t="s">
        <v>990</v>
      </c>
      <c r="K80" s="109">
        <f t="shared" ref="K80" si="56">H80-F80</f>
        <v>37.5</v>
      </c>
      <c r="L80" s="112">
        <f t="shared" ref="L80" si="57">(H80*N80)*0.03%</f>
        <v>342.56249999999994</v>
      </c>
      <c r="M80" s="155">
        <f t="shared" ref="M80" si="58">(K80*N80)-L80</f>
        <v>9032.4375</v>
      </c>
      <c r="N80" s="109">
        <v>250</v>
      </c>
      <c r="O80" s="111" t="s">
        <v>595</v>
      </c>
      <c r="P80" s="110">
        <v>45148</v>
      </c>
      <c r="Q80" s="156"/>
      <c r="R80" s="6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57"/>
      <c r="AG80" s="158"/>
      <c r="AH80" s="156"/>
      <c r="AI80" s="156"/>
      <c r="AJ80" s="157"/>
      <c r="AK80" s="157"/>
      <c r="AL80" s="157"/>
    </row>
    <row r="81" spans="1:38" ht="12.75" customHeight="1">
      <c r="A81" s="239">
        <v>13</v>
      </c>
      <c r="B81" s="240">
        <v>45148</v>
      </c>
      <c r="C81" s="241"/>
      <c r="D81" s="241" t="s">
        <v>997</v>
      </c>
      <c r="E81" s="239" t="s">
        <v>605</v>
      </c>
      <c r="F81" s="239">
        <v>24015</v>
      </c>
      <c r="G81" s="239">
        <v>23700</v>
      </c>
      <c r="H81" s="242">
        <v>24220</v>
      </c>
      <c r="I81" s="242" t="s">
        <v>998</v>
      </c>
      <c r="J81" s="286" t="s">
        <v>1009</v>
      </c>
      <c r="K81" s="109">
        <f t="shared" ref="K81" si="59">H81-F81</f>
        <v>205</v>
      </c>
      <c r="L81" s="112">
        <f t="shared" ref="L81" si="60">(H81*N81)*0.03%</f>
        <v>290.64</v>
      </c>
      <c r="M81" s="155">
        <f t="shared" ref="M81" si="61">(K81*N81)-L81</f>
        <v>7909.36</v>
      </c>
      <c r="N81" s="109">
        <v>40</v>
      </c>
      <c r="O81" s="111" t="s">
        <v>595</v>
      </c>
      <c r="P81" s="110">
        <v>45149</v>
      </c>
      <c r="Q81" s="156"/>
      <c r="R81" s="6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57"/>
      <c r="AG81" s="158"/>
      <c r="AH81" s="156"/>
      <c r="AI81" s="156"/>
      <c r="AJ81" s="157"/>
      <c r="AK81" s="157"/>
      <c r="AL81" s="157"/>
    </row>
    <row r="82" spans="1:38" ht="12.75" customHeight="1">
      <c r="A82" s="239">
        <v>14</v>
      </c>
      <c r="B82" s="240">
        <v>45148</v>
      </c>
      <c r="C82" s="241"/>
      <c r="D82" s="241" t="s">
        <v>975</v>
      </c>
      <c r="E82" s="239" t="s">
        <v>605</v>
      </c>
      <c r="F82" s="239">
        <v>4255</v>
      </c>
      <c r="G82" s="239">
        <v>4195</v>
      </c>
      <c r="H82" s="242">
        <v>4295</v>
      </c>
      <c r="I82" s="242" t="s">
        <v>999</v>
      </c>
      <c r="J82" s="286" t="s">
        <v>641</v>
      </c>
      <c r="K82" s="109">
        <f t="shared" ref="K82" si="62">H82-F82</f>
        <v>40</v>
      </c>
      <c r="L82" s="112">
        <f t="shared" ref="L82" si="63">(H82*N82)*0.03%</f>
        <v>257.7</v>
      </c>
      <c r="M82" s="155">
        <f t="shared" ref="M82" si="64">(K82*N82)-L82</f>
        <v>7742.3</v>
      </c>
      <c r="N82" s="109">
        <v>200</v>
      </c>
      <c r="O82" s="111" t="s">
        <v>595</v>
      </c>
      <c r="P82" s="110">
        <v>45149</v>
      </c>
      <c r="Q82" s="156"/>
      <c r="R82" s="60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57"/>
      <c r="AG82" s="158"/>
      <c r="AH82" s="156"/>
      <c r="AI82" s="156"/>
      <c r="AJ82" s="157"/>
      <c r="AK82" s="157"/>
      <c r="AL82" s="157"/>
    </row>
    <row r="83" spans="1:38" ht="12.75" customHeight="1">
      <c r="A83" s="239">
        <v>15</v>
      </c>
      <c r="B83" s="240">
        <v>45152</v>
      </c>
      <c r="C83" s="241"/>
      <c r="D83" s="241" t="s">
        <v>975</v>
      </c>
      <c r="E83" s="239" t="s">
        <v>605</v>
      </c>
      <c r="F83" s="239">
        <v>4175</v>
      </c>
      <c r="G83" s="239">
        <v>4105</v>
      </c>
      <c r="H83" s="242">
        <v>4222.5</v>
      </c>
      <c r="I83" s="242" t="s">
        <v>1016</v>
      </c>
      <c r="J83" s="286" t="s">
        <v>617</v>
      </c>
      <c r="K83" s="109">
        <f t="shared" ref="K83" si="65">H83-F83</f>
        <v>47.5</v>
      </c>
      <c r="L83" s="112">
        <f t="shared" ref="L83" si="66">(H83*N83)*0.03%</f>
        <v>253.34999999999997</v>
      </c>
      <c r="M83" s="155">
        <f t="shared" ref="M83" si="67">(K83*N83)-L83</f>
        <v>9246.65</v>
      </c>
      <c r="N83" s="109">
        <v>200</v>
      </c>
      <c r="O83" s="111" t="s">
        <v>595</v>
      </c>
      <c r="P83" s="110">
        <v>45152</v>
      </c>
      <c r="Q83" s="156"/>
      <c r="R83" s="60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57"/>
      <c r="AG83" s="158"/>
      <c r="AH83" s="156"/>
      <c r="AI83" s="156"/>
      <c r="AJ83" s="157"/>
      <c r="AK83" s="157"/>
      <c r="AL83" s="157"/>
    </row>
    <row r="84" spans="1:38" ht="12.75" customHeight="1">
      <c r="A84" s="239">
        <v>16</v>
      </c>
      <c r="B84" s="240">
        <v>45152</v>
      </c>
      <c r="C84" s="241"/>
      <c r="D84" s="241" t="s">
        <v>1028</v>
      </c>
      <c r="E84" s="239" t="s">
        <v>605</v>
      </c>
      <c r="F84" s="239">
        <v>451.5</v>
      </c>
      <c r="G84" s="239">
        <v>440</v>
      </c>
      <c r="H84" s="242">
        <v>459</v>
      </c>
      <c r="I84" s="242" t="s">
        <v>1029</v>
      </c>
      <c r="J84" s="286" t="s">
        <v>1058</v>
      </c>
      <c r="K84" s="109">
        <f t="shared" ref="K84" si="68">H84-F84</f>
        <v>7.5</v>
      </c>
      <c r="L84" s="112">
        <f t="shared" ref="L84" si="69">(H84*N84)*0.03%</f>
        <v>172.12499999999997</v>
      </c>
      <c r="M84" s="155">
        <f t="shared" ref="M84" si="70">(K84*N84)-L84</f>
        <v>9202.875</v>
      </c>
      <c r="N84" s="109">
        <v>1250</v>
      </c>
      <c r="O84" s="111" t="s">
        <v>595</v>
      </c>
      <c r="P84" s="110">
        <v>45159</v>
      </c>
      <c r="Q84" s="156"/>
      <c r="R84" s="60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57"/>
      <c r="AG84" s="158"/>
      <c r="AH84" s="156"/>
      <c r="AI84" s="156"/>
      <c r="AJ84" s="157"/>
      <c r="AK84" s="157"/>
      <c r="AL84" s="157"/>
    </row>
    <row r="85" spans="1:38" ht="12.75" customHeight="1">
      <c r="A85" s="239">
        <v>17</v>
      </c>
      <c r="B85" s="240">
        <v>45160</v>
      </c>
      <c r="C85" s="241"/>
      <c r="D85" s="241" t="s">
        <v>1085</v>
      </c>
      <c r="E85" s="239" t="s">
        <v>605</v>
      </c>
      <c r="F85" s="239">
        <v>1526</v>
      </c>
      <c r="G85" s="239">
        <v>1495</v>
      </c>
      <c r="H85" s="242">
        <v>1545</v>
      </c>
      <c r="I85" s="242" t="s">
        <v>1086</v>
      </c>
      <c r="J85" s="286" t="s">
        <v>1008</v>
      </c>
      <c r="K85" s="109">
        <f t="shared" ref="K85:K86" si="71">H85-F85</f>
        <v>19</v>
      </c>
      <c r="L85" s="112">
        <f t="shared" ref="L85:L86" si="72">(H85*N85)*0.03%</f>
        <v>185.39999999999998</v>
      </c>
      <c r="M85" s="155">
        <f t="shared" ref="M85:M86" si="73">(K85*N85)-L85</f>
        <v>7414.6</v>
      </c>
      <c r="N85" s="109">
        <v>400</v>
      </c>
      <c r="O85" s="111" t="s">
        <v>595</v>
      </c>
      <c r="P85" s="110">
        <v>45161</v>
      </c>
      <c r="Q85" s="156"/>
      <c r="R85" s="60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157"/>
      <c r="AG85" s="158"/>
      <c r="AH85" s="156"/>
      <c r="AI85" s="156"/>
      <c r="AJ85" s="157"/>
      <c r="AK85" s="157"/>
      <c r="AL85" s="157"/>
    </row>
    <row r="86" spans="1:38" ht="12.75" customHeight="1">
      <c r="A86" s="294">
        <v>18</v>
      </c>
      <c r="B86" s="299">
        <v>45160</v>
      </c>
      <c r="C86" s="300"/>
      <c r="D86" s="300" t="s">
        <v>1089</v>
      </c>
      <c r="E86" s="294" t="s">
        <v>605</v>
      </c>
      <c r="F86" s="294">
        <v>1805.5</v>
      </c>
      <c r="G86" s="294">
        <v>1782</v>
      </c>
      <c r="H86" s="301">
        <v>1782</v>
      </c>
      <c r="I86" s="302" t="s">
        <v>1090</v>
      </c>
      <c r="J86" s="303" t="s">
        <v>1102</v>
      </c>
      <c r="K86" s="294">
        <f t="shared" si="71"/>
        <v>-23.5</v>
      </c>
      <c r="L86" s="304">
        <f t="shared" si="72"/>
        <v>253.93499999999997</v>
      </c>
      <c r="M86" s="296">
        <f t="shared" si="73"/>
        <v>-11416.434999999999</v>
      </c>
      <c r="N86" s="294">
        <v>475</v>
      </c>
      <c r="O86" s="301" t="s">
        <v>606</v>
      </c>
      <c r="P86" s="305">
        <v>45162</v>
      </c>
      <c r="Q86" s="156"/>
      <c r="R86" s="60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157"/>
      <c r="AG86" s="158"/>
      <c r="AH86" s="156"/>
      <c r="AI86" s="156"/>
      <c r="AJ86" s="157"/>
      <c r="AK86" s="157"/>
      <c r="AL86" s="157"/>
    </row>
    <row r="87" spans="1:38" ht="12.75" customHeight="1">
      <c r="A87" s="294">
        <v>19</v>
      </c>
      <c r="B87" s="299">
        <v>45161</v>
      </c>
      <c r="C87" s="300"/>
      <c r="D87" s="300" t="s">
        <v>1096</v>
      </c>
      <c r="E87" s="294" t="s">
        <v>605</v>
      </c>
      <c r="F87" s="294">
        <v>268.5</v>
      </c>
      <c r="G87" s="294">
        <v>265</v>
      </c>
      <c r="H87" s="301">
        <v>265</v>
      </c>
      <c r="I87" s="302" t="s">
        <v>1097</v>
      </c>
      <c r="J87" s="303" t="s">
        <v>1103</v>
      </c>
      <c r="K87" s="294">
        <f t="shared" ref="K87:K89" si="74">H87-F87</f>
        <v>-3.5</v>
      </c>
      <c r="L87" s="304">
        <f t="shared" ref="L87:L89" si="75">(H87*N87)*0.03%</f>
        <v>286.2</v>
      </c>
      <c r="M87" s="296">
        <f t="shared" ref="M87:M89" si="76">(K87*N87)-L87</f>
        <v>-12886.2</v>
      </c>
      <c r="N87" s="294">
        <v>3600</v>
      </c>
      <c r="O87" s="301" t="s">
        <v>606</v>
      </c>
      <c r="P87" s="305">
        <v>45162</v>
      </c>
      <c r="Q87" s="156"/>
      <c r="R87" s="60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157"/>
      <c r="AG87" s="158"/>
      <c r="AH87" s="156"/>
      <c r="AI87" s="156"/>
      <c r="AJ87" s="157"/>
      <c r="AK87" s="157"/>
      <c r="AL87" s="157"/>
    </row>
    <row r="88" spans="1:38" ht="12.75" customHeight="1">
      <c r="A88" s="322">
        <v>20</v>
      </c>
      <c r="B88" s="348">
        <v>45162</v>
      </c>
      <c r="C88" s="349"/>
      <c r="D88" s="349" t="s">
        <v>1100</v>
      </c>
      <c r="E88" s="322" t="s">
        <v>605</v>
      </c>
      <c r="F88" s="322">
        <v>3990</v>
      </c>
      <c r="G88" s="322">
        <v>3925</v>
      </c>
      <c r="H88" s="328">
        <v>3995</v>
      </c>
      <c r="I88" s="328" t="s">
        <v>1101</v>
      </c>
      <c r="J88" s="350" t="s">
        <v>1003</v>
      </c>
      <c r="K88" s="351">
        <f t="shared" si="74"/>
        <v>5</v>
      </c>
      <c r="L88" s="330">
        <f t="shared" si="75"/>
        <v>239.7</v>
      </c>
      <c r="M88" s="352">
        <f t="shared" si="76"/>
        <v>760.3</v>
      </c>
      <c r="N88" s="351">
        <v>200</v>
      </c>
      <c r="O88" s="329" t="s">
        <v>615</v>
      </c>
      <c r="P88" s="353">
        <v>45163</v>
      </c>
      <c r="Q88" s="156"/>
      <c r="R88" s="60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157"/>
      <c r="AG88" s="158"/>
      <c r="AH88" s="156"/>
      <c r="AI88" s="156"/>
      <c r="AJ88" s="157"/>
      <c r="AK88" s="157"/>
      <c r="AL88" s="157"/>
    </row>
    <row r="89" spans="1:38" ht="12.75" customHeight="1">
      <c r="A89" s="239">
        <v>21</v>
      </c>
      <c r="B89" s="240">
        <v>45166</v>
      </c>
      <c r="C89" s="241"/>
      <c r="D89" s="241" t="s">
        <v>1112</v>
      </c>
      <c r="E89" s="239" t="s">
        <v>605</v>
      </c>
      <c r="F89" s="239">
        <v>1327</v>
      </c>
      <c r="G89" s="239">
        <v>1298</v>
      </c>
      <c r="H89" s="242">
        <v>1349.5</v>
      </c>
      <c r="I89" s="242" t="s">
        <v>1113</v>
      </c>
      <c r="J89" s="286" t="s">
        <v>1121</v>
      </c>
      <c r="K89" s="109">
        <f t="shared" si="74"/>
        <v>22.5</v>
      </c>
      <c r="L89" s="112">
        <f t="shared" si="75"/>
        <v>161.94</v>
      </c>
      <c r="M89" s="155">
        <f t="shared" si="76"/>
        <v>8838.06</v>
      </c>
      <c r="N89" s="109">
        <v>400</v>
      </c>
      <c r="O89" s="111" t="s">
        <v>595</v>
      </c>
      <c r="P89" s="110">
        <v>45166</v>
      </c>
      <c r="Q89" s="156"/>
      <c r="R89" s="60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157"/>
      <c r="AG89" s="158"/>
      <c r="AH89" s="156"/>
      <c r="AI89" s="156"/>
      <c r="AJ89" s="157"/>
      <c r="AK89" s="157"/>
      <c r="AL89" s="157"/>
    </row>
    <row r="90" spans="1:38" ht="12.75" customHeight="1">
      <c r="A90" s="239">
        <v>22</v>
      </c>
      <c r="B90" s="240">
        <v>45166</v>
      </c>
      <c r="C90" s="241"/>
      <c r="D90" s="241" t="s">
        <v>1114</v>
      </c>
      <c r="E90" s="239" t="s">
        <v>605</v>
      </c>
      <c r="F90" s="239">
        <v>1498.5</v>
      </c>
      <c r="G90" s="239">
        <v>1475</v>
      </c>
      <c r="H90" s="242">
        <v>1519</v>
      </c>
      <c r="I90" s="242" t="s">
        <v>1115</v>
      </c>
      <c r="J90" s="286" t="s">
        <v>1138</v>
      </c>
      <c r="K90" s="109">
        <f t="shared" ref="K90" si="77">H90-F90</f>
        <v>20.5</v>
      </c>
      <c r="L90" s="112">
        <f t="shared" ref="L90" si="78">(H90*N90)*0.03%</f>
        <v>227.84999999999997</v>
      </c>
      <c r="M90" s="155">
        <f t="shared" ref="M90" si="79">(K90*N90)-L90</f>
        <v>10022.15</v>
      </c>
      <c r="N90" s="109">
        <v>500</v>
      </c>
      <c r="O90" s="111" t="s">
        <v>595</v>
      </c>
      <c r="P90" s="110">
        <v>45167</v>
      </c>
      <c r="Q90" s="156"/>
      <c r="R90" s="60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157"/>
      <c r="AG90" s="158"/>
      <c r="AH90" s="156"/>
      <c r="AI90" s="156"/>
      <c r="AJ90" s="157"/>
      <c r="AK90" s="157"/>
      <c r="AL90" s="157"/>
    </row>
    <row r="91" spans="1:38" ht="12.75" customHeight="1">
      <c r="A91" s="239">
        <v>23</v>
      </c>
      <c r="B91" s="240">
        <v>45166</v>
      </c>
      <c r="C91" s="241"/>
      <c r="D91" s="241" t="s">
        <v>1116</v>
      </c>
      <c r="E91" s="239" t="s">
        <v>605</v>
      </c>
      <c r="F91" s="239">
        <v>220</v>
      </c>
      <c r="G91" s="239">
        <v>216</v>
      </c>
      <c r="H91" s="242">
        <v>222.15</v>
      </c>
      <c r="I91" s="242" t="s">
        <v>1117</v>
      </c>
      <c r="J91" s="286" t="s">
        <v>1156</v>
      </c>
      <c r="K91" s="109">
        <f t="shared" ref="K91" si="80">H91-F91</f>
        <v>2.1500000000000057</v>
      </c>
      <c r="L91" s="112">
        <f t="shared" ref="L91" si="81">(H91*N91)*0.03%</f>
        <v>199.93499999999997</v>
      </c>
      <c r="M91" s="155">
        <f t="shared" ref="M91" si="82">(K91*N91)-L91</f>
        <v>6250.0650000000169</v>
      </c>
      <c r="N91" s="109">
        <v>3000</v>
      </c>
      <c r="O91" s="111" t="s">
        <v>595</v>
      </c>
      <c r="P91" s="110">
        <v>45167</v>
      </c>
      <c r="Q91" s="156"/>
      <c r="R91" s="60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157"/>
      <c r="AG91" s="158"/>
      <c r="AH91" s="156"/>
      <c r="AI91" s="156"/>
      <c r="AJ91" s="157"/>
      <c r="AK91" s="157"/>
      <c r="AL91" s="157"/>
    </row>
    <row r="92" spans="1:38" ht="12.75" customHeight="1">
      <c r="A92" s="239">
        <v>24</v>
      </c>
      <c r="B92" s="240">
        <v>45167</v>
      </c>
      <c r="C92" s="241"/>
      <c r="D92" s="241" t="s">
        <v>1140</v>
      </c>
      <c r="E92" s="239" t="s">
        <v>605</v>
      </c>
      <c r="F92" s="239">
        <v>668.5</v>
      </c>
      <c r="G92" s="239">
        <v>656</v>
      </c>
      <c r="H92" s="242">
        <v>675.5</v>
      </c>
      <c r="I92" s="242" t="s">
        <v>1141</v>
      </c>
      <c r="J92" s="286" t="s">
        <v>996</v>
      </c>
      <c r="K92" s="109">
        <f t="shared" ref="K92" si="83">H92-F92</f>
        <v>7</v>
      </c>
      <c r="L92" s="112">
        <f t="shared" ref="L92" si="84">(H92*N92)*0.03%</f>
        <v>202.64999999999998</v>
      </c>
      <c r="M92" s="155">
        <f t="shared" ref="M92" si="85">(K92*N92)-L92</f>
        <v>6797.35</v>
      </c>
      <c r="N92" s="109">
        <v>1000</v>
      </c>
      <c r="O92" s="111" t="s">
        <v>595</v>
      </c>
      <c r="P92" s="110">
        <v>45168</v>
      </c>
      <c r="Q92" s="156"/>
      <c r="R92" s="60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157"/>
      <c r="AG92" s="158"/>
      <c r="AH92" s="156"/>
      <c r="AI92" s="156"/>
      <c r="AJ92" s="157"/>
      <c r="AK92" s="157"/>
      <c r="AL92" s="157"/>
    </row>
    <row r="93" spans="1:38" ht="12.75" customHeight="1">
      <c r="A93" s="239">
        <v>25</v>
      </c>
      <c r="B93" s="240">
        <v>45167</v>
      </c>
      <c r="C93" s="241"/>
      <c r="D93" s="241" t="s">
        <v>1146</v>
      </c>
      <c r="E93" s="239" t="s">
        <v>605</v>
      </c>
      <c r="F93" s="239">
        <v>1159.5</v>
      </c>
      <c r="G93" s="239">
        <v>1145</v>
      </c>
      <c r="H93" s="242">
        <v>1170.5</v>
      </c>
      <c r="I93" s="242" t="s">
        <v>1147</v>
      </c>
      <c r="J93" s="286" t="s">
        <v>1144</v>
      </c>
      <c r="K93" s="109">
        <f t="shared" ref="K93" si="86">H93-F93</f>
        <v>11</v>
      </c>
      <c r="L93" s="112">
        <f t="shared" ref="L93" si="87">(H93*N93)*0.03%</f>
        <v>245.80499999999998</v>
      </c>
      <c r="M93" s="155">
        <f t="shared" ref="M93" si="88">(K93*N93)-L93</f>
        <v>7454.1949999999997</v>
      </c>
      <c r="N93" s="109">
        <v>700</v>
      </c>
      <c r="O93" s="111" t="s">
        <v>595</v>
      </c>
      <c r="P93" s="110">
        <v>45167</v>
      </c>
      <c r="Q93" s="156"/>
      <c r="R93" s="60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157"/>
      <c r="AG93" s="158"/>
      <c r="AH93" s="156"/>
      <c r="AI93" s="156"/>
      <c r="AJ93" s="157"/>
      <c r="AK93" s="157"/>
      <c r="AL93" s="157"/>
    </row>
    <row r="94" spans="1:38" ht="12.75" customHeight="1">
      <c r="A94" s="239">
        <v>26</v>
      </c>
      <c r="B94" s="240">
        <v>45168</v>
      </c>
      <c r="C94" s="241"/>
      <c r="D94" s="241" t="s">
        <v>1195</v>
      </c>
      <c r="E94" s="239" t="s">
        <v>605</v>
      </c>
      <c r="F94" s="239">
        <v>7205</v>
      </c>
      <c r="G94" s="239">
        <v>7045</v>
      </c>
      <c r="H94" s="242">
        <v>7305</v>
      </c>
      <c r="I94" s="242" t="s">
        <v>1196</v>
      </c>
      <c r="J94" s="286" t="s">
        <v>618</v>
      </c>
      <c r="K94" s="109">
        <f t="shared" ref="K94" si="89">H94-F94</f>
        <v>100</v>
      </c>
      <c r="L94" s="112">
        <f t="shared" ref="L94" si="90">(H94*N94)*0.03%</f>
        <v>164.36249999999998</v>
      </c>
      <c r="M94" s="155">
        <f t="shared" ref="M94" si="91">(K94*N94)-L94</f>
        <v>7335.6374999999998</v>
      </c>
      <c r="N94" s="109">
        <v>75</v>
      </c>
      <c r="O94" s="111" t="s">
        <v>595</v>
      </c>
      <c r="P94" s="110">
        <v>45168</v>
      </c>
      <c r="Q94" s="156"/>
      <c r="R94" s="60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157"/>
      <c r="AG94" s="158"/>
      <c r="AH94" s="156"/>
      <c r="AI94" s="156"/>
      <c r="AJ94" s="157"/>
      <c r="AK94" s="157"/>
      <c r="AL94" s="157"/>
    </row>
    <row r="95" spans="1:38" ht="12.75" customHeight="1">
      <c r="A95" s="239">
        <v>27</v>
      </c>
      <c r="B95" s="240">
        <v>45168</v>
      </c>
      <c r="C95" s="241"/>
      <c r="D95" s="241" t="s">
        <v>1197</v>
      </c>
      <c r="E95" s="239" t="s">
        <v>605</v>
      </c>
      <c r="F95" s="239">
        <v>5185</v>
      </c>
      <c r="G95" s="239">
        <v>5100</v>
      </c>
      <c r="H95" s="242">
        <v>5240</v>
      </c>
      <c r="I95" s="242" t="s">
        <v>1198</v>
      </c>
      <c r="J95" s="286" t="s">
        <v>736</v>
      </c>
      <c r="K95" s="109">
        <f t="shared" ref="K95" si="92">H95-F95</f>
        <v>55</v>
      </c>
      <c r="L95" s="112">
        <f t="shared" ref="L95" si="93">(H95*N95)*0.03%</f>
        <v>235.79999999999998</v>
      </c>
      <c r="M95" s="155">
        <f t="shared" ref="M95" si="94">(K95*N95)-L95</f>
        <v>8014.2</v>
      </c>
      <c r="N95" s="109">
        <v>150</v>
      </c>
      <c r="O95" s="111" t="s">
        <v>595</v>
      </c>
      <c r="P95" s="110">
        <v>45168</v>
      </c>
      <c r="Q95" s="156"/>
      <c r="R95" s="60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157"/>
      <c r="AG95" s="158"/>
      <c r="AH95" s="156"/>
      <c r="AI95" s="156"/>
      <c r="AJ95" s="157"/>
      <c r="AK95" s="157"/>
      <c r="AL95" s="157"/>
    </row>
    <row r="96" spans="1:38" ht="12.75" customHeight="1">
      <c r="A96" s="104"/>
      <c r="B96" s="159"/>
      <c r="C96" s="160"/>
      <c r="D96" s="160"/>
      <c r="E96" s="104"/>
      <c r="F96" s="104"/>
      <c r="G96" s="104"/>
      <c r="H96" s="106"/>
      <c r="I96" s="106"/>
      <c r="J96" s="243"/>
      <c r="K96" s="104"/>
      <c r="L96" s="107"/>
      <c r="M96" s="161"/>
      <c r="N96" s="104"/>
      <c r="O96" s="106"/>
      <c r="P96" s="105"/>
      <c r="Q96" s="156"/>
      <c r="R96" s="60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157"/>
      <c r="AG96" s="158"/>
      <c r="AH96" s="156"/>
      <c r="AI96" s="156"/>
      <c r="AJ96" s="157"/>
      <c r="AK96" s="157"/>
      <c r="AL96" s="157"/>
    </row>
    <row r="97" spans="1:38" ht="12.75" customHeight="1">
      <c r="A97" s="104"/>
      <c r="B97" s="159"/>
      <c r="C97" s="160"/>
      <c r="D97" s="160"/>
      <c r="E97" s="104"/>
      <c r="F97" s="104"/>
      <c r="G97" s="104"/>
      <c r="H97" s="106"/>
      <c r="I97" s="106"/>
      <c r="J97" s="243"/>
      <c r="K97" s="104"/>
      <c r="L97" s="107"/>
      <c r="M97" s="161"/>
      <c r="N97" s="104"/>
      <c r="O97" s="106"/>
      <c r="P97" s="105"/>
      <c r="Q97" s="156"/>
      <c r="R97" s="60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157"/>
      <c r="AG97" s="158"/>
      <c r="AH97" s="156"/>
      <c r="AI97" s="156"/>
      <c r="AJ97" s="157"/>
      <c r="AK97" s="157"/>
      <c r="AL97" s="157"/>
    </row>
    <row r="98" spans="1:38" ht="12.75" customHeight="1">
      <c r="A98" s="104"/>
      <c r="B98" s="159"/>
      <c r="C98" s="160"/>
      <c r="D98" s="160"/>
      <c r="E98" s="104"/>
      <c r="F98" s="104"/>
      <c r="G98" s="104"/>
      <c r="H98" s="106"/>
      <c r="I98" s="106"/>
      <c r="J98" s="243"/>
      <c r="K98" s="104"/>
      <c r="L98" s="107"/>
      <c r="M98" s="161"/>
      <c r="N98" s="104"/>
      <c r="O98" s="106"/>
      <c r="P98" s="105"/>
      <c r="Q98" s="156"/>
      <c r="R98" s="60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157"/>
      <c r="AG98" s="158"/>
      <c r="AH98" s="156"/>
      <c r="AI98" s="156"/>
      <c r="AJ98" s="157"/>
      <c r="AK98" s="157"/>
      <c r="AL98" s="157"/>
    </row>
    <row r="100" spans="1:38" ht="12.75" customHeight="1">
      <c r="A100" s="157"/>
      <c r="B100" s="162"/>
      <c r="C100" s="156"/>
      <c r="D100" s="156"/>
      <c r="E100" s="157"/>
      <c r="F100" s="157"/>
      <c r="G100" s="157"/>
      <c r="H100" s="163"/>
      <c r="I100" s="163"/>
      <c r="J100" s="163"/>
      <c r="K100" s="156"/>
      <c r="L100" s="157"/>
      <c r="M100" s="157"/>
      <c r="N100" s="157"/>
      <c r="O100" s="163"/>
      <c r="P100" s="163"/>
      <c r="Q100" s="156"/>
      <c r="R100" s="60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157"/>
      <c r="AG100" s="158"/>
      <c r="AH100" s="156"/>
      <c r="AI100" s="156"/>
      <c r="AJ100" s="157"/>
      <c r="AK100" s="157"/>
      <c r="AL100" s="157"/>
    </row>
    <row r="101" spans="1:38">
      <c r="A101" s="164" t="s">
        <v>613</v>
      </c>
      <c r="B101" s="164"/>
      <c r="C101" s="164"/>
      <c r="D101" s="164"/>
      <c r="E101" s="165"/>
      <c r="F101" s="120"/>
      <c r="G101" s="120"/>
      <c r="H101" s="120"/>
      <c r="I101" s="120"/>
      <c r="J101" s="1"/>
      <c r="K101" s="6"/>
      <c r="L101" s="6"/>
      <c r="M101" s="6"/>
      <c r="N101" s="1"/>
      <c r="O101" s="1"/>
      <c r="P101" s="41"/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ht="38.25">
      <c r="A102" s="101" t="s">
        <v>16</v>
      </c>
      <c r="B102" s="101" t="s">
        <v>567</v>
      </c>
      <c r="C102" s="101"/>
      <c r="D102" s="102" t="s">
        <v>579</v>
      </c>
      <c r="E102" s="101" t="s">
        <v>580</v>
      </c>
      <c r="F102" s="101" t="s">
        <v>581</v>
      </c>
      <c r="G102" s="101" t="s">
        <v>603</v>
      </c>
      <c r="H102" s="101" t="s">
        <v>583</v>
      </c>
      <c r="I102" s="101" t="s">
        <v>584</v>
      </c>
      <c r="J102" s="100" t="s">
        <v>585</v>
      </c>
      <c r="K102" s="100" t="s">
        <v>614</v>
      </c>
      <c r="L102" s="103" t="s">
        <v>587</v>
      </c>
      <c r="M102" s="154" t="s">
        <v>611</v>
      </c>
      <c r="N102" s="101" t="s">
        <v>612</v>
      </c>
      <c r="O102" s="101" t="s">
        <v>589</v>
      </c>
      <c r="P102" s="102" t="s">
        <v>590</v>
      </c>
      <c r="Q102" s="41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41"/>
      <c r="AG102" s="41"/>
      <c r="AH102" s="41"/>
      <c r="AI102" s="41"/>
      <c r="AJ102" s="41"/>
      <c r="AK102" s="41"/>
      <c r="AL102" s="41"/>
    </row>
    <row r="103" spans="1:38" ht="15" customHeight="1">
      <c r="A103" s="288">
        <v>1</v>
      </c>
      <c r="B103" s="289">
        <v>45139</v>
      </c>
      <c r="C103" s="290"/>
      <c r="D103" s="291" t="s">
        <v>906</v>
      </c>
      <c r="E103" s="290" t="s">
        <v>605</v>
      </c>
      <c r="F103" s="292" t="s">
        <v>941</v>
      </c>
      <c r="G103" s="290">
        <v>8</v>
      </c>
      <c r="H103" s="290">
        <v>10</v>
      </c>
      <c r="I103" s="290" t="s">
        <v>874</v>
      </c>
      <c r="J103" s="293" t="s">
        <v>942</v>
      </c>
      <c r="K103" s="294">
        <f t="shared" ref="K103" si="95">H103-F103</f>
        <v>-7</v>
      </c>
      <c r="L103" s="295">
        <v>50</v>
      </c>
      <c r="M103" s="296">
        <f>(K103*N103)-50</f>
        <v>-3900</v>
      </c>
      <c r="N103" s="294">
        <v>550</v>
      </c>
      <c r="O103" s="297" t="s">
        <v>606</v>
      </c>
      <c r="P103" s="298">
        <v>45141</v>
      </c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</row>
    <row r="104" spans="1:38" ht="15" customHeight="1">
      <c r="A104" s="288">
        <v>2</v>
      </c>
      <c r="B104" s="289">
        <v>45139</v>
      </c>
      <c r="C104" s="290"/>
      <c r="D104" s="291" t="s">
        <v>907</v>
      </c>
      <c r="E104" s="290" t="s">
        <v>605</v>
      </c>
      <c r="F104" s="292" t="s">
        <v>883</v>
      </c>
      <c r="G104" s="290">
        <v>0</v>
      </c>
      <c r="H104" s="290">
        <v>6</v>
      </c>
      <c r="I104" s="290" t="s">
        <v>908</v>
      </c>
      <c r="J104" s="293" t="s">
        <v>916</v>
      </c>
      <c r="K104" s="294">
        <f t="shared" ref="K104" si="96">H104-F104</f>
        <v>-23</v>
      </c>
      <c r="L104" s="295">
        <v>50</v>
      </c>
      <c r="M104" s="296">
        <f t="shared" ref="M104:M106" si="97">(K104*N104)-50</f>
        <v>-970</v>
      </c>
      <c r="N104" s="294">
        <v>40</v>
      </c>
      <c r="O104" s="297" t="s">
        <v>606</v>
      </c>
      <c r="P104" s="298">
        <v>45139</v>
      </c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7"/>
      <c r="AG104" s="157"/>
      <c r="AH104" s="157"/>
      <c r="AI104" s="157"/>
      <c r="AJ104" s="157"/>
      <c r="AK104" s="157"/>
      <c r="AL104" s="157"/>
    </row>
    <row r="105" spans="1:38" ht="15" customHeight="1">
      <c r="A105" s="288">
        <v>3</v>
      </c>
      <c r="B105" s="289">
        <v>45139</v>
      </c>
      <c r="C105" s="290"/>
      <c r="D105" s="291" t="s">
        <v>912</v>
      </c>
      <c r="E105" s="290" t="s">
        <v>605</v>
      </c>
      <c r="F105" s="292" t="s">
        <v>924</v>
      </c>
      <c r="G105" s="290">
        <v>2.8</v>
      </c>
      <c r="H105" s="290">
        <v>2.8</v>
      </c>
      <c r="I105" s="290" t="s">
        <v>914</v>
      </c>
      <c r="J105" s="293" t="s">
        <v>925</v>
      </c>
      <c r="K105" s="294">
        <f t="shared" ref="K105:K106" si="98">H105-F105</f>
        <v>-2.0499999999999998</v>
      </c>
      <c r="L105" s="295">
        <v>50</v>
      </c>
      <c r="M105" s="296">
        <f t="shared" si="97"/>
        <v>-3124.9999999999995</v>
      </c>
      <c r="N105" s="294">
        <v>1500</v>
      </c>
      <c r="O105" s="297" t="s">
        <v>606</v>
      </c>
      <c r="P105" s="298">
        <v>45140</v>
      </c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7"/>
      <c r="AG105" s="157"/>
      <c r="AH105" s="157"/>
      <c r="AI105" s="157"/>
      <c r="AJ105" s="157"/>
      <c r="AK105" s="157"/>
      <c r="AL105" s="157"/>
    </row>
    <row r="106" spans="1:38" ht="15" customHeight="1">
      <c r="A106" s="288">
        <v>4</v>
      </c>
      <c r="B106" s="289">
        <v>45139</v>
      </c>
      <c r="C106" s="290"/>
      <c r="D106" s="291" t="s">
        <v>913</v>
      </c>
      <c r="E106" s="290" t="s">
        <v>605</v>
      </c>
      <c r="F106" s="292" t="s">
        <v>939</v>
      </c>
      <c r="G106" s="290">
        <v>27</v>
      </c>
      <c r="H106" s="290">
        <v>29</v>
      </c>
      <c r="I106" s="290" t="s">
        <v>872</v>
      </c>
      <c r="J106" s="293" t="s">
        <v>940</v>
      </c>
      <c r="K106" s="294">
        <f t="shared" si="98"/>
        <v>-19</v>
      </c>
      <c r="L106" s="295">
        <v>50</v>
      </c>
      <c r="M106" s="296">
        <f t="shared" si="97"/>
        <v>-4800</v>
      </c>
      <c r="N106" s="294">
        <v>250</v>
      </c>
      <c r="O106" s="297" t="s">
        <v>606</v>
      </c>
      <c r="P106" s="298">
        <v>45141</v>
      </c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</row>
    <row r="107" spans="1:38" ht="15" customHeight="1">
      <c r="A107" s="250">
        <v>5</v>
      </c>
      <c r="B107" s="251">
        <v>45140</v>
      </c>
      <c r="C107" s="238"/>
      <c r="D107" s="316" t="s">
        <v>921</v>
      </c>
      <c r="E107" s="238" t="s">
        <v>605</v>
      </c>
      <c r="F107" s="317" t="s">
        <v>923</v>
      </c>
      <c r="G107" s="238">
        <v>18</v>
      </c>
      <c r="H107" s="238">
        <v>59</v>
      </c>
      <c r="I107" s="238" t="s">
        <v>922</v>
      </c>
      <c r="J107" s="318" t="s">
        <v>813</v>
      </c>
      <c r="K107" s="239">
        <f t="shared" ref="K107" si="99">H107-F107</f>
        <v>9</v>
      </c>
      <c r="L107" s="239">
        <v>50</v>
      </c>
      <c r="M107" s="319">
        <f t="shared" ref="M107:M112" si="100">(K107*N107)-50</f>
        <v>400</v>
      </c>
      <c r="N107" s="239">
        <v>50</v>
      </c>
      <c r="O107" s="320" t="s">
        <v>595</v>
      </c>
      <c r="P107" s="321">
        <v>45140</v>
      </c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7"/>
      <c r="AG107" s="157"/>
      <c r="AH107" s="157"/>
      <c r="AI107" s="157"/>
      <c r="AJ107" s="157"/>
      <c r="AK107" s="157"/>
      <c r="AL107" s="157"/>
    </row>
    <row r="108" spans="1:38" ht="15" customHeight="1">
      <c r="A108" s="250">
        <v>6</v>
      </c>
      <c r="B108" s="251">
        <v>45141</v>
      </c>
      <c r="C108" s="238"/>
      <c r="D108" s="316" t="s">
        <v>928</v>
      </c>
      <c r="E108" s="238" t="s">
        <v>605</v>
      </c>
      <c r="F108" s="317" t="s">
        <v>930</v>
      </c>
      <c r="G108" s="238">
        <v>70</v>
      </c>
      <c r="H108" s="238">
        <v>137.5</v>
      </c>
      <c r="I108" s="238" t="s">
        <v>929</v>
      </c>
      <c r="J108" s="318" t="s">
        <v>931</v>
      </c>
      <c r="K108" s="239">
        <f t="shared" ref="K108:K109" si="101">H108-F108</f>
        <v>20</v>
      </c>
      <c r="L108" s="239">
        <v>50</v>
      </c>
      <c r="M108" s="319">
        <f t="shared" si="100"/>
        <v>750</v>
      </c>
      <c r="N108" s="239">
        <v>40</v>
      </c>
      <c r="O108" s="320" t="s">
        <v>595</v>
      </c>
      <c r="P108" s="321">
        <v>45141</v>
      </c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7"/>
      <c r="AG108" s="157"/>
      <c r="AH108" s="157"/>
      <c r="AI108" s="157"/>
      <c r="AJ108" s="157"/>
      <c r="AK108" s="157"/>
      <c r="AL108" s="157"/>
    </row>
    <row r="109" spans="1:38" ht="15" customHeight="1">
      <c r="A109" s="288">
        <v>7</v>
      </c>
      <c r="B109" s="289">
        <v>45141</v>
      </c>
      <c r="C109" s="290"/>
      <c r="D109" s="291" t="s">
        <v>928</v>
      </c>
      <c r="E109" s="290" t="s">
        <v>605</v>
      </c>
      <c r="F109" s="292" t="s">
        <v>937</v>
      </c>
      <c r="G109" s="290">
        <v>55</v>
      </c>
      <c r="H109" s="290">
        <v>55</v>
      </c>
      <c r="I109" s="290" t="s">
        <v>934</v>
      </c>
      <c r="J109" s="293" t="s">
        <v>938</v>
      </c>
      <c r="K109" s="294">
        <f t="shared" si="101"/>
        <v>-47.5</v>
      </c>
      <c r="L109" s="295">
        <v>50</v>
      </c>
      <c r="M109" s="296">
        <f t="shared" si="100"/>
        <v>-1950</v>
      </c>
      <c r="N109" s="294">
        <v>40</v>
      </c>
      <c r="O109" s="297" t="s">
        <v>606</v>
      </c>
      <c r="P109" s="298">
        <v>45141</v>
      </c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</row>
    <row r="110" spans="1:38" ht="15" customHeight="1">
      <c r="A110" s="288">
        <v>8</v>
      </c>
      <c r="B110" s="289">
        <v>45141</v>
      </c>
      <c r="C110" s="290"/>
      <c r="D110" s="291" t="s">
        <v>932</v>
      </c>
      <c r="E110" s="290" t="s">
        <v>605</v>
      </c>
      <c r="F110" s="292" t="s">
        <v>944</v>
      </c>
      <c r="G110" s="290">
        <v>0</v>
      </c>
      <c r="H110" s="290">
        <v>0</v>
      </c>
      <c r="I110" s="290" t="s">
        <v>935</v>
      </c>
      <c r="J110" s="293" t="s">
        <v>945</v>
      </c>
      <c r="K110" s="294">
        <f t="shared" ref="K110:K111" si="102">H110-F110</f>
        <v>-31</v>
      </c>
      <c r="L110" s="295">
        <v>50</v>
      </c>
      <c r="M110" s="296">
        <f t="shared" si="100"/>
        <v>-1600</v>
      </c>
      <c r="N110" s="294">
        <v>50</v>
      </c>
      <c r="O110" s="297" t="s">
        <v>606</v>
      </c>
      <c r="P110" s="298">
        <v>45141</v>
      </c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</row>
    <row r="111" spans="1:38" ht="15" customHeight="1">
      <c r="A111" s="250">
        <v>10</v>
      </c>
      <c r="B111" s="251">
        <v>45146</v>
      </c>
      <c r="C111" s="238"/>
      <c r="D111" s="316" t="s">
        <v>969</v>
      </c>
      <c r="E111" s="238" t="s">
        <v>605</v>
      </c>
      <c r="F111" s="317" t="s">
        <v>979</v>
      </c>
      <c r="G111" s="238">
        <v>65</v>
      </c>
      <c r="H111" s="238">
        <v>130</v>
      </c>
      <c r="I111" s="238" t="s">
        <v>970</v>
      </c>
      <c r="J111" s="318" t="s">
        <v>980</v>
      </c>
      <c r="K111" s="239">
        <f t="shared" si="102"/>
        <v>23.5</v>
      </c>
      <c r="L111" s="239">
        <v>50</v>
      </c>
      <c r="M111" s="319">
        <f t="shared" si="100"/>
        <v>2887.5</v>
      </c>
      <c r="N111" s="239">
        <v>125</v>
      </c>
      <c r="O111" s="320" t="s">
        <v>595</v>
      </c>
      <c r="P111" s="321">
        <v>45147</v>
      </c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7"/>
      <c r="AL111" s="157"/>
    </row>
    <row r="112" spans="1:38" ht="15" customHeight="1">
      <c r="A112" s="250">
        <v>11</v>
      </c>
      <c r="B112" s="251">
        <v>45146</v>
      </c>
      <c r="C112" s="238"/>
      <c r="D112" s="316" t="s">
        <v>971</v>
      </c>
      <c r="E112" s="238" t="s">
        <v>605</v>
      </c>
      <c r="F112" s="317" t="s">
        <v>973</v>
      </c>
      <c r="G112" s="238">
        <v>0</v>
      </c>
      <c r="H112" s="238">
        <v>22.5</v>
      </c>
      <c r="I112" s="238" t="s">
        <v>972</v>
      </c>
      <c r="J112" s="318" t="s">
        <v>974</v>
      </c>
      <c r="K112" s="239">
        <f t="shared" ref="K112:K113" si="103">H112-F112</f>
        <v>10.5</v>
      </c>
      <c r="L112" s="239">
        <v>50</v>
      </c>
      <c r="M112" s="319">
        <f t="shared" si="100"/>
        <v>370</v>
      </c>
      <c r="N112" s="239">
        <v>40</v>
      </c>
      <c r="O112" s="320" t="s">
        <v>595</v>
      </c>
      <c r="P112" s="321">
        <v>45146</v>
      </c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</row>
    <row r="113" spans="1:38" ht="15" customHeight="1">
      <c r="A113" s="288">
        <v>12</v>
      </c>
      <c r="B113" s="289">
        <v>45147</v>
      </c>
      <c r="C113" s="290"/>
      <c r="D113" s="291" t="s">
        <v>984</v>
      </c>
      <c r="E113" s="290" t="s">
        <v>605</v>
      </c>
      <c r="F113" s="292" t="s">
        <v>994</v>
      </c>
      <c r="G113" s="290">
        <v>99</v>
      </c>
      <c r="H113" s="290">
        <v>118</v>
      </c>
      <c r="I113" s="290" t="s">
        <v>985</v>
      </c>
      <c r="J113" s="293" t="s">
        <v>1001</v>
      </c>
      <c r="K113" s="294">
        <f t="shared" si="103"/>
        <v>-28</v>
      </c>
      <c r="L113" s="295">
        <v>50</v>
      </c>
      <c r="M113" s="296">
        <f t="shared" ref="M113:M114" si="104">(K113*N113)-50</f>
        <v>-2850</v>
      </c>
      <c r="N113" s="294">
        <v>100</v>
      </c>
      <c r="O113" s="297" t="s">
        <v>606</v>
      </c>
      <c r="P113" s="298">
        <v>45148</v>
      </c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</row>
    <row r="114" spans="1:38" ht="15" customHeight="1">
      <c r="A114" s="250">
        <v>13</v>
      </c>
      <c r="B114" s="251">
        <v>45147</v>
      </c>
      <c r="C114" s="238"/>
      <c r="D114" s="316" t="s">
        <v>988</v>
      </c>
      <c r="E114" s="238" t="s">
        <v>605</v>
      </c>
      <c r="F114" s="317" t="s">
        <v>995</v>
      </c>
      <c r="G114" s="238">
        <v>25</v>
      </c>
      <c r="H114" s="238">
        <v>51</v>
      </c>
      <c r="I114" s="238" t="s">
        <v>989</v>
      </c>
      <c r="J114" s="318" t="s">
        <v>996</v>
      </c>
      <c r="K114" s="239">
        <f t="shared" ref="K114" si="105">H114-F114</f>
        <v>7</v>
      </c>
      <c r="L114" s="239">
        <v>50</v>
      </c>
      <c r="M114" s="319">
        <f t="shared" si="104"/>
        <v>1700</v>
      </c>
      <c r="N114" s="239">
        <v>250</v>
      </c>
      <c r="O114" s="320" t="s">
        <v>595</v>
      </c>
      <c r="P114" s="321">
        <v>45148</v>
      </c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</row>
    <row r="115" spans="1:38" ht="15" customHeight="1">
      <c r="A115" s="250">
        <v>14</v>
      </c>
      <c r="B115" s="251">
        <v>45149</v>
      </c>
      <c r="C115" s="238"/>
      <c r="D115" s="316" t="s">
        <v>1005</v>
      </c>
      <c r="E115" s="238" t="s">
        <v>605</v>
      </c>
      <c r="F115" s="317" t="s">
        <v>1007</v>
      </c>
      <c r="G115" s="238">
        <v>78</v>
      </c>
      <c r="H115" s="238">
        <v>125</v>
      </c>
      <c r="I115" s="238" t="s">
        <v>1006</v>
      </c>
      <c r="J115" s="318" t="s">
        <v>1008</v>
      </c>
      <c r="K115" s="239">
        <f t="shared" ref="K115" si="106">H115-F115</f>
        <v>19</v>
      </c>
      <c r="L115" s="239">
        <v>50</v>
      </c>
      <c r="M115" s="319">
        <f t="shared" ref="M115" si="107">(K115*N115)-50</f>
        <v>3275</v>
      </c>
      <c r="N115" s="239">
        <v>175</v>
      </c>
      <c r="O115" s="320" t="s">
        <v>595</v>
      </c>
      <c r="P115" s="321">
        <v>45149</v>
      </c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  <c r="AF115" s="157"/>
      <c r="AG115" s="157"/>
      <c r="AH115" s="157"/>
      <c r="AI115" s="157"/>
      <c r="AJ115" s="157"/>
      <c r="AK115" s="157"/>
      <c r="AL115" s="157"/>
    </row>
    <row r="116" spans="1:38" ht="15" customHeight="1">
      <c r="A116" s="250">
        <v>15</v>
      </c>
      <c r="B116" s="251">
        <v>45149</v>
      </c>
      <c r="C116" s="238"/>
      <c r="D116" s="316" t="s">
        <v>1010</v>
      </c>
      <c r="E116" s="238" t="s">
        <v>605</v>
      </c>
      <c r="F116" s="317" t="s">
        <v>1011</v>
      </c>
      <c r="G116" s="238">
        <v>19</v>
      </c>
      <c r="H116" s="238">
        <v>80</v>
      </c>
      <c r="I116" s="238" t="s">
        <v>1012</v>
      </c>
      <c r="J116" s="318" t="s">
        <v>616</v>
      </c>
      <c r="K116" s="239">
        <f t="shared" ref="K116" si="108">H116-F116</f>
        <v>21</v>
      </c>
      <c r="L116" s="239">
        <v>50</v>
      </c>
      <c r="M116" s="319">
        <f t="shared" ref="M116" si="109">(K116*N116)-50</f>
        <v>790</v>
      </c>
      <c r="N116" s="239">
        <v>40</v>
      </c>
      <c r="O116" s="320" t="s">
        <v>595</v>
      </c>
      <c r="P116" s="321">
        <v>45149</v>
      </c>
      <c r="Q116" s="157"/>
      <c r="R116" s="157"/>
      <c r="S116" s="157"/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  <c r="AF116" s="157"/>
      <c r="AG116" s="157"/>
      <c r="AH116" s="157"/>
      <c r="AI116" s="157"/>
      <c r="AJ116" s="157"/>
      <c r="AK116" s="157"/>
      <c r="AL116" s="157"/>
    </row>
    <row r="117" spans="1:38" ht="15" customHeight="1">
      <c r="A117" s="250">
        <v>16</v>
      </c>
      <c r="B117" s="251">
        <v>45152</v>
      </c>
      <c r="C117" s="238"/>
      <c r="D117" s="316" t="s">
        <v>1018</v>
      </c>
      <c r="E117" s="238" t="s">
        <v>605</v>
      </c>
      <c r="F117" s="317" t="s">
        <v>1037</v>
      </c>
      <c r="G117" s="238">
        <v>65</v>
      </c>
      <c r="H117" s="238">
        <v>114</v>
      </c>
      <c r="I117" s="238" t="s">
        <v>1006</v>
      </c>
      <c r="J117" s="318" t="s">
        <v>1038</v>
      </c>
      <c r="K117" s="239">
        <f t="shared" ref="K117" si="110">H117-F117</f>
        <v>17.5</v>
      </c>
      <c r="L117" s="239">
        <v>50</v>
      </c>
      <c r="M117" s="319">
        <f t="shared" ref="M117" si="111">(K117*N117)-50</f>
        <v>2575</v>
      </c>
      <c r="N117" s="239">
        <v>150</v>
      </c>
      <c r="O117" s="320" t="s">
        <v>595</v>
      </c>
      <c r="P117" s="321">
        <v>45154</v>
      </c>
      <c r="Q117" s="157"/>
      <c r="R117" s="157"/>
      <c r="S117" s="157"/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  <c r="AF117" s="157"/>
      <c r="AG117" s="157"/>
      <c r="AH117" s="157"/>
      <c r="AI117" s="157"/>
      <c r="AJ117" s="157"/>
      <c r="AK117" s="157"/>
      <c r="AL117" s="157"/>
    </row>
    <row r="118" spans="1:38" ht="15" customHeight="1">
      <c r="A118" s="250">
        <v>17</v>
      </c>
      <c r="B118" s="251">
        <v>45152</v>
      </c>
      <c r="C118" s="238"/>
      <c r="D118" s="316" t="s">
        <v>1019</v>
      </c>
      <c r="E118" s="238" t="s">
        <v>605</v>
      </c>
      <c r="F118" s="317" t="s">
        <v>1021</v>
      </c>
      <c r="G118" s="238">
        <v>0</v>
      </c>
      <c r="H118" s="238">
        <v>41</v>
      </c>
      <c r="I118" s="238" t="s">
        <v>1020</v>
      </c>
      <c r="J118" s="318" t="s">
        <v>1022</v>
      </c>
      <c r="K118" s="239">
        <f t="shared" ref="K118:K120" si="112">H118-F118</f>
        <v>18.5</v>
      </c>
      <c r="L118" s="239">
        <v>50</v>
      </c>
      <c r="M118" s="319">
        <f t="shared" ref="M118:M120" si="113">(K118*N118)-50</f>
        <v>690</v>
      </c>
      <c r="N118" s="239">
        <v>40</v>
      </c>
      <c r="O118" s="320" t="s">
        <v>595</v>
      </c>
      <c r="P118" s="321">
        <v>45152</v>
      </c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57"/>
      <c r="AL118" s="157"/>
    </row>
    <row r="119" spans="1:38" ht="15" customHeight="1">
      <c r="A119" s="385">
        <v>18</v>
      </c>
      <c r="B119" s="401">
        <v>45152</v>
      </c>
      <c r="C119" s="290"/>
      <c r="D119" s="291" t="s">
        <v>1023</v>
      </c>
      <c r="E119" s="290" t="s">
        <v>605</v>
      </c>
      <c r="F119" s="292" t="s">
        <v>1025</v>
      </c>
      <c r="G119" s="290">
        <v>0</v>
      </c>
      <c r="H119" s="290">
        <v>0</v>
      </c>
      <c r="I119" s="387" t="s">
        <v>908</v>
      </c>
      <c r="J119" s="387" t="s">
        <v>1026</v>
      </c>
      <c r="K119" s="288">
        <f t="shared" si="112"/>
        <v>-6</v>
      </c>
      <c r="L119" s="295">
        <v>50</v>
      </c>
      <c r="M119" s="336">
        <f t="shared" si="113"/>
        <v>-290</v>
      </c>
      <c r="N119" s="288">
        <v>40</v>
      </c>
      <c r="O119" s="297" t="s">
        <v>606</v>
      </c>
      <c r="P119" s="298">
        <v>45152</v>
      </c>
      <c r="Q119" s="157"/>
      <c r="R119" s="157"/>
      <c r="S119" s="157"/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  <c r="AF119" s="157"/>
      <c r="AG119" s="157"/>
      <c r="AH119" s="157"/>
      <c r="AI119" s="157"/>
      <c r="AJ119" s="157"/>
      <c r="AK119" s="157"/>
      <c r="AL119" s="157"/>
    </row>
    <row r="120" spans="1:38" ht="15" customHeight="1">
      <c r="A120" s="386"/>
      <c r="B120" s="402"/>
      <c r="C120" s="290"/>
      <c r="D120" s="291" t="s">
        <v>1024</v>
      </c>
      <c r="E120" s="290" t="s">
        <v>605</v>
      </c>
      <c r="F120" s="292" t="s">
        <v>941</v>
      </c>
      <c r="G120" s="290">
        <v>0</v>
      </c>
      <c r="H120" s="290">
        <v>3.5</v>
      </c>
      <c r="I120" s="388"/>
      <c r="J120" s="388"/>
      <c r="K120" s="288">
        <f t="shared" si="112"/>
        <v>-13.5</v>
      </c>
      <c r="L120" s="295">
        <v>50</v>
      </c>
      <c r="M120" s="336">
        <f t="shared" si="113"/>
        <v>-590</v>
      </c>
      <c r="N120" s="288">
        <v>40</v>
      </c>
      <c r="O120" s="297" t="s">
        <v>606</v>
      </c>
      <c r="P120" s="298">
        <v>45152</v>
      </c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  <c r="AF120" s="157"/>
      <c r="AG120" s="157"/>
      <c r="AH120" s="157"/>
      <c r="AI120" s="157"/>
      <c r="AJ120" s="157"/>
      <c r="AK120" s="157"/>
      <c r="AL120" s="157"/>
    </row>
    <row r="121" spans="1:38" ht="15" customHeight="1">
      <c r="A121" s="250">
        <v>19</v>
      </c>
      <c r="B121" s="251">
        <v>45152</v>
      </c>
      <c r="C121" s="238"/>
      <c r="D121" s="316" t="s">
        <v>1027</v>
      </c>
      <c r="E121" s="238" t="s">
        <v>605</v>
      </c>
      <c r="F121" s="317" t="s">
        <v>1036</v>
      </c>
      <c r="G121" s="238">
        <v>2.5</v>
      </c>
      <c r="H121" s="238">
        <v>5.75</v>
      </c>
      <c r="I121" s="238" t="s">
        <v>1035</v>
      </c>
      <c r="J121" s="318" t="s">
        <v>814</v>
      </c>
      <c r="K121" s="239">
        <f t="shared" ref="K121:K122" si="114">H121-F121</f>
        <v>1</v>
      </c>
      <c r="L121" s="239">
        <v>50</v>
      </c>
      <c r="M121" s="319">
        <f t="shared" ref="M121:M122" si="115">(K121*N121)-50</f>
        <v>1750</v>
      </c>
      <c r="N121" s="239">
        <v>1800</v>
      </c>
      <c r="O121" s="320" t="s">
        <v>595</v>
      </c>
      <c r="P121" s="321">
        <v>45154</v>
      </c>
      <c r="Q121" s="157"/>
      <c r="R121" s="157"/>
      <c r="S121" s="157"/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  <c r="AF121" s="157"/>
      <c r="AG121" s="157"/>
      <c r="AH121" s="157"/>
      <c r="AI121" s="157"/>
      <c r="AJ121" s="157"/>
      <c r="AK121" s="157"/>
      <c r="AL121" s="157"/>
    </row>
    <row r="122" spans="1:38" ht="15" customHeight="1">
      <c r="A122" s="288">
        <v>20</v>
      </c>
      <c r="B122" s="289">
        <v>45154</v>
      </c>
      <c r="C122" s="290"/>
      <c r="D122" s="291" t="s">
        <v>1039</v>
      </c>
      <c r="E122" s="290" t="s">
        <v>605</v>
      </c>
      <c r="F122" s="292" t="s">
        <v>1054</v>
      </c>
      <c r="G122" s="290">
        <v>30</v>
      </c>
      <c r="H122" s="290">
        <v>30</v>
      </c>
      <c r="I122" s="290" t="s">
        <v>989</v>
      </c>
      <c r="J122" s="293" t="s">
        <v>1055</v>
      </c>
      <c r="K122" s="294">
        <f t="shared" si="114"/>
        <v>-17</v>
      </c>
      <c r="L122" s="295">
        <v>50</v>
      </c>
      <c r="M122" s="296">
        <f t="shared" si="115"/>
        <v>-4725</v>
      </c>
      <c r="N122" s="294">
        <v>275</v>
      </c>
      <c r="O122" s="297" t="s">
        <v>606</v>
      </c>
      <c r="P122" s="298">
        <v>45155</v>
      </c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  <c r="AF122" s="157"/>
      <c r="AG122" s="157"/>
      <c r="AH122" s="157"/>
      <c r="AI122" s="157"/>
      <c r="AJ122" s="157"/>
      <c r="AK122" s="157"/>
      <c r="AL122" s="157"/>
    </row>
    <row r="123" spans="1:38" ht="15" customHeight="1">
      <c r="A123" s="250">
        <v>21</v>
      </c>
      <c r="B123" s="251">
        <v>45154</v>
      </c>
      <c r="C123" s="238"/>
      <c r="D123" s="316" t="s">
        <v>1043</v>
      </c>
      <c r="E123" s="238" t="s">
        <v>605</v>
      </c>
      <c r="F123" s="317" t="s">
        <v>1044</v>
      </c>
      <c r="G123" s="238">
        <v>49</v>
      </c>
      <c r="H123" s="238">
        <v>112</v>
      </c>
      <c r="I123" s="238" t="s">
        <v>934</v>
      </c>
      <c r="J123" s="318" t="s">
        <v>1045</v>
      </c>
      <c r="K123" s="239">
        <f t="shared" ref="K123" si="116">H123-F123</f>
        <v>16.5</v>
      </c>
      <c r="L123" s="239">
        <v>50</v>
      </c>
      <c r="M123" s="319">
        <f t="shared" ref="M123" si="117">(K123*N123)-50</f>
        <v>2012.5</v>
      </c>
      <c r="N123" s="239">
        <v>125</v>
      </c>
      <c r="O123" s="320" t="s">
        <v>595</v>
      </c>
      <c r="P123" s="321">
        <v>45154</v>
      </c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  <c r="AF123" s="157"/>
      <c r="AG123" s="157"/>
      <c r="AH123" s="157"/>
      <c r="AI123" s="157"/>
      <c r="AJ123" s="157"/>
      <c r="AK123" s="157"/>
      <c r="AL123" s="157"/>
    </row>
    <row r="124" spans="1:38" ht="15" customHeight="1">
      <c r="A124" s="250">
        <v>22</v>
      </c>
      <c r="B124" s="251">
        <v>45155</v>
      </c>
      <c r="C124" s="238"/>
      <c r="D124" s="316" t="s">
        <v>1048</v>
      </c>
      <c r="E124" s="238" t="s">
        <v>605</v>
      </c>
      <c r="F124" s="317" t="s">
        <v>995</v>
      </c>
      <c r="G124" s="238">
        <v>24</v>
      </c>
      <c r="H124" s="238">
        <v>49.5</v>
      </c>
      <c r="I124" s="238" t="s">
        <v>1049</v>
      </c>
      <c r="J124" s="318" t="s">
        <v>962</v>
      </c>
      <c r="K124" s="239">
        <f t="shared" ref="K124:K127" si="118">H124-F124</f>
        <v>5.5</v>
      </c>
      <c r="L124" s="239">
        <v>50</v>
      </c>
      <c r="M124" s="319">
        <f t="shared" ref="M124:M127" si="119">(K124*N124)-50</f>
        <v>1050</v>
      </c>
      <c r="N124" s="239">
        <v>200</v>
      </c>
      <c r="O124" s="320" t="s">
        <v>595</v>
      </c>
      <c r="P124" s="321">
        <v>45156</v>
      </c>
      <c r="Q124" s="157"/>
      <c r="R124" s="157"/>
      <c r="S124" s="157"/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  <c r="AF124" s="157"/>
      <c r="AG124" s="157"/>
      <c r="AH124" s="157"/>
      <c r="AI124" s="157"/>
      <c r="AJ124" s="157"/>
      <c r="AK124" s="157"/>
      <c r="AL124" s="157"/>
    </row>
    <row r="125" spans="1:38" ht="15" customHeight="1">
      <c r="A125" s="288">
        <v>23</v>
      </c>
      <c r="B125" s="289">
        <v>45155</v>
      </c>
      <c r="C125" s="290"/>
      <c r="D125" s="291" t="s">
        <v>1027</v>
      </c>
      <c r="E125" s="290" t="s">
        <v>605</v>
      </c>
      <c r="F125" s="292" t="s">
        <v>1060</v>
      </c>
      <c r="G125" s="290">
        <v>2</v>
      </c>
      <c r="H125" s="290">
        <v>2</v>
      </c>
      <c r="I125" s="290" t="s">
        <v>1051</v>
      </c>
      <c r="J125" s="293" t="s">
        <v>1061</v>
      </c>
      <c r="K125" s="294">
        <f t="shared" si="118"/>
        <v>-2.2000000000000002</v>
      </c>
      <c r="L125" s="295">
        <v>50</v>
      </c>
      <c r="M125" s="296">
        <f t="shared" si="119"/>
        <v>-4010.0000000000005</v>
      </c>
      <c r="N125" s="294">
        <v>1800</v>
      </c>
      <c r="O125" s="297" t="s">
        <v>606</v>
      </c>
      <c r="P125" s="298">
        <v>45159</v>
      </c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  <c r="AK125" s="157"/>
      <c r="AL125" s="157"/>
    </row>
    <row r="126" spans="1:38" ht="15" customHeight="1">
      <c r="A126" s="288">
        <v>24</v>
      </c>
      <c r="B126" s="289">
        <v>45155</v>
      </c>
      <c r="C126" s="290"/>
      <c r="D126" s="291" t="s">
        <v>1052</v>
      </c>
      <c r="E126" s="290" t="s">
        <v>605</v>
      </c>
      <c r="F126" s="292" t="s">
        <v>1059</v>
      </c>
      <c r="G126" s="290">
        <v>20</v>
      </c>
      <c r="H126" s="290">
        <v>20</v>
      </c>
      <c r="I126" s="290" t="s">
        <v>1053</v>
      </c>
      <c r="J126" s="293" t="s">
        <v>1062</v>
      </c>
      <c r="K126" s="294">
        <f t="shared" si="118"/>
        <v>-15</v>
      </c>
      <c r="L126" s="295">
        <v>50</v>
      </c>
      <c r="M126" s="296">
        <f t="shared" si="119"/>
        <v>-4550</v>
      </c>
      <c r="N126" s="294">
        <v>300</v>
      </c>
      <c r="O126" s="297" t="s">
        <v>606</v>
      </c>
      <c r="P126" s="298">
        <v>45159</v>
      </c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7"/>
      <c r="AE126" s="157"/>
      <c r="AF126" s="157"/>
      <c r="AG126" s="157"/>
      <c r="AH126" s="157"/>
      <c r="AI126" s="157"/>
      <c r="AJ126" s="157"/>
      <c r="AK126" s="157"/>
      <c r="AL126" s="157"/>
    </row>
    <row r="127" spans="1:38" ht="15" customHeight="1">
      <c r="A127" s="250">
        <v>25</v>
      </c>
      <c r="B127" s="251">
        <v>45156</v>
      </c>
      <c r="C127" s="238"/>
      <c r="D127" s="316" t="s">
        <v>1043</v>
      </c>
      <c r="E127" s="238" t="s">
        <v>605</v>
      </c>
      <c r="F127" s="317" t="s">
        <v>1098</v>
      </c>
      <c r="G127" s="238">
        <v>68</v>
      </c>
      <c r="H127" s="238">
        <v>120</v>
      </c>
      <c r="I127" s="238" t="s">
        <v>1057</v>
      </c>
      <c r="J127" s="318" t="s">
        <v>1099</v>
      </c>
      <c r="K127" s="239">
        <f t="shared" si="118"/>
        <v>8.5</v>
      </c>
      <c r="L127" s="239">
        <v>50</v>
      </c>
      <c r="M127" s="319">
        <f t="shared" si="119"/>
        <v>1012.5</v>
      </c>
      <c r="N127" s="239">
        <v>125</v>
      </c>
      <c r="O127" s="320" t="s">
        <v>595</v>
      </c>
      <c r="P127" s="321">
        <v>45161</v>
      </c>
      <c r="Q127" s="157"/>
      <c r="R127" s="157"/>
      <c r="S127" s="157"/>
      <c r="T127" s="157"/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</row>
    <row r="128" spans="1:38" ht="15" customHeight="1">
      <c r="A128" s="250">
        <v>26</v>
      </c>
      <c r="B128" s="251">
        <v>45159</v>
      </c>
      <c r="C128" s="238"/>
      <c r="D128" s="316" t="s">
        <v>1063</v>
      </c>
      <c r="E128" s="238" t="s">
        <v>605</v>
      </c>
      <c r="F128" s="317" t="s">
        <v>1065</v>
      </c>
      <c r="G128" s="238">
        <v>9</v>
      </c>
      <c r="H128" s="238">
        <v>30.5</v>
      </c>
      <c r="I128" s="238" t="s">
        <v>1064</v>
      </c>
      <c r="J128" s="318" t="s">
        <v>1066</v>
      </c>
      <c r="K128" s="239">
        <f t="shared" ref="K128" si="120">H128-F128</f>
        <v>6.5</v>
      </c>
      <c r="L128" s="239">
        <v>50</v>
      </c>
      <c r="M128" s="319">
        <f t="shared" ref="M128" si="121">(K128*N128)-50</f>
        <v>1900</v>
      </c>
      <c r="N128" s="239">
        <v>300</v>
      </c>
      <c r="O128" s="320" t="s">
        <v>595</v>
      </c>
      <c r="P128" s="321">
        <v>45159</v>
      </c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7"/>
      <c r="AC128" s="157"/>
      <c r="AD128" s="157"/>
      <c r="AE128" s="157"/>
      <c r="AF128" s="157"/>
      <c r="AG128" s="157"/>
      <c r="AH128" s="157"/>
      <c r="AI128" s="157"/>
      <c r="AJ128" s="157"/>
      <c r="AK128" s="157"/>
      <c r="AL128" s="157"/>
    </row>
    <row r="129" spans="1:38" ht="15" customHeight="1">
      <c r="A129" s="250">
        <v>27</v>
      </c>
      <c r="B129" s="251">
        <v>45159</v>
      </c>
      <c r="C129" s="238"/>
      <c r="D129" s="316" t="s">
        <v>1048</v>
      </c>
      <c r="E129" s="238" t="s">
        <v>605</v>
      </c>
      <c r="F129" s="317" t="s">
        <v>1067</v>
      </c>
      <c r="G129" s="238">
        <v>14</v>
      </c>
      <c r="H129" s="238">
        <v>42</v>
      </c>
      <c r="I129" s="238" t="s">
        <v>1068</v>
      </c>
      <c r="J129" s="318" t="s">
        <v>1069</v>
      </c>
      <c r="K129" s="239">
        <f t="shared" ref="K129:K130" si="122">H129-F129</f>
        <v>10</v>
      </c>
      <c r="L129" s="239">
        <v>50</v>
      </c>
      <c r="M129" s="319">
        <f t="shared" ref="M129:M130" si="123">(K129*N129)-50</f>
        <v>1950</v>
      </c>
      <c r="N129" s="239">
        <v>200</v>
      </c>
      <c r="O129" s="320" t="s">
        <v>595</v>
      </c>
      <c r="P129" s="321">
        <v>45159</v>
      </c>
      <c r="Q129" s="157"/>
      <c r="R129" s="157"/>
      <c r="S129" s="157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7"/>
      <c r="AD129" s="157"/>
      <c r="AE129" s="157"/>
      <c r="AF129" s="157"/>
      <c r="AG129" s="157"/>
      <c r="AH129" s="157"/>
      <c r="AI129" s="157"/>
      <c r="AJ129" s="157"/>
      <c r="AK129" s="157"/>
      <c r="AL129" s="157"/>
    </row>
    <row r="130" spans="1:38" ht="15" customHeight="1">
      <c r="A130" s="389">
        <v>28</v>
      </c>
      <c r="B130" s="391">
        <v>45159</v>
      </c>
      <c r="C130" s="238"/>
      <c r="D130" s="316" t="s">
        <v>1070</v>
      </c>
      <c r="E130" s="238" t="s">
        <v>605</v>
      </c>
      <c r="F130" s="317" t="s">
        <v>1073</v>
      </c>
      <c r="G130" s="238"/>
      <c r="H130" s="238">
        <v>20.5</v>
      </c>
      <c r="I130" s="317"/>
      <c r="J130" s="393" t="s">
        <v>1075</v>
      </c>
      <c r="K130" s="239">
        <f t="shared" si="122"/>
        <v>6</v>
      </c>
      <c r="L130" s="239">
        <v>50</v>
      </c>
      <c r="M130" s="319">
        <f t="shared" si="123"/>
        <v>5950</v>
      </c>
      <c r="N130" s="399">
        <v>1000</v>
      </c>
      <c r="O130" s="395" t="s">
        <v>595</v>
      </c>
      <c r="P130" s="397">
        <v>45159</v>
      </c>
      <c r="Q130" s="157"/>
      <c r="R130" s="157"/>
      <c r="S130" s="157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  <c r="AF130" s="157"/>
      <c r="AG130" s="157"/>
      <c r="AH130" s="157"/>
      <c r="AI130" s="157"/>
      <c r="AJ130" s="157"/>
      <c r="AK130" s="157"/>
      <c r="AL130" s="157"/>
    </row>
    <row r="131" spans="1:38" ht="15" customHeight="1">
      <c r="A131" s="390"/>
      <c r="B131" s="392"/>
      <c r="C131" s="238"/>
      <c r="D131" s="316" t="s">
        <v>1071</v>
      </c>
      <c r="E131" s="238" t="s">
        <v>1072</v>
      </c>
      <c r="F131" s="317" t="s">
        <v>1074</v>
      </c>
      <c r="G131" s="238"/>
      <c r="H131" s="238">
        <v>12</v>
      </c>
      <c r="I131" s="317"/>
      <c r="J131" s="394"/>
      <c r="K131" s="338">
        <f>F131-H131</f>
        <v>-3</v>
      </c>
      <c r="L131" s="239">
        <v>50</v>
      </c>
      <c r="M131" s="319">
        <f>(K131*N130)-50</f>
        <v>-3050</v>
      </c>
      <c r="N131" s="400"/>
      <c r="O131" s="396"/>
      <c r="P131" s="398"/>
      <c r="Q131" s="157"/>
      <c r="R131" s="157"/>
      <c r="S131" s="157"/>
      <c r="T131" s="157"/>
      <c r="U131" s="157"/>
      <c r="V131" s="157"/>
      <c r="W131" s="157"/>
      <c r="X131" s="157"/>
      <c r="Y131" s="157"/>
      <c r="Z131" s="157"/>
      <c r="AA131" s="157"/>
      <c r="AB131" s="157"/>
      <c r="AC131" s="157"/>
      <c r="AD131" s="157"/>
      <c r="AE131" s="157"/>
      <c r="AF131" s="157"/>
      <c r="AG131" s="157"/>
      <c r="AH131" s="157"/>
      <c r="AI131" s="157"/>
      <c r="AJ131" s="157"/>
      <c r="AK131" s="157"/>
      <c r="AL131" s="157"/>
    </row>
    <row r="132" spans="1:38" ht="15" customHeight="1">
      <c r="A132" s="250">
        <v>29</v>
      </c>
      <c r="B132" s="251">
        <v>45159</v>
      </c>
      <c r="C132" s="238"/>
      <c r="D132" s="316" t="s">
        <v>1076</v>
      </c>
      <c r="E132" s="238" t="s">
        <v>605</v>
      </c>
      <c r="F132" s="317" t="s">
        <v>1082</v>
      </c>
      <c r="G132" s="238">
        <v>45</v>
      </c>
      <c r="H132" s="238">
        <v>105</v>
      </c>
      <c r="I132" s="238" t="s">
        <v>1078</v>
      </c>
      <c r="J132" s="318" t="s">
        <v>1083</v>
      </c>
      <c r="K132" s="239">
        <f t="shared" ref="K132" si="124">H132-F132</f>
        <v>28.5</v>
      </c>
      <c r="L132" s="239">
        <v>50</v>
      </c>
      <c r="M132" s="319">
        <f t="shared" ref="M132" si="125">(K132*N132)-50</f>
        <v>4225</v>
      </c>
      <c r="N132" s="239">
        <v>150</v>
      </c>
      <c r="O132" s="320" t="s">
        <v>595</v>
      </c>
      <c r="P132" s="321">
        <v>45160</v>
      </c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157"/>
      <c r="AE132" s="157"/>
      <c r="AF132" s="157"/>
      <c r="AG132" s="157"/>
      <c r="AH132" s="157"/>
      <c r="AI132" s="157"/>
      <c r="AJ132" s="157"/>
      <c r="AK132" s="157"/>
      <c r="AL132" s="157"/>
    </row>
    <row r="133" spans="1:38" ht="15" customHeight="1">
      <c r="A133" s="250">
        <v>30</v>
      </c>
      <c r="B133" s="251">
        <v>45159</v>
      </c>
      <c r="C133" s="238"/>
      <c r="D133" s="316" t="s">
        <v>1077</v>
      </c>
      <c r="E133" s="238" t="s">
        <v>605</v>
      </c>
      <c r="F133" s="317" t="s">
        <v>883</v>
      </c>
      <c r="G133" s="238">
        <v>15</v>
      </c>
      <c r="H133" s="238">
        <v>36</v>
      </c>
      <c r="I133" s="238" t="s">
        <v>1064</v>
      </c>
      <c r="J133" s="318" t="s">
        <v>996</v>
      </c>
      <c r="K133" s="239">
        <f t="shared" ref="K133:K134" si="126">H133-F133</f>
        <v>7</v>
      </c>
      <c r="L133" s="239">
        <v>50</v>
      </c>
      <c r="M133" s="319">
        <f t="shared" ref="M133:M134" si="127">(K133*N133)-50</f>
        <v>2050</v>
      </c>
      <c r="N133" s="239">
        <v>300</v>
      </c>
      <c r="O133" s="320" t="s">
        <v>595</v>
      </c>
      <c r="P133" s="321">
        <v>45160</v>
      </c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</row>
    <row r="134" spans="1:38" ht="15" customHeight="1">
      <c r="A134" s="288">
        <v>31</v>
      </c>
      <c r="B134" s="289">
        <v>45160</v>
      </c>
      <c r="C134" s="290"/>
      <c r="D134" s="291" t="s">
        <v>1087</v>
      </c>
      <c r="E134" s="290" t="s">
        <v>605</v>
      </c>
      <c r="F134" s="292" t="s">
        <v>1095</v>
      </c>
      <c r="G134" s="290">
        <v>7</v>
      </c>
      <c r="H134" s="290">
        <v>8</v>
      </c>
      <c r="I134" s="290" t="s">
        <v>1088</v>
      </c>
      <c r="J134" s="293" t="s">
        <v>920</v>
      </c>
      <c r="K134" s="294">
        <f t="shared" si="126"/>
        <v>-8</v>
      </c>
      <c r="L134" s="295">
        <v>50</v>
      </c>
      <c r="M134" s="296">
        <f t="shared" si="127"/>
        <v>-4050</v>
      </c>
      <c r="N134" s="294">
        <v>500</v>
      </c>
      <c r="O134" s="297" t="s">
        <v>606</v>
      </c>
      <c r="P134" s="298">
        <v>45161</v>
      </c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</row>
    <row r="135" spans="1:38" ht="15" customHeight="1">
      <c r="A135" s="345">
        <v>32</v>
      </c>
      <c r="B135" s="341">
        <v>45166</v>
      </c>
      <c r="C135" s="346"/>
      <c r="D135" s="354" t="s">
        <v>1118</v>
      </c>
      <c r="E135" s="346" t="s">
        <v>605</v>
      </c>
      <c r="F135" s="355" t="s">
        <v>1120</v>
      </c>
      <c r="G135" s="346">
        <v>50</v>
      </c>
      <c r="H135" s="356">
        <v>167.5</v>
      </c>
      <c r="I135" s="346" t="s">
        <v>1119</v>
      </c>
      <c r="J135" s="357" t="s">
        <v>1121</v>
      </c>
      <c r="K135" s="322">
        <f t="shared" ref="K135:K136" si="128">H135-F135</f>
        <v>22.5</v>
      </c>
      <c r="L135" s="322">
        <v>50</v>
      </c>
      <c r="M135" s="358">
        <f t="shared" ref="M135:M136" si="129">(K135*N135)-50</f>
        <v>287.5</v>
      </c>
      <c r="N135" s="322">
        <v>15</v>
      </c>
      <c r="O135" s="359" t="s">
        <v>615</v>
      </c>
      <c r="P135" s="360">
        <v>45166</v>
      </c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  <c r="AF135" s="157"/>
      <c r="AG135" s="157"/>
      <c r="AH135" s="157"/>
      <c r="AI135" s="157"/>
      <c r="AJ135" s="157"/>
      <c r="AK135" s="157"/>
      <c r="AL135" s="157"/>
    </row>
    <row r="136" spans="1:38" ht="15" customHeight="1">
      <c r="A136" s="288">
        <v>33</v>
      </c>
      <c r="B136" s="289">
        <v>45167</v>
      </c>
      <c r="C136" s="290"/>
      <c r="D136" s="291" t="s">
        <v>1145</v>
      </c>
      <c r="E136" s="290" t="s">
        <v>605</v>
      </c>
      <c r="F136" s="292" t="s">
        <v>1154</v>
      </c>
      <c r="G136" s="290">
        <v>0</v>
      </c>
      <c r="H136" s="290">
        <v>11</v>
      </c>
      <c r="I136" s="290" t="s">
        <v>908</v>
      </c>
      <c r="J136" s="293" t="s">
        <v>1155</v>
      </c>
      <c r="K136" s="294">
        <f t="shared" si="128"/>
        <v>-16</v>
      </c>
      <c r="L136" s="295">
        <v>50</v>
      </c>
      <c r="M136" s="296">
        <f t="shared" si="129"/>
        <v>-690</v>
      </c>
      <c r="N136" s="294">
        <v>40</v>
      </c>
      <c r="O136" s="297" t="s">
        <v>606</v>
      </c>
      <c r="P136" s="298">
        <v>45167</v>
      </c>
      <c r="Q136" s="157"/>
      <c r="R136" s="157"/>
      <c r="S136" s="157"/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  <c r="AF136" s="157"/>
      <c r="AG136" s="157"/>
      <c r="AH136" s="157"/>
      <c r="AI136" s="157"/>
      <c r="AJ136" s="157"/>
      <c r="AK136" s="157"/>
      <c r="AL136" s="157"/>
    </row>
    <row r="137" spans="1:38" ht="15" customHeight="1">
      <c r="A137" s="379">
        <v>34</v>
      </c>
      <c r="B137" s="381">
        <v>45167</v>
      </c>
      <c r="C137" s="246"/>
      <c r="D137" s="270" t="s">
        <v>1150</v>
      </c>
      <c r="E137" s="246" t="s">
        <v>605</v>
      </c>
      <c r="F137" s="271" t="s">
        <v>1152</v>
      </c>
      <c r="G137" s="246"/>
      <c r="H137" s="246"/>
      <c r="I137" s="271"/>
      <c r="J137" s="383" t="s">
        <v>593</v>
      </c>
      <c r="K137" s="244"/>
      <c r="L137" s="272"/>
      <c r="M137" s="273"/>
      <c r="N137" s="244"/>
      <c r="O137" s="246"/>
      <c r="P137" s="245"/>
      <c r="Q137" s="157"/>
      <c r="R137" s="157"/>
      <c r="S137" s="157"/>
      <c r="T137" s="157"/>
      <c r="U137" s="157"/>
      <c r="V137" s="157"/>
      <c r="W137" s="157"/>
      <c r="X137" s="157"/>
      <c r="Y137" s="157"/>
      <c r="Z137" s="157"/>
      <c r="AA137" s="157"/>
      <c r="AB137" s="157"/>
      <c r="AC137" s="157"/>
      <c r="AD137" s="157"/>
      <c r="AE137" s="157"/>
      <c r="AF137" s="157"/>
      <c r="AG137" s="157"/>
      <c r="AH137" s="157"/>
      <c r="AI137" s="157"/>
      <c r="AJ137" s="157"/>
      <c r="AK137" s="157"/>
      <c r="AL137" s="157"/>
    </row>
    <row r="138" spans="1:38" ht="15" customHeight="1">
      <c r="A138" s="380"/>
      <c r="B138" s="382"/>
      <c r="C138" s="246"/>
      <c r="D138" s="270" t="s">
        <v>1151</v>
      </c>
      <c r="E138" s="246" t="s">
        <v>605</v>
      </c>
      <c r="F138" s="271" t="s">
        <v>1152</v>
      </c>
      <c r="G138" s="246"/>
      <c r="H138" s="246"/>
      <c r="I138" s="271"/>
      <c r="J138" s="384"/>
      <c r="K138" s="244"/>
      <c r="L138" s="272"/>
      <c r="M138" s="273"/>
      <c r="N138" s="244"/>
      <c r="O138" s="246"/>
      <c r="P138" s="245"/>
      <c r="Q138" s="157"/>
      <c r="R138" s="157"/>
      <c r="S138" s="157"/>
      <c r="T138" s="157"/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  <c r="AF138" s="157"/>
      <c r="AG138" s="157"/>
      <c r="AH138" s="157"/>
      <c r="AI138" s="157"/>
      <c r="AJ138" s="157"/>
      <c r="AK138" s="157"/>
      <c r="AL138" s="157"/>
    </row>
    <row r="139" spans="1:38" ht="15" customHeight="1">
      <c r="A139" s="244">
        <v>35</v>
      </c>
      <c r="B139" s="245">
        <v>45168</v>
      </c>
      <c r="C139" s="246"/>
      <c r="D139" s="270" t="s">
        <v>1200</v>
      </c>
      <c r="E139" s="246" t="s">
        <v>605</v>
      </c>
      <c r="F139" s="271" t="s">
        <v>1201</v>
      </c>
      <c r="G139" s="246">
        <v>20</v>
      </c>
      <c r="H139" s="246"/>
      <c r="I139" s="271" t="s">
        <v>1202</v>
      </c>
      <c r="J139" s="246" t="s">
        <v>593</v>
      </c>
      <c r="K139" s="244"/>
      <c r="L139" s="272"/>
      <c r="M139" s="273"/>
      <c r="N139" s="244"/>
      <c r="O139" s="246"/>
      <c r="P139" s="245"/>
      <c r="Q139" s="157"/>
      <c r="R139" s="157"/>
      <c r="S139" s="157"/>
      <c r="T139" s="157"/>
      <c r="U139" s="157"/>
      <c r="V139" s="157"/>
      <c r="W139" s="157"/>
      <c r="X139" s="157"/>
      <c r="Y139" s="157"/>
      <c r="Z139" s="157"/>
      <c r="AA139" s="157"/>
      <c r="AB139" s="157"/>
      <c r="AC139" s="157"/>
      <c r="AD139" s="157"/>
      <c r="AE139" s="157"/>
      <c r="AF139" s="157"/>
      <c r="AG139" s="157"/>
      <c r="AH139" s="157"/>
      <c r="AI139" s="157"/>
      <c r="AJ139" s="157"/>
      <c r="AK139" s="157"/>
      <c r="AL139" s="157"/>
    </row>
    <row r="140" spans="1:38" ht="15" customHeight="1">
      <c r="A140" s="244">
        <v>36</v>
      </c>
      <c r="B140" s="245">
        <v>45168</v>
      </c>
      <c r="C140" s="246"/>
      <c r="D140" s="270" t="s">
        <v>1205</v>
      </c>
      <c r="E140" s="246" t="s">
        <v>605</v>
      </c>
      <c r="F140" s="271" t="s">
        <v>1206</v>
      </c>
      <c r="G140" s="246">
        <v>25</v>
      </c>
      <c r="H140" s="246"/>
      <c r="I140" s="271" t="s">
        <v>1068</v>
      </c>
      <c r="J140" s="246" t="s">
        <v>593</v>
      </c>
      <c r="K140" s="244"/>
      <c r="L140" s="272"/>
      <c r="M140" s="273"/>
      <c r="N140" s="244"/>
      <c r="O140" s="246"/>
      <c r="P140" s="245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57"/>
      <c r="AE140" s="157"/>
      <c r="AF140" s="157"/>
      <c r="AG140" s="157"/>
      <c r="AH140" s="157"/>
      <c r="AI140" s="157"/>
      <c r="AJ140" s="157"/>
      <c r="AK140" s="157"/>
      <c r="AL140" s="157"/>
    </row>
    <row r="141" spans="1:38" ht="15" customHeight="1">
      <c r="A141" s="244"/>
      <c r="B141" s="245"/>
      <c r="C141" s="246"/>
      <c r="D141" s="270"/>
      <c r="E141" s="246"/>
      <c r="F141" s="271"/>
      <c r="G141" s="246"/>
      <c r="H141" s="246"/>
      <c r="I141" s="271"/>
      <c r="J141" s="246"/>
      <c r="K141" s="244"/>
      <c r="L141" s="272"/>
      <c r="M141" s="273"/>
      <c r="N141" s="244"/>
      <c r="O141" s="246"/>
      <c r="P141" s="245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157"/>
      <c r="AK141" s="157"/>
      <c r="AL141" s="157"/>
    </row>
    <row r="142" spans="1:38" ht="15" customHeight="1">
      <c r="A142" s="244"/>
      <c r="B142" s="245"/>
      <c r="C142" s="246"/>
      <c r="D142" s="270"/>
      <c r="E142" s="246"/>
      <c r="F142" s="271"/>
      <c r="G142" s="246"/>
      <c r="H142" s="246"/>
      <c r="I142" s="271"/>
      <c r="J142" s="246"/>
      <c r="K142" s="244"/>
      <c r="L142" s="272"/>
      <c r="M142" s="273"/>
      <c r="N142" s="244"/>
      <c r="O142" s="246"/>
      <c r="P142" s="245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157"/>
      <c r="AK142" s="157"/>
      <c r="AL142" s="157"/>
    </row>
    <row r="143" spans="1:38" ht="38.25" customHeight="1">
      <c r="A143" s="99" t="s">
        <v>619</v>
      </c>
      <c r="B143" s="166"/>
      <c r="C143" s="166"/>
      <c r="D143" s="167"/>
      <c r="E143" s="142"/>
      <c r="F143" s="6"/>
      <c r="G143" s="6"/>
      <c r="H143" s="143"/>
      <c r="I143" s="168"/>
      <c r="J143" s="1"/>
      <c r="K143" s="6"/>
      <c r="L143" s="6"/>
      <c r="M143" s="6"/>
      <c r="N143" s="1"/>
      <c r="O143" s="1"/>
      <c r="Q143" s="1"/>
      <c r="R143" s="6"/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</row>
    <row r="144" spans="1:38" ht="38.25">
      <c r="A144" s="100" t="s">
        <v>16</v>
      </c>
      <c r="B144" s="101" t="s">
        <v>567</v>
      </c>
      <c r="C144" s="101"/>
      <c r="D144" s="102" t="s">
        <v>579</v>
      </c>
      <c r="E144" s="101" t="s">
        <v>580</v>
      </c>
      <c r="F144" s="101" t="s">
        <v>581</v>
      </c>
      <c r="G144" s="101" t="s">
        <v>582</v>
      </c>
      <c r="H144" s="101" t="s">
        <v>583</v>
      </c>
      <c r="I144" s="101" t="s">
        <v>584</v>
      </c>
      <c r="J144" s="100" t="s">
        <v>585</v>
      </c>
      <c r="K144" s="146" t="s">
        <v>604</v>
      </c>
      <c r="L144" s="147" t="s">
        <v>587</v>
      </c>
      <c r="M144" s="103" t="s">
        <v>588</v>
      </c>
      <c r="N144" s="101" t="s">
        <v>589</v>
      </c>
      <c r="O144" s="102" t="s">
        <v>590</v>
      </c>
      <c r="P144" s="101" t="s">
        <v>591</v>
      </c>
      <c r="Q144" s="41"/>
      <c r="R144" s="6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</row>
    <row r="145" spans="1:38" ht="14.25" customHeight="1">
      <c r="A145" s="361">
        <v>1</v>
      </c>
      <c r="B145" s="339">
        <v>44840</v>
      </c>
      <c r="C145" s="362"/>
      <c r="D145" s="363" t="s">
        <v>620</v>
      </c>
      <c r="E145" s="364" t="s">
        <v>605</v>
      </c>
      <c r="F145" s="239">
        <v>1520</v>
      </c>
      <c r="G145" s="242">
        <v>1220</v>
      </c>
      <c r="H145" s="239">
        <v>1600</v>
      </c>
      <c r="I145" s="239" t="s">
        <v>621</v>
      </c>
      <c r="J145" s="111" t="s">
        <v>1002</v>
      </c>
      <c r="K145" s="111">
        <f t="shared" ref="K145" si="130">H145-F145</f>
        <v>80</v>
      </c>
      <c r="L145" s="112">
        <f>(F145*-0.3)/100</f>
        <v>-4.5599999999999996</v>
      </c>
      <c r="M145" s="113">
        <f t="shared" ref="M145" si="131">(K145+L145)/F145</f>
        <v>4.9631578947368422E-2</v>
      </c>
      <c r="N145" s="258" t="s">
        <v>595</v>
      </c>
      <c r="O145" s="260">
        <v>45168</v>
      </c>
      <c r="P145" s="365"/>
      <c r="Q145" s="41"/>
      <c r="R145" s="41" t="s">
        <v>594</v>
      </c>
      <c r="S145" s="41"/>
      <c r="T145" s="1"/>
      <c r="U145" s="1"/>
      <c r="V145" s="1"/>
      <c r="W145" s="1"/>
      <c r="X145" s="1"/>
      <c r="Y145" s="1"/>
      <c r="Z145" s="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</row>
    <row r="146" spans="1:38" ht="14.25" customHeight="1">
      <c r="A146" s="323">
        <v>2</v>
      </c>
      <c r="B146" s="324">
        <v>45071</v>
      </c>
      <c r="C146" s="325"/>
      <c r="D146" s="326" t="s">
        <v>278</v>
      </c>
      <c r="E146" s="327" t="s">
        <v>605</v>
      </c>
      <c r="F146" s="322">
        <v>286</v>
      </c>
      <c r="G146" s="328">
        <v>267</v>
      </c>
      <c r="H146" s="322">
        <v>287</v>
      </c>
      <c r="I146" s="322" t="s">
        <v>623</v>
      </c>
      <c r="J146" s="329" t="s">
        <v>814</v>
      </c>
      <c r="K146" s="329">
        <f t="shared" ref="K146" si="132">H146-F146</f>
        <v>1</v>
      </c>
      <c r="L146" s="330">
        <f>(F146*-0.3)/100</f>
        <v>-0.85799999999999998</v>
      </c>
      <c r="M146" s="331">
        <f t="shared" ref="M146" si="133">(K146+L146)/F146</f>
        <v>4.9650349650349655E-4</v>
      </c>
      <c r="N146" s="332" t="s">
        <v>615</v>
      </c>
      <c r="O146" s="333">
        <v>45146</v>
      </c>
      <c r="P146" s="324"/>
      <c r="Q146" s="41"/>
      <c r="R146" s="41" t="s">
        <v>594</v>
      </c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</row>
    <row r="147" spans="1:38" ht="14.25" customHeight="1">
      <c r="A147" s="239">
        <v>3</v>
      </c>
      <c r="B147" s="339">
        <v>45152</v>
      </c>
      <c r="C147" s="241"/>
      <c r="D147" s="241" t="s">
        <v>1017</v>
      </c>
      <c r="E147" s="239" t="s">
        <v>605</v>
      </c>
      <c r="F147" s="239">
        <v>230</v>
      </c>
      <c r="G147" s="239">
        <v>209</v>
      </c>
      <c r="H147" s="239">
        <v>251</v>
      </c>
      <c r="I147" s="239" t="s">
        <v>1046</v>
      </c>
      <c r="J147" s="111" t="s">
        <v>616</v>
      </c>
      <c r="K147" s="111">
        <f t="shared" ref="K147" si="134">H147-F147</f>
        <v>21</v>
      </c>
      <c r="L147" s="112">
        <f>(F147*-0.3)/100</f>
        <v>-0.69</v>
      </c>
      <c r="M147" s="113">
        <f t="shared" ref="M147" si="135">(K147+L147)/F147</f>
        <v>8.8304347826086954E-2</v>
      </c>
      <c r="N147" s="258" t="s">
        <v>595</v>
      </c>
      <c r="O147" s="260">
        <v>45162</v>
      </c>
      <c r="P147" s="339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</row>
    <row r="148" spans="1:38" ht="14.25" customHeight="1">
      <c r="A148" s="104"/>
      <c r="B148" s="105"/>
      <c r="C148" s="160"/>
      <c r="D148" s="160"/>
      <c r="E148" s="104"/>
      <c r="F148" s="104"/>
      <c r="G148" s="104"/>
      <c r="H148" s="104"/>
      <c r="I148" s="104"/>
      <c r="J148" s="106"/>
      <c r="K148" s="106"/>
      <c r="L148" s="107"/>
      <c r="M148" s="108"/>
      <c r="N148" s="243"/>
      <c r="O148" s="249"/>
      <c r="P148" s="105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</row>
    <row r="149" spans="1:38" ht="12.75" customHeight="1">
      <c r="A149" s="104"/>
      <c r="B149" s="105"/>
      <c r="C149" s="160"/>
      <c r="D149" s="160"/>
      <c r="E149" s="104"/>
      <c r="F149" s="104"/>
      <c r="G149" s="104"/>
      <c r="H149" s="104"/>
      <c r="I149" s="104"/>
      <c r="J149" s="106"/>
      <c r="K149" s="106"/>
      <c r="L149" s="107"/>
      <c r="M149" s="169"/>
      <c r="N149" s="106"/>
      <c r="O149" s="106"/>
      <c r="P149" s="105"/>
      <c r="R149" s="6"/>
      <c r="S149" s="1"/>
      <c r="T149" s="1"/>
      <c r="U149" s="1"/>
      <c r="V149" s="1"/>
      <c r="W149" s="1"/>
      <c r="X149" s="1"/>
      <c r="Y149" s="1"/>
    </row>
    <row r="150" spans="1:38" ht="12.75" customHeight="1">
      <c r="A150" s="127" t="s">
        <v>596</v>
      </c>
      <c r="B150" s="127"/>
      <c r="C150" s="127"/>
      <c r="D150" s="127"/>
      <c r="E150" s="41"/>
      <c r="F150" s="134" t="s">
        <v>598</v>
      </c>
      <c r="G150" s="60"/>
      <c r="H150" s="60"/>
      <c r="I150" s="60"/>
      <c r="J150" s="6"/>
      <c r="K150" s="150"/>
      <c r="L150" s="151"/>
      <c r="M150" s="6"/>
      <c r="N150" s="117"/>
      <c r="O150" s="170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33" t="s">
        <v>597</v>
      </c>
      <c r="B151" s="127"/>
      <c r="C151" s="127"/>
      <c r="D151" s="127"/>
      <c r="E151" s="6"/>
      <c r="F151" s="134" t="s">
        <v>601</v>
      </c>
      <c r="G151" s="6"/>
      <c r="H151" s="6" t="s">
        <v>624</v>
      </c>
      <c r="I151" s="6"/>
      <c r="J151" s="1"/>
      <c r="K151" s="6"/>
      <c r="L151" s="6"/>
      <c r="M151" s="6"/>
      <c r="N151" s="1"/>
      <c r="O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33"/>
      <c r="B152" s="127"/>
      <c r="C152" s="127"/>
      <c r="D152" s="127"/>
      <c r="E152" s="6"/>
      <c r="F152" s="134"/>
      <c r="G152" s="6"/>
      <c r="H152" s="6"/>
      <c r="I152" s="6"/>
      <c r="J152" s="1"/>
      <c r="K152" s="6"/>
      <c r="L152" s="6"/>
      <c r="M152" s="6"/>
      <c r="N152" s="1"/>
      <c r="O152" s="1"/>
      <c r="Q152" s="1"/>
      <c r="R152" s="60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33"/>
      <c r="B153" s="127"/>
      <c r="C153" s="127"/>
      <c r="D153" s="127"/>
      <c r="E153" s="6"/>
      <c r="F153" s="134"/>
      <c r="G153" s="60"/>
      <c r="H153" s="41"/>
      <c r="I153" s="60"/>
      <c r="J153" s="6"/>
      <c r="K153" s="150"/>
      <c r="L153" s="151"/>
      <c r="M153" s="6"/>
      <c r="N153" s="117"/>
      <c r="O153" s="152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33"/>
      <c r="B154" s="127"/>
      <c r="C154" s="127"/>
      <c r="D154" s="127"/>
      <c r="E154" s="6"/>
      <c r="F154" s="134"/>
      <c r="G154" s="60"/>
      <c r="H154" s="41"/>
      <c r="I154" s="60"/>
      <c r="J154" s="6"/>
      <c r="K154" s="150"/>
      <c r="L154" s="151"/>
      <c r="M154" s="6"/>
      <c r="N154" s="117"/>
      <c r="O154" s="152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33"/>
      <c r="B155" s="127"/>
      <c r="C155" s="127"/>
      <c r="D155" s="127"/>
      <c r="E155" s="6"/>
      <c r="F155" s="134"/>
      <c r="G155" s="60"/>
      <c r="H155" s="41"/>
      <c r="I155" s="60"/>
      <c r="J155" s="6"/>
      <c r="K155" s="150"/>
      <c r="L155" s="151"/>
      <c r="M155" s="6"/>
      <c r="N155" s="117"/>
      <c r="O155" s="152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33"/>
      <c r="B156" s="127"/>
      <c r="C156" s="127"/>
      <c r="D156" s="127"/>
      <c r="E156" s="6"/>
      <c r="F156" s="134"/>
      <c r="G156" s="60"/>
      <c r="H156" s="41"/>
      <c r="I156" s="60"/>
      <c r="J156" s="6"/>
      <c r="K156" s="150"/>
      <c r="L156" s="151"/>
      <c r="M156" s="6"/>
      <c r="N156" s="117"/>
      <c r="O156" s="152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33"/>
      <c r="B157" s="127"/>
      <c r="C157" s="127"/>
      <c r="D157" s="127"/>
      <c r="E157" s="6"/>
      <c r="F157" s="134"/>
      <c r="G157" s="60"/>
      <c r="H157" s="41"/>
      <c r="I157" s="60"/>
      <c r="J157" s="6"/>
      <c r="K157" s="150"/>
      <c r="L157" s="151"/>
      <c r="M157" s="6"/>
      <c r="N157" s="117"/>
      <c r="O157" s="152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33"/>
      <c r="B158" s="127"/>
      <c r="C158" s="127"/>
      <c r="D158" s="127"/>
      <c r="E158" s="6"/>
      <c r="F158" s="134"/>
      <c r="G158" s="60"/>
      <c r="H158" s="41"/>
      <c r="I158" s="60"/>
      <c r="J158" s="6"/>
      <c r="K158" s="150"/>
      <c r="L158" s="151"/>
      <c r="M158" s="6"/>
      <c r="N158" s="117"/>
      <c r="O158" s="152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60"/>
      <c r="B159" s="116"/>
      <c r="C159" s="116"/>
      <c r="D159" s="41"/>
      <c r="E159" s="60"/>
      <c r="F159" s="60"/>
      <c r="G159" s="60"/>
      <c r="H159" s="41"/>
      <c r="I159" s="60"/>
      <c r="J159" s="6"/>
      <c r="K159" s="150"/>
      <c r="L159" s="151"/>
      <c r="M159" s="6"/>
      <c r="N159" s="117"/>
      <c r="O159" s="152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38.25" customHeight="1">
      <c r="A160" s="41"/>
      <c r="B160" s="171" t="s">
        <v>625</v>
      </c>
      <c r="C160" s="171"/>
      <c r="D160" s="171"/>
      <c r="E160" s="171"/>
      <c r="F160" s="6"/>
      <c r="G160" s="6"/>
      <c r="H160" s="144"/>
      <c r="I160" s="6"/>
      <c r="J160" s="144"/>
      <c r="K160" s="145"/>
      <c r="L160" s="6"/>
      <c r="M160" s="6"/>
      <c r="N160" s="1"/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00" t="s">
        <v>16</v>
      </c>
      <c r="B161" s="101" t="s">
        <v>567</v>
      </c>
      <c r="C161" s="101"/>
      <c r="D161" s="102" t="s">
        <v>579</v>
      </c>
      <c r="E161" s="101" t="s">
        <v>580</v>
      </c>
      <c r="F161" s="101" t="s">
        <v>581</v>
      </c>
      <c r="G161" s="101" t="s">
        <v>626</v>
      </c>
      <c r="H161" s="101" t="s">
        <v>627</v>
      </c>
      <c r="I161" s="101" t="s">
        <v>584</v>
      </c>
      <c r="J161" s="172" t="s">
        <v>585</v>
      </c>
      <c r="K161" s="101" t="s">
        <v>586</v>
      </c>
      <c r="L161" s="101" t="s">
        <v>628</v>
      </c>
      <c r="M161" s="101" t="s">
        <v>589</v>
      </c>
      <c r="N161" s="102" t="s">
        <v>590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3">
        <v>1</v>
      </c>
      <c r="B162" s="174">
        <v>41579</v>
      </c>
      <c r="C162" s="174"/>
      <c r="D162" s="175" t="s">
        <v>629</v>
      </c>
      <c r="E162" s="176" t="s">
        <v>592</v>
      </c>
      <c r="F162" s="177">
        <v>82</v>
      </c>
      <c r="G162" s="176" t="s">
        <v>630</v>
      </c>
      <c r="H162" s="176">
        <v>100</v>
      </c>
      <c r="I162" s="178">
        <v>100</v>
      </c>
      <c r="J162" s="179" t="s">
        <v>631</v>
      </c>
      <c r="K162" s="180">
        <f t="shared" ref="K162:K214" si="136">H162-F162</f>
        <v>18</v>
      </c>
      <c r="L162" s="181">
        <f t="shared" ref="L162:L214" si="137">K162/F162</f>
        <v>0.21951219512195122</v>
      </c>
      <c r="M162" s="176" t="s">
        <v>595</v>
      </c>
      <c r="N162" s="182">
        <v>42657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3">
        <v>2</v>
      </c>
      <c r="B163" s="174">
        <v>41794</v>
      </c>
      <c r="C163" s="174"/>
      <c r="D163" s="175" t="s">
        <v>632</v>
      </c>
      <c r="E163" s="176" t="s">
        <v>605</v>
      </c>
      <c r="F163" s="177">
        <v>257</v>
      </c>
      <c r="G163" s="176" t="s">
        <v>630</v>
      </c>
      <c r="H163" s="176">
        <v>300</v>
      </c>
      <c r="I163" s="178">
        <v>300</v>
      </c>
      <c r="J163" s="179" t="s">
        <v>631</v>
      </c>
      <c r="K163" s="180">
        <f t="shared" si="136"/>
        <v>43</v>
      </c>
      <c r="L163" s="181">
        <f t="shared" si="137"/>
        <v>0.16731517509727625</v>
      </c>
      <c r="M163" s="176" t="s">
        <v>595</v>
      </c>
      <c r="N163" s="182">
        <v>41822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3">
        <v>3</v>
      </c>
      <c r="B164" s="174">
        <v>41828</v>
      </c>
      <c r="C164" s="174"/>
      <c r="D164" s="175" t="s">
        <v>633</v>
      </c>
      <c r="E164" s="176" t="s">
        <v>605</v>
      </c>
      <c r="F164" s="177">
        <v>393</v>
      </c>
      <c r="G164" s="176" t="s">
        <v>630</v>
      </c>
      <c r="H164" s="176">
        <v>468</v>
      </c>
      <c r="I164" s="178">
        <v>468</v>
      </c>
      <c r="J164" s="179" t="s">
        <v>631</v>
      </c>
      <c r="K164" s="180">
        <f t="shared" si="136"/>
        <v>75</v>
      </c>
      <c r="L164" s="181">
        <f t="shared" si="137"/>
        <v>0.19083969465648856</v>
      </c>
      <c r="M164" s="176" t="s">
        <v>595</v>
      </c>
      <c r="N164" s="182">
        <v>41863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3">
        <v>4</v>
      </c>
      <c r="B165" s="174">
        <v>41857</v>
      </c>
      <c r="C165" s="174"/>
      <c r="D165" s="175" t="s">
        <v>634</v>
      </c>
      <c r="E165" s="176" t="s">
        <v>605</v>
      </c>
      <c r="F165" s="177">
        <v>205</v>
      </c>
      <c r="G165" s="176" t="s">
        <v>630</v>
      </c>
      <c r="H165" s="176">
        <v>275</v>
      </c>
      <c r="I165" s="178">
        <v>250</v>
      </c>
      <c r="J165" s="179" t="s">
        <v>631</v>
      </c>
      <c r="K165" s="180">
        <f t="shared" si="136"/>
        <v>70</v>
      </c>
      <c r="L165" s="181">
        <f t="shared" si="137"/>
        <v>0.34146341463414637</v>
      </c>
      <c r="M165" s="176" t="s">
        <v>595</v>
      </c>
      <c r="N165" s="182">
        <v>41962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3">
        <v>5</v>
      </c>
      <c r="B166" s="174">
        <v>41886</v>
      </c>
      <c r="C166" s="174"/>
      <c r="D166" s="175" t="s">
        <v>635</v>
      </c>
      <c r="E166" s="176" t="s">
        <v>605</v>
      </c>
      <c r="F166" s="177">
        <v>162</v>
      </c>
      <c r="G166" s="176" t="s">
        <v>630</v>
      </c>
      <c r="H166" s="176">
        <v>190</v>
      </c>
      <c r="I166" s="178">
        <v>190</v>
      </c>
      <c r="J166" s="179" t="s">
        <v>631</v>
      </c>
      <c r="K166" s="180">
        <f t="shared" si="136"/>
        <v>28</v>
      </c>
      <c r="L166" s="181">
        <f t="shared" si="137"/>
        <v>0.1728395061728395</v>
      </c>
      <c r="M166" s="176" t="s">
        <v>595</v>
      </c>
      <c r="N166" s="182">
        <v>42006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3">
        <v>6</v>
      </c>
      <c r="B167" s="174">
        <v>41886</v>
      </c>
      <c r="C167" s="174"/>
      <c r="D167" s="175" t="s">
        <v>636</v>
      </c>
      <c r="E167" s="176" t="s">
        <v>605</v>
      </c>
      <c r="F167" s="177">
        <v>75</v>
      </c>
      <c r="G167" s="176" t="s">
        <v>630</v>
      </c>
      <c r="H167" s="176">
        <v>91.5</v>
      </c>
      <c r="I167" s="178" t="s">
        <v>622</v>
      </c>
      <c r="J167" s="179" t="s">
        <v>637</v>
      </c>
      <c r="K167" s="180">
        <f t="shared" si="136"/>
        <v>16.5</v>
      </c>
      <c r="L167" s="181">
        <f t="shared" si="137"/>
        <v>0.22</v>
      </c>
      <c r="M167" s="176" t="s">
        <v>595</v>
      </c>
      <c r="N167" s="182">
        <v>41954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3">
        <v>7</v>
      </c>
      <c r="B168" s="174">
        <v>41913</v>
      </c>
      <c r="C168" s="174"/>
      <c r="D168" s="175" t="s">
        <v>638</v>
      </c>
      <c r="E168" s="176" t="s">
        <v>605</v>
      </c>
      <c r="F168" s="177">
        <v>850</v>
      </c>
      <c r="G168" s="176" t="s">
        <v>630</v>
      </c>
      <c r="H168" s="176">
        <v>982.5</v>
      </c>
      <c r="I168" s="178">
        <v>1050</v>
      </c>
      <c r="J168" s="179" t="s">
        <v>639</v>
      </c>
      <c r="K168" s="180">
        <f t="shared" si="136"/>
        <v>132.5</v>
      </c>
      <c r="L168" s="181">
        <f t="shared" si="137"/>
        <v>0.15588235294117647</v>
      </c>
      <c r="M168" s="176" t="s">
        <v>595</v>
      </c>
      <c r="N168" s="182">
        <v>42039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3">
        <v>8</v>
      </c>
      <c r="B169" s="174">
        <v>41913</v>
      </c>
      <c r="C169" s="174"/>
      <c r="D169" s="175" t="s">
        <v>640</v>
      </c>
      <c r="E169" s="176" t="s">
        <v>605</v>
      </c>
      <c r="F169" s="177">
        <v>475</v>
      </c>
      <c r="G169" s="176" t="s">
        <v>630</v>
      </c>
      <c r="H169" s="176">
        <v>515</v>
      </c>
      <c r="I169" s="178">
        <v>600</v>
      </c>
      <c r="J169" s="179" t="s">
        <v>641</v>
      </c>
      <c r="K169" s="180">
        <f t="shared" si="136"/>
        <v>40</v>
      </c>
      <c r="L169" s="181">
        <f t="shared" si="137"/>
        <v>8.4210526315789472E-2</v>
      </c>
      <c r="M169" s="176" t="s">
        <v>595</v>
      </c>
      <c r="N169" s="182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3">
        <v>9</v>
      </c>
      <c r="B170" s="174">
        <v>41913</v>
      </c>
      <c r="C170" s="174"/>
      <c r="D170" s="175" t="s">
        <v>642</v>
      </c>
      <c r="E170" s="176" t="s">
        <v>605</v>
      </c>
      <c r="F170" s="177">
        <v>86</v>
      </c>
      <c r="G170" s="176" t="s">
        <v>630</v>
      </c>
      <c r="H170" s="176">
        <v>99</v>
      </c>
      <c r="I170" s="178">
        <v>140</v>
      </c>
      <c r="J170" s="179" t="s">
        <v>643</v>
      </c>
      <c r="K170" s="180">
        <f t="shared" si="136"/>
        <v>13</v>
      </c>
      <c r="L170" s="181">
        <f t="shared" si="137"/>
        <v>0.15116279069767441</v>
      </c>
      <c r="M170" s="176" t="s">
        <v>595</v>
      </c>
      <c r="N170" s="182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3">
        <v>10</v>
      </c>
      <c r="B171" s="174">
        <v>41926</v>
      </c>
      <c r="C171" s="174"/>
      <c r="D171" s="175" t="s">
        <v>644</v>
      </c>
      <c r="E171" s="176" t="s">
        <v>605</v>
      </c>
      <c r="F171" s="177">
        <v>496.6</v>
      </c>
      <c r="G171" s="176" t="s">
        <v>630</v>
      </c>
      <c r="H171" s="176">
        <v>621</v>
      </c>
      <c r="I171" s="178">
        <v>580</v>
      </c>
      <c r="J171" s="179" t="s">
        <v>631</v>
      </c>
      <c r="K171" s="180">
        <f t="shared" si="136"/>
        <v>124.39999999999998</v>
      </c>
      <c r="L171" s="181">
        <f t="shared" si="137"/>
        <v>0.25050342327829234</v>
      </c>
      <c r="M171" s="176" t="s">
        <v>595</v>
      </c>
      <c r="N171" s="182">
        <v>42605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3">
        <v>11</v>
      </c>
      <c r="B172" s="174">
        <v>41926</v>
      </c>
      <c r="C172" s="174"/>
      <c r="D172" s="175" t="s">
        <v>645</v>
      </c>
      <c r="E172" s="176" t="s">
        <v>605</v>
      </c>
      <c r="F172" s="177">
        <v>2481.9</v>
      </c>
      <c r="G172" s="176" t="s">
        <v>630</v>
      </c>
      <c r="H172" s="176">
        <v>2840</v>
      </c>
      <c r="I172" s="178">
        <v>2870</v>
      </c>
      <c r="J172" s="179" t="s">
        <v>646</v>
      </c>
      <c r="K172" s="180">
        <f t="shared" si="136"/>
        <v>358.09999999999991</v>
      </c>
      <c r="L172" s="181">
        <f t="shared" si="137"/>
        <v>0.14428462065353154</v>
      </c>
      <c r="M172" s="176" t="s">
        <v>595</v>
      </c>
      <c r="N172" s="182">
        <v>42017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3">
        <v>12</v>
      </c>
      <c r="B173" s="174">
        <v>41928</v>
      </c>
      <c r="C173" s="174"/>
      <c r="D173" s="175" t="s">
        <v>647</v>
      </c>
      <c r="E173" s="176" t="s">
        <v>605</v>
      </c>
      <c r="F173" s="177">
        <v>84.5</v>
      </c>
      <c r="G173" s="176" t="s">
        <v>630</v>
      </c>
      <c r="H173" s="176">
        <v>93</v>
      </c>
      <c r="I173" s="178">
        <v>110</v>
      </c>
      <c r="J173" s="179" t="s">
        <v>648</v>
      </c>
      <c r="K173" s="180">
        <f t="shared" si="136"/>
        <v>8.5</v>
      </c>
      <c r="L173" s="181">
        <f t="shared" si="137"/>
        <v>0.10059171597633136</v>
      </c>
      <c r="M173" s="176" t="s">
        <v>595</v>
      </c>
      <c r="N173" s="182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3">
        <v>13</v>
      </c>
      <c r="B174" s="174">
        <v>41928</v>
      </c>
      <c r="C174" s="174"/>
      <c r="D174" s="175" t="s">
        <v>649</v>
      </c>
      <c r="E174" s="176" t="s">
        <v>605</v>
      </c>
      <c r="F174" s="177">
        <v>401</v>
      </c>
      <c r="G174" s="176" t="s">
        <v>630</v>
      </c>
      <c r="H174" s="176">
        <v>428</v>
      </c>
      <c r="I174" s="178">
        <v>450</v>
      </c>
      <c r="J174" s="179" t="s">
        <v>650</v>
      </c>
      <c r="K174" s="180">
        <f t="shared" si="136"/>
        <v>27</v>
      </c>
      <c r="L174" s="181">
        <f t="shared" si="137"/>
        <v>6.7331670822942641E-2</v>
      </c>
      <c r="M174" s="176" t="s">
        <v>595</v>
      </c>
      <c r="N174" s="182">
        <v>42020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3">
        <v>14</v>
      </c>
      <c r="B175" s="174">
        <v>41928</v>
      </c>
      <c r="C175" s="174"/>
      <c r="D175" s="175" t="s">
        <v>651</v>
      </c>
      <c r="E175" s="176" t="s">
        <v>605</v>
      </c>
      <c r="F175" s="177">
        <v>101</v>
      </c>
      <c r="G175" s="176" t="s">
        <v>630</v>
      </c>
      <c r="H175" s="176">
        <v>112</v>
      </c>
      <c r="I175" s="178">
        <v>120</v>
      </c>
      <c r="J175" s="179" t="s">
        <v>652</v>
      </c>
      <c r="K175" s="180">
        <f t="shared" si="136"/>
        <v>11</v>
      </c>
      <c r="L175" s="181">
        <f t="shared" si="137"/>
        <v>0.10891089108910891</v>
      </c>
      <c r="M175" s="176" t="s">
        <v>595</v>
      </c>
      <c r="N175" s="182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3">
        <v>15</v>
      </c>
      <c r="B176" s="174">
        <v>41954</v>
      </c>
      <c r="C176" s="174"/>
      <c r="D176" s="175" t="s">
        <v>653</v>
      </c>
      <c r="E176" s="176" t="s">
        <v>605</v>
      </c>
      <c r="F176" s="177">
        <v>59</v>
      </c>
      <c r="G176" s="176" t="s">
        <v>630</v>
      </c>
      <c r="H176" s="176">
        <v>76</v>
      </c>
      <c r="I176" s="178">
        <v>76</v>
      </c>
      <c r="J176" s="179" t="s">
        <v>631</v>
      </c>
      <c r="K176" s="180">
        <f t="shared" si="136"/>
        <v>17</v>
      </c>
      <c r="L176" s="181">
        <f t="shared" si="137"/>
        <v>0.28813559322033899</v>
      </c>
      <c r="M176" s="176" t="s">
        <v>595</v>
      </c>
      <c r="N176" s="182">
        <v>43032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3">
        <v>16</v>
      </c>
      <c r="B177" s="174">
        <v>41954</v>
      </c>
      <c r="C177" s="174"/>
      <c r="D177" s="175" t="s">
        <v>642</v>
      </c>
      <c r="E177" s="176" t="s">
        <v>605</v>
      </c>
      <c r="F177" s="177">
        <v>99</v>
      </c>
      <c r="G177" s="176" t="s">
        <v>630</v>
      </c>
      <c r="H177" s="176">
        <v>120</v>
      </c>
      <c r="I177" s="178">
        <v>120</v>
      </c>
      <c r="J177" s="179" t="s">
        <v>616</v>
      </c>
      <c r="K177" s="180">
        <f t="shared" si="136"/>
        <v>21</v>
      </c>
      <c r="L177" s="181">
        <f t="shared" si="137"/>
        <v>0.21212121212121213</v>
      </c>
      <c r="M177" s="176" t="s">
        <v>595</v>
      </c>
      <c r="N177" s="182">
        <v>41960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3">
        <v>17</v>
      </c>
      <c r="B178" s="174">
        <v>41956</v>
      </c>
      <c r="C178" s="174"/>
      <c r="D178" s="175" t="s">
        <v>654</v>
      </c>
      <c r="E178" s="176" t="s">
        <v>605</v>
      </c>
      <c r="F178" s="177">
        <v>22</v>
      </c>
      <c r="G178" s="176" t="s">
        <v>630</v>
      </c>
      <c r="H178" s="176">
        <v>33.549999999999997</v>
      </c>
      <c r="I178" s="178">
        <v>32</v>
      </c>
      <c r="J178" s="179" t="s">
        <v>655</v>
      </c>
      <c r="K178" s="180">
        <f t="shared" si="136"/>
        <v>11.549999999999997</v>
      </c>
      <c r="L178" s="181">
        <f t="shared" si="137"/>
        <v>0.52499999999999991</v>
      </c>
      <c r="M178" s="176" t="s">
        <v>595</v>
      </c>
      <c r="N178" s="182">
        <v>42188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3">
        <v>18</v>
      </c>
      <c r="B179" s="174">
        <v>41976</v>
      </c>
      <c r="C179" s="174"/>
      <c r="D179" s="175" t="s">
        <v>656</v>
      </c>
      <c r="E179" s="176" t="s">
        <v>605</v>
      </c>
      <c r="F179" s="177">
        <v>440</v>
      </c>
      <c r="G179" s="176" t="s">
        <v>630</v>
      </c>
      <c r="H179" s="176">
        <v>520</v>
      </c>
      <c r="I179" s="178">
        <v>520</v>
      </c>
      <c r="J179" s="179" t="s">
        <v>657</v>
      </c>
      <c r="K179" s="180">
        <f t="shared" si="136"/>
        <v>80</v>
      </c>
      <c r="L179" s="181">
        <f t="shared" si="137"/>
        <v>0.18181818181818182</v>
      </c>
      <c r="M179" s="176" t="s">
        <v>595</v>
      </c>
      <c r="N179" s="182">
        <v>42208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3">
        <v>19</v>
      </c>
      <c r="B180" s="174">
        <v>41976</v>
      </c>
      <c r="C180" s="174"/>
      <c r="D180" s="175" t="s">
        <v>658</v>
      </c>
      <c r="E180" s="176" t="s">
        <v>605</v>
      </c>
      <c r="F180" s="177">
        <v>360</v>
      </c>
      <c r="G180" s="176" t="s">
        <v>630</v>
      </c>
      <c r="H180" s="176">
        <v>427</v>
      </c>
      <c r="I180" s="178">
        <v>425</v>
      </c>
      <c r="J180" s="179" t="s">
        <v>659</v>
      </c>
      <c r="K180" s="180">
        <f t="shared" si="136"/>
        <v>67</v>
      </c>
      <c r="L180" s="181">
        <f t="shared" si="137"/>
        <v>0.18611111111111112</v>
      </c>
      <c r="M180" s="176" t="s">
        <v>595</v>
      </c>
      <c r="N180" s="182">
        <v>42058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3">
        <v>20</v>
      </c>
      <c r="B181" s="174">
        <v>42012</v>
      </c>
      <c r="C181" s="174"/>
      <c r="D181" s="175" t="s">
        <v>660</v>
      </c>
      <c r="E181" s="176" t="s">
        <v>605</v>
      </c>
      <c r="F181" s="177">
        <v>360</v>
      </c>
      <c r="G181" s="176" t="s">
        <v>630</v>
      </c>
      <c r="H181" s="176">
        <v>455</v>
      </c>
      <c r="I181" s="178">
        <v>420</v>
      </c>
      <c r="J181" s="179" t="s">
        <v>661</v>
      </c>
      <c r="K181" s="180">
        <f t="shared" si="136"/>
        <v>95</v>
      </c>
      <c r="L181" s="181">
        <f t="shared" si="137"/>
        <v>0.2638888888888889</v>
      </c>
      <c r="M181" s="176" t="s">
        <v>595</v>
      </c>
      <c r="N181" s="182">
        <v>42024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3">
        <v>21</v>
      </c>
      <c r="B182" s="174">
        <v>42012</v>
      </c>
      <c r="C182" s="174"/>
      <c r="D182" s="175" t="s">
        <v>662</v>
      </c>
      <c r="E182" s="176" t="s">
        <v>605</v>
      </c>
      <c r="F182" s="177">
        <v>130</v>
      </c>
      <c r="G182" s="176"/>
      <c r="H182" s="176">
        <v>175.5</v>
      </c>
      <c r="I182" s="178">
        <v>165</v>
      </c>
      <c r="J182" s="179" t="s">
        <v>663</v>
      </c>
      <c r="K182" s="180">
        <f t="shared" si="136"/>
        <v>45.5</v>
      </c>
      <c r="L182" s="181">
        <f t="shared" si="137"/>
        <v>0.35</v>
      </c>
      <c r="M182" s="176" t="s">
        <v>595</v>
      </c>
      <c r="N182" s="182">
        <v>43088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3">
        <v>22</v>
      </c>
      <c r="B183" s="174">
        <v>42040</v>
      </c>
      <c r="C183" s="174"/>
      <c r="D183" s="175" t="s">
        <v>404</v>
      </c>
      <c r="E183" s="176" t="s">
        <v>592</v>
      </c>
      <c r="F183" s="177">
        <v>98</v>
      </c>
      <c r="G183" s="176"/>
      <c r="H183" s="176">
        <v>120</v>
      </c>
      <c r="I183" s="178">
        <v>120</v>
      </c>
      <c r="J183" s="179" t="s">
        <v>631</v>
      </c>
      <c r="K183" s="180">
        <f t="shared" si="136"/>
        <v>22</v>
      </c>
      <c r="L183" s="181">
        <f t="shared" si="137"/>
        <v>0.22448979591836735</v>
      </c>
      <c r="M183" s="176" t="s">
        <v>595</v>
      </c>
      <c r="N183" s="182">
        <v>42753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3">
        <v>23</v>
      </c>
      <c r="B184" s="174">
        <v>42040</v>
      </c>
      <c r="C184" s="174"/>
      <c r="D184" s="175" t="s">
        <v>664</v>
      </c>
      <c r="E184" s="176" t="s">
        <v>592</v>
      </c>
      <c r="F184" s="177">
        <v>196</v>
      </c>
      <c r="G184" s="176"/>
      <c r="H184" s="176">
        <v>262</v>
      </c>
      <c r="I184" s="178">
        <v>255</v>
      </c>
      <c r="J184" s="179" t="s">
        <v>631</v>
      </c>
      <c r="K184" s="180">
        <f t="shared" si="136"/>
        <v>66</v>
      </c>
      <c r="L184" s="181">
        <f t="shared" si="137"/>
        <v>0.33673469387755101</v>
      </c>
      <c r="M184" s="176" t="s">
        <v>595</v>
      </c>
      <c r="N184" s="182">
        <v>42599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3">
        <v>24</v>
      </c>
      <c r="B185" s="184">
        <v>42067</v>
      </c>
      <c r="C185" s="184"/>
      <c r="D185" s="185" t="s">
        <v>403</v>
      </c>
      <c r="E185" s="186" t="s">
        <v>592</v>
      </c>
      <c r="F185" s="187">
        <v>235</v>
      </c>
      <c r="G185" s="187"/>
      <c r="H185" s="188">
        <v>77</v>
      </c>
      <c r="I185" s="188" t="s">
        <v>665</v>
      </c>
      <c r="J185" s="189" t="s">
        <v>666</v>
      </c>
      <c r="K185" s="190">
        <f t="shared" si="136"/>
        <v>-158</v>
      </c>
      <c r="L185" s="191">
        <f t="shared" si="137"/>
        <v>-0.67234042553191486</v>
      </c>
      <c r="M185" s="187" t="s">
        <v>606</v>
      </c>
      <c r="N185" s="184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3">
        <v>25</v>
      </c>
      <c r="B186" s="174">
        <v>42067</v>
      </c>
      <c r="C186" s="174"/>
      <c r="D186" s="175" t="s">
        <v>667</v>
      </c>
      <c r="E186" s="176" t="s">
        <v>592</v>
      </c>
      <c r="F186" s="177">
        <v>185</v>
      </c>
      <c r="G186" s="176"/>
      <c r="H186" s="176">
        <v>224</v>
      </c>
      <c r="I186" s="178" t="s">
        <v>668</v>
      </c>
      <c r="J186" s="179" t="s">
        <v>631</v>
      </c>
      <c r="K186" s="180">
        <f t="shared" si="136"/>
        <v>39</v>
      </c>
      <c r="L186" s="181">
        <f t="shared" si="137"/>
        <v>0.21081081081081082</v>
      </c>
      <c r="M186" s="176" t="s">
        <v>595</v>
      </c>
      <c r="N186" s="182">
        <v>42647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3">
        <v>26</v>
      </c>
      <c r="B187" s="184">
        <v>42090</v>
      </c>
      <c r="C187" s="184"/>
      <c r="D187" s="192" t="s">
        <v>669</v>
      </c>
      <c r="E187" s="187" t="s">
        <v>592</v>
      </c>
      <c r="F187" s="187">
        <v>49.5</v>
      </c>
      <c r="G187" s="188"/>
      <c r="H187" s="188">
        <v>15.85</v>
      </c>
      <c r="I187" s="188">
        <v>67</v>
      </c>
      <c r="J187" s="189" t="s">
        <v>670</v>
      </c>
      <c r="K187" s="188">
        <f t="shared" si="136"/>
        <v>-33.65</v>
      </c>
      <c r="L187" s="193">
        <f t="shared" si="137"/>
        <v>-0.67979797979797973</v>
      </c>
      <c r="M187" s="187" t="s">
        <v>606</v>
      </c>
      <c r="N187" s="194">
        <v>43627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3">
        <v>27</v>
      </c>
      <c r="B188" s="174">
        <v>42093</v>
      </c>
      <c r="C188" s="174"/>
      <c r="D188" s="175" t="s">
        <v>671</v>
      </c>
      <c r="E188" s="176" t="s">
        <v>592</v>
      </c>
      <c r="F188" s="177">
        <v>183.5</v>
      </c>
      <c r="G188" s="176"/>
      <c r="H188" s="176">
        <v>219</v>
      </c>
      <c r="I188" s="178">
        <v>218</v>
      </c>
      <c r="J188" s="179" t="s">
        <v>672</v>
      </c>
      <c r="K188" s="180">
        <f t="shared" si="136"/>
        <v>35.5</v>
      </c>
      <c r="L188" s="181">
        <f t="shared" si="137"/>
        <v>0.19346049046321526</v>
      </c>
      <c r="M188" s="176" t="s">
        <v>595</v>
      </c>
      <c r="N188" s="182">
        <v>42103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3">
        <v>28</v>
      </c>
      <c r="B189" s="174">
        <v>42114</v>
      </c>
      <c r="C189" s="174"/>
      <c r="D189" s="175" t="s">
        <v>673</v>
      </c>
      <c r="E189" s="176" t="s">
        <v>592</v>
      </c>
      <c r="F189" s="177">
        <f>(227+237)/2</f>
        <v>232</v>
      </c>
      <c r="G189" s="176"/>
      <c r="H189" s="176">
        <v>298</v>
      </c>
      <c r="I189" s="178">
        <v>298</v>
      </c>
      <c r="J189" s="179" t="s">
        <v>631</v>
      </c>
      <c r="K189" s="180">
        <f t="shared" si="136"/>
        <v>66</v>
      </c>
      <c r="L189" s="181">
        <f t="shared" si="137"/>
        <v>0.28448275862068967</v>
      </c>
      <c r="M189" s="176" t="s">
        <v>595</v>
      </c>
      <c r="N189" s="182">
        <v>42823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3">
        <v>29</v>
      </c>
      <c r="B190" s="174">
        <v>42128</v>
      </c>
      <c r="C190" s="174"/>
      <c r="D190" s="175" t="s">
        <v>674</v>
      </c>
      <c r="E190" s="176" t="s">
        <v>605</v>
      </c>
      <c r="F190" s="177">
        <v>385</v>
      </c>
      <c r="G190" s="176"/>
      <c r="H190" s="176">
        <f>212.5+331</f>
        <v>543.5</v>
      </c>
      <c r="I190" s="178">
        <v>510</v>
      </c>
      <c r="J190" s="179" t="s">
        <v>675</v>
      </c>
      <c r="K190" s="180">
        <f t="shared" si="136"/>
        <v>158.5</v>
      </c>
      <c r="L190" s="181">
        <f t="shared" si="137"/>
        <v>0.41168831168831171</v>
      </c>
      <c r="M190" s="176" t="s">
        <v>595</v>
      </c>
      <c r="N190" s="182">
        <v>42235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3">
        <v>30</v>
      </c>
      <c r="B191" s="174">
        <v>42128</v>
      </c>
      <c r="C191" s="174"/>
      <c r="D191" s="175" t="s">
        <v>676</v>
      </c>
      <c r="E191" s="176" t="s">
        <v>605</v>
      </c>
      <c r="F191" s="177">
        <v>115.5</v>
      </c>
      <c r="G191" s="176"/>
      <c r="H191" s="176">
        <v>146</v>
      </c>
      <c r="I191" s="178">
        <v>142</v>
      </c>
      <c r="J191" s="179" t="s">
        <v>677</v>
      </c>
      <c r="K191" s="180">
        <f t="shared" si="136"/>
        <v>30.5</v>
      </c>
      <c r="L191" s="181">
        <f t="shared" si="137"/>
        <v>0.26406926406926406</v>
      </c>
      <c r="M191" s="176" t="s">
        <v>595</v>
      </c>
      <c r="N191" s="182">
        <v>42202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3">
        <v>31</v>
      </c>
      <c r="B192" s="174">
        <v>42151</v>
      </c>
      <c r="C192" s="174"/>
      <c r="D192" s="175" t="s">
        <v>541</v>
      </c>
      <c r="E192" s="176" t="s">
        <v>605</v>
      </c>
      <c r="F192" s="177">
        <v>237.5</v>
      </c>
      <c r="G192" s="176"/>
      <c r="H192" s="176">
        <v>279.5</v>
      </c>
      <c r="I192" s="178">
        <v>278</v>
      </c>
      <c r="J192" s="179" t="s">
        <v>631</v>
      </c>
      <c r="K192" s="180">
        <f t="shared" si="136"/>
        <v>42</v>
      </c>
      <c r="L192" s="181">
        <f t="shared" si="137"/>
        <v>0.17684210526315788</v>
      </c>
      <c r="M192" s="176" t="s">
        <v>595</v>
      </c>
      <c r="N192" s="182">
        <v>42222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3">
        <v>32</v>
      </c>
      <c r="B193" s="174">
        <v>42174</v>
      </c>
      <c r="C193" s="174"/>
      <c r="D193" s="175" t="s">
        <v>649</v>
      </c>
      <c r="E193" s="176" t="s">
        <v>592</v>
      </c>
      <c r="F193" s="177">
        <v>340</v>
      </c>
      <c r="G193" s="176"/>
      <c r="H193" s="176">
        <v>448</v>
      </c>
      <c r="I193" s="178">
        <v>448</v>
      </c>
      <c r="J193" s="179" t="s">
        <v>631</v>
      </c>
      <c r="K193" s="180">
        <f t="shared" si="136"/>
        <v>108</v>
      </c>
      <c r="L193" s="181">
        <f t="shared" si="137"/>
        <v>0.31764705882352939</v>
      </c>
      <c r="M193" s="176" t="s">
        <v>595</v>
      </c>
      <c r="N193" s="182">
        <v>43018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3">
        <v>33</v>
      </c>
      <c r="B194" s="174">
        <v>42191</v>
      </c>
      <c r="C194" s="174"/>
      <c r="D194" s="175" t="s">
        <v>678</v>
      </c>
      <c r="E194" s="176" t="s">
        <v>592</v>
      </c>
      <c r="F194" s="177">
        <v>390</v>
      </c>
      <c r="G194" s="176"/>
      <c r="H194" s="176">
        <v>460</v>
      </c>
      <c r="I194" s="178">
        <v>460</v>
      </c>
      <c r="J194" s="179" t="s">
        <v>631</v>
      </c>
      <c r="K194" s="180">
        <f t="shared" si="136"/>
        <v>70</v>
      </c>
      <c r="L194" s="181">
        <f t="shared" si="137"/>
        <v>0.17948717948717949</v>
      </c>
      <c r="M194" s="176" t="s">
        <v>595</v>
      </c>
      <c r="N194" s="182">
        <v>42478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3">
        <v>34</v>
      </c>
      <c r="B195" s="184">
        <v>42195</v>
      </c>
      <c r="C195" s="184"/>
      <c r="D195" s="185" t="s">
        <v>679</v>
      </c>
      <c r="E195" s="186" t="s">
        <v>592</v>
      </c>
      <c r="F195" s="187">
        <v>122.5</v>
      </c>
      <c r="G195" s="187"/>
      <c r="H195" s="188">
        <v>61</v>
      </c>
      <c r="I195" s="188">
        <v>172</v>
      </c>
      <c r="J195" s="189" t="s">
        <v>680</v>
      </c>
      <c r="K195" s="190">
        <f t="shared" si="136"/>
        <v>-61.5</v>
      </c>
      <c r="L195" s="191">
        <f t="shared" si="137"/>
        <v>-0.50204081632653064</v>
      </c>
      <c r="M195" s="187" t="s">
        <v>606</v>
      </c>
      <c r="N195" s="184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3">
        <v>35</v>
      </c>
      <c r="B196" s="174">
        <v>42219</v>
      </c>
      <c r="C196" s="174"/>
      <c r="D196" s="175" t="s">
        <v>681</v>
      </c>
      <c r="E196" s="176" t="s">
        <v>592</v>
      </c>
      <c r="F196" s="177">
        <v>297.5</v>
      </c>
      <c r="G196" s="176"/>
      <c r="H196" s="176">
        <v>350</v>
      </c>
      <c r="I196" s="178">
        <v>360</v>
      </c>
      <c r="J196" s="179" t="s">
        <v>682</v>
      </c>
      <c r="K196" s="180">
        <f t="shared" si="136"/>
        <v>52.5</v>
      </c>
      <c r="L196" s="181">
        <f t="shared" si="137"/>
        <v>0.17647058823529413</v>
      </c>
      <c r="M196" s="176" t="s">
        <v>595</v>
      </c>
      <c r="N196" s="182">
        <v>42232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3">
        <v>36</v>
      </c>
      <c r="B197" s="174">
        <v>42219</v>
      </c>
      <c r="C197" s="174"/>
      <c r="D197" s="175" t="s">
        <v>683</v>
      </c>
      <c r="E197" s="176" t="s">
        <v>592</v>
      </c>
      <c r="F197" s="177">
        <v>115.5</v>
      </c>
      <c r="G197" s="176"/>
      <c r="H197" s="176">
        <v>149</v>
      </c>
      <c r="I197" s="178">
        <v>140</v>
      </c>
      <c r="J197" s="179" t="s">
        <v>684</v>
      </c>
      <c r="K197" s="180">
        <f t="shared" si="136"/>
        <v>33.5</v>
      </c>
      <c r="L197" s="181">
        <f t="shared" si="137"/>
        <v>0.29004329004329005</v>
      </c>
      <c r="M197" s="176" t="s">
        <v>595</v>
      </c>
      <c r="N197" s="182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3">
        <v>37</v>
      </c>
      <c r="B198" s="174">
        <v>42251</v>
      </c>
      <c r="C198" s="174"/>
      <c r="D198" s="175" t="s">
        <v>541</v>
      </c>
      <c r="E198" s="176" t="s">
        <v>592</v>
      </c>
      <c r="F198" s="177">
        <v>226</v>
      </c>
      <c r="G198" s="176"/>
      <c r="H198" s="176">
        <v>292</v>
      </c>
      <c r="I198" s="178">
        <v>292</v>
      </c>
      <c r="J198" s="179" t="s">
        <v>685</v>
      </c>
      <c r="K198" s="180">
        <f t="shared" si="136"/>
        <v>66</v>
      </c>
      <c r="L198" s="181">
        <f t="shared" si="137"/>
        <v>0.29203539823008851</v>
      </c>
      <c r="M198" s="176" t="s">
        <v>595</v>
      </c>
      <c r="N198" s="182">
        <v>42286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3">
        <v>38</v>
      </c>
      <c r="B199" s="174">
        <v>42254</v>
      </c>
      <c r="C199" s="174"/>
      <c r="D199" s="175" t="s">
        <v>673</v>
      </c>
      <c r="E199" s="176" t="s">
        <v>592</v>
      </c>
      <c r="F199" s="177">
        <v>232.5</v>
      </c>
      <c r="G199" s="176"/>
      <c r="H199" s="176">
        <v>312.5</v>
      </c>
      <c r="I199" s="178">
        <v>310</v>
      </c>
      <c r="J199" s="179" t="s">
        <v>631</v>
      </c>
      <c r="K199" s="180">
        <f t="shared" si="136"/>
        <v>80</v>
      </c>
      <c r="L199" s="181">
        <f t="shared" si="137"/>
        <v>0.34408602150537637</v>
      </c>
      <c r="M199" s="176" t="s">
        <v>595</v>
      </c>
      <c r="N199" s="182">
        <v>42823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3">
        <v>39</v>
      </c>
      <c r="B200" s="174">
        <v>42268</v>
      </c>
      <c r="C200" s="174"/>
      <c r="D200" s="175" t="s">
        <v>686</v>
      </c>
      <c r="E200" s="176" t="s">
        <v>592</v>
      </c>
      <c r="F200" s="177">
        <v>196.5</v>
      </c>
      <c r="G200" s="176"/>
      <c r="H200" s="176">
        <v>238</v>
      </c>
      <c r="I200" s="178">
        <v>238</v>
      </c>
      <c r="J200" s="179" t="s">
        <v>685</v>
      </c>
      <c r="K200" s="180">
        <f t="shared" si="136"/>
        <v>41.5</v>
      </c>
      <c r="L200" s="181">
        <f t="shared" si="137"/>
        <v>0.21119592875318066</v>
      </c>
      <c r="M200" s="176" t="s">
        <v>595</v>
      </c>
      <c r="N200" s="182">
        <v>42291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3">
        <v>40</v>
      </c>
      <c r="B201" s="174">
        <v>42271</v>
      </c>
      <c r="C201" s="174"/>
      <c r="D201" s="175" t="s">
        <v>629</v>
      </c>
      <c r="E201" s="176" t="s">
        <v>592</v>
      </c>
      <c r="F201" s="177">
        <v>65</v>
      </c>
      <c r="G201" s="176"/>
      <c r="H201" s="176">
        <v>82</v>
      </c>
      <c r="I201" s="178">
        <v>82</v>
      </c>
      <c r="J201" s="179" t="s">
        <v>685</v>
      </c>
      <c r="K201" s="180">
        <f t="shared" si="136"/>
        <v>17</v>
      </c>
      <c r="L201" s="181">
        <f t="shared" si="137"/>
        <v>0.26153846153846155</v>
      </c>
      <c r="M201" s="176" t="s">
        <v>595</v>
      </c>
      <c r="N201" s="182">
        <v>42578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3">
        <v>41</v>
      </c>
      <c r="B202" s="174">
        <v>42291</v>
      </c>
      <c r="C202" s="174"/>
      <c r="D202" s="175" t="s">
        <v>687</v>
      </c>
      <c r="E202" s="176" t="s">
        <v>592</v>
      </c>
      <c r="F202" s="177">
        <v>144</v>
      </c>
      <c r="G202" s="176"/>
      <c r="H202" s="176">
        <v>182.5</v>
      </c>
      <c r="I202" s="178">
        <v>181</v>
      </c>
      <c r="J202" s="179" t="s">
        <v>685</v>
      </c>
      <c r="K202" s="180">
        <f t="shared" si="136"/>
        <v>38.5</v>
      </c>
      <c r="L202" s="181">
        <f t="shared" si="137"/>
        <v>0.2673611111111111</v>
      </c>
      <c r="M202" s="176" t="s">
        <v>595</v>
      </c>
      <c r="N202" s="182">
        <v>42817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3">
        <v>42</v>
      </c>
      <c r="B203" s="174">
        <v>42291</v>
      </c>
      <c r="C203" s="174"/>
      <c r="D203" s="175" t="s">
        <v>688</v>
      </c>
      <c r="E203" s="176" t="s">
        <v>592</v>
      </c>
      <c r="F203" s="177">
        <v>264</v>
      </c>
      <c r="G203" s="176"/>
      <c r="H203" s="176">
        <v>311</v>
      </c>
      <c r="I203" s="178">
        <v>311</v>
      </c>
      <c r="J203" s="179" t="s">
        <v>685</v>
      </c>
      <c r="K203" s="180">
        <f t="shared" si="136"/>
        <v>47</v>
      </c>
      <c r="L203" s="181">
        <f t="shared" si="137"/>
        <v>0.17803030303030304</v>
      </c>
      <c r="M203" s="176" t="s">
        <v>595</v>
      </c>
      <c r="N203" s="182">
        <v>42604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3">
        <v>43</v>
      </c>
      <c r="B204" s="174">
        <v>42318</v>
      </c>
      <c r="C204" s="174"/>
      <c r="D204" s="175" t="s">
        <v>689</v>
      </c>
      <c r="E204" s="176" t="s">
        <v>605</v>
      </c>
      <c r="F204" s="177">
        <v>549.5</v>
      </c>
      <c r="G204" s="176"/>
      <c r="H204" s="176">
        <v>630</v>
      </c>
      <c r="I204" s="178">
        <v>630</v>
      </c>
      <c r="J204" s="179" t="s">
        <v>685</v>
      </c>
      <c r="K204" s="180">
        <f t="shared" si="136"/>
        <v>80.5</v>
      </c>
      <c r="L204" s="181">
        <f t="shared" si="137"/>
        <v>0.1464968152866242</v>
      </c>
      <c r="M204" s="176" t="s">
        <v>595</v>
      </c>
      <c r="N204" s="182">
        <v>42419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3">
        <v>44</v>
      </c>
      <c r="B205" s="174">
        <v>42342</v>
      </c>
      <c r="C205" s="174"/>
      <c r="D205" s="175" t="s">
        <v>690</v>
      </c>
      <c r="E205" s="176" t="s">
        <v>592</v>
      </c>
      <c r="F205" s="177">
        <v>1027.5</v>
      </c>
      <c r="G205" s="176"/>
      <c r="H205" s="176">
        <v>1315</v>
      </c>
      <c r="I205" s="178">
        <v>1250</v>
      </c>
      <c r="J205" s="179" t="s">
        <v>685</v>
      </c>
      <c r="K205" s="180">
        <f t="shared" si="136"/>
        <v>287.5</v>
      </c>
      <c r="L205" s="181">
        <f t="shared" si="137"/>
        <v>0.27980535279805352</v>
      </c>
      <c r="M205" s="176" t="s">
        <v>595</v>
      </c>
      <c r="N205" s="182">
        <v>43244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3">
        <v>45</v>
      </c>
      <c r="B206" s="174">
        <v>42367</v>
      </c>
      <c r="C206" s="174"/>
      <c r="D206" s="175" t="s">
        <v>691</v>
      </c>
      <c r="E206" s="176" t="s">
        <v>592</v>
      </c>
      <c r="F206" s="177">
        <v>465</v>
      </c>
      <c r="G206" s="176"/>
      <c r="H206" s="176">
        <v>540</v>
      </c>
      <c r="I206" s="178">
        <v>540</v>
      </c>
      <c r="J206" s="179" t="s">
        <v>685</v>
      </c>
      <c r="K206" s="180">
        <f t="shared" si="136"/>
        <v>75</v>
      </c>
      <c r="L206" s="181">
        <f t="shared" si="137"/>
        <v>0.16129032258064516</v>
      </c>
      <c r="M206" s="176" t="s">
        <v>595</v>
      </c>
      <c r="N206" s="182">
        <v>42530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3">
        <v>46</v>
      </c>
      <c r="B207" s="174">
        <v>42380</v>
      </c>
      <c r="C207" s="174"/>
      <c r="D207" s="175" t="s">
        <v>404</v>
      </c>
      <c r="E207" s="176" t="s">
        <v>605</v>
      </c>
      <c r="F207" s="177">
        <v>81</v>
      </c>
      <c r="G207" s="176"/>
      <c r="H207" s="176">
        <v>110</v>
      </c>
      <c r="I207" s="178">
        <v>110</v>
      </c>
      <c r="J207" s="179" t="s">
        <v>685</v>
      </c>
      <c r="K207" s="180">
        <f t="shared" si="136"/>
        <v>29</v>
      </c>
      <c r="L207" s="181">
        <f t="shared" si="137"/>
        <v>0.35802469135802467</v>
      </c>
      <c r="M207" s="176" t="s">
        <v>595</v>
      </c>
      <c r="N207" s="182">
        <v>42745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3">
        <v>47</v>
      </c>
      <c r="B208" s="174">
        <v>42382</v>
      </c>
      <c r="C208" s="174"/>
      <c r="D208" s="175" t="s">
        <v>692</v>
      </c>
      <c r="E208" s="176" t="s">
        <v>605</v>
      </c>
      <c r="F208" s="177">
        <v>417.5</v>
      </c>
      <c r="G208" s="176"/>
      <c r="H208" s="176">
        <v>547</v>
      </c>
      <c r="I208" s="178">
        <v>535</v>
      </c>
      <c r="J208" s="179" t="s">
        <v>685</v>
      </c>
      <c r="K208" s="180">
        <f t="shared" si="136"/>
        <v>129.5</v>
      </c>
      <c r="L208" s="181">
        <f t="shared" si="137"/>
        <v>0.31017964071856285</v>
      </c>
      <c r="M208" s="176" t="s">
        <v>595</v>
      </c>
      <c r="N208" s="182">
        <v>42578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3">
        <v>48</v>
      </c>
      <c r="B209" s="174">
        <v>42408</v>
      </c>
      <c r="C209" s="174"/>
      <c r="D209" s="175" t="s">
        <v>693</v>
      </c>
      <c r="E209" s="176" t="s">
        <v>592</v>
      </c>
      <c r="F209" s="177">
        <v>650</v>
      </c>
      <c r="G209" s="176"/>
      <c r="H209" s="176">
        <v>800</v>
      </c>
      <c r="I209" s="178">
        <v>800</v>
      </c>
      <c r="J209" s="179" t="s">
        <v>685</v>
      </c>
      <c r="K209" s="180">
        <f t="shared" si="136"/>
        <v>150</v>
      </c>
      <c r="L209" s="181">
        <f t="shared" si="137"/>
        <v>0.23076923076923078</v>
      </c>
      <c r="M209" s="176" t="s">
        <v>595</v>
      </c>
      <c r="N209" s="182">
        <v>43154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3">
        <v>49</v>
      </c>
      <c r="B210" s="174">
        <v>42433</v>
      </c>
      <c r="C210" s="174"/>
      <c r="D210" s="175" t="s">
        <v>237</v>
      </c>
      <c r="E210" s="176" t="s">
        <v>592</v>
      </c>
      <c r="F210" s="177">
        <v>437.5</v>
      </c>
      <c r="G210" s="176"/>
      <c r="H210" s="176">
        <v>504.5</v>
      </c>
      <c r="I210" s="178">
        <v>522</v>
      </c>
      <c r="J210" s="179" t="s">
        <v>694</v>
      </c>
      <c r="K210" s="180">
        <f t="shared" si="136"/>
        <v>67</v>
      </c>
      <c r="L210" s="181">
        <f t="shared" si="137"/>
        <v>0.15314285714285714</v>
      </c>
      <c r="M210" s="176" t="s">
        <v>595</v>
      </c>
      <c r="N210" s="182">
        <v>42480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3">
        <v>50</v>
      </c>
      <c r="B211" s="174">
        <v>42438</v>
      </c>
      <c r="C211" s="174"/>
      <c r="D211" s="175" t="s">
        <v>695</v>
      </c>
      <c r="E211" s="176" t="s">
        <v>592</v>
      </c>
      <c r="F211" s="177">
        <v>189.5</v>
      </c>
      <c r="G211" s="176"/>
      <c r="H211" s="176">
        <v>218</v>
      </c>
      <c r="I211" s="178">
        <v>218</v>
      </c>
      <c r="J211" s="179" t="s">
        <v>685</v>
      </c>
      <c r="K211" s="180">
        <f t="shared" si="136"/>
        <v>28.5</v>
      </c>
      <c r="L211" s="181">
        <f t="shared" si="137"/>
        <v>0.15039577836411611</v>
      </c>
      <c r="M211" s="176" t="s">
        <v>595</v>
      </c>
      <c r="N211" s="182">
        <v>43034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3">
        <v>51</v>
      </c>
      <c r="B212" s="184">
        <v>42471</v>
      </c>
      <c r="C212" s="184"/>
      <c r="D212" s="192" t="s">
        <v>696</v>
      </c>
      <c r="E212" s="187" t="s">
        <v>592</v>
      </c>
      <c r="F212" s="187">
        <v>36.5</v>
      </c>
      <c r="G212" s="188"/>
      <c r="H212" s="188">
        <v>15.85</v>
      </c>
      <c r="I212" s="188">
        <v>60</v>
      </c>
      <c r="J212" s="189" t="s">
        <v>697</v>
      </c>
      <c r="K212" s="190">
        <f t="shared" si="136"/>
        <v>-20.65</v>
      </c>
      <c r="L212" s="191">
        <f t="shared" si="137"/>
        <v>-0.5657534246575342</v>
      </c>
      <c r="M212" s="187" t="s">
        <v>606</v>
      </c>
      <c r="N212" s="195">
        <v>43627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3">
        <v>52</v>
      </c>
      <c r="B213" s="174">
        <v>42472</v>
      </c>
      <c r="C213" s="174"/>
      <c r="D213" s="175" t="s">
        <v>698</v>
      </c>
      <c r="E213" s="176" t="s">
        <v>592</v>
      </c>
      <c r="F213" s="177">
        <v>93</v>
      </c>
      <c r="G213" s="176"/>
      <c r="H213" s="176">
        <v>149</v>
      </c>
      <c r="I213" s="178">
        <v>140</v>
      </c>
      <c r="J213" s="179" t="s">
        <v>699</v>
      </c>
      <c r="K213" s="180">
        <f t="shared" si="136"/>
        <v>56</v>
      </c>
      <c r="L213" s="181">
        <f t="shared" si="137"/>
        <v>0.60215053763440862</v>
      </c>
      <c r="M213" s="176" t="s">
        <v>595</v>
      </c>
      <c r="N213" s="182">
        <v>42740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3">
        <v>53</v>
      </c>
      <c r="B214" s="174">
        <v>42472</v>
      </c>
      <c r="C214" s="174"/>
      <c r="D214" s="175" t="s">
        <v>700</v>
      </c>
      <c r="E214" s="176" t="s">
        <v>592</v>
      </c>
      <c r="F214" s="177">
        <v>130</v>
      </c>
      <c r="G214" s="176"/>
      <c r="H214" s="176">
        <v>150</v>
      </c>
      <c r="I214" s="178" t="s">
        <v>701</v>
      </c>
      <c r="J214" s="179" t="s">
        <v>685</v>
      </c>
      <c r="K214" s="180">
        <f t="shared" si="136"/>
        <v>20</v>
      </c>
      <c r="L214" s="181">
        <f t="shared" si="137"/>
        <v>0.15384615384615385</v>
      </c>
      <c r="M214" s="176" t="s">
        <v>595</v>
      </c>
      <c r="N214" s="182">
        <v>42564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3">
        <v>54</v>
      </c>
      <c r="B215" s="174">
        <v>42473</v>
      </c>
      <c r="C215" s="174"/>
      <c r="D215" s="175" t="s">
        <v>702</v>
      </c>
      <c r="E215" s="176" t="s">
        <v>592</v>
      </c>
      <c r="F215" s="177">
        <v>196</v>
      </c>
      <c r="G215" s="176"/>
      <c r="H215" s="176">
        <v>299</v>
      </c>
      <c r="I215" s="178">
        <v>299</v>
      </c>
      <c r="J215" s="179" t="s">
        <v>685</v>
      </c>
      <c r="K215" s="180">
        <v>103</v>
      </c>
      <c r="L215" s="181">
        <v>0.52551020408163296</v>
      </c>
      <c r="M215" s="176" t="s">
        <v>595</v>
      </c>
      <c r="N215" s="182">
        <v>42620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3">
        <v>55</v>
      </c>
      <c r="B216" s="174">
        <v>42473</v>
      </c>
      <c r="C216" s="174"/>
      <c r="D216" s="175" t="s">
        <v>703</v>
      </c>
      <c r="E216" s="176" t="s">
        <v>592</v>
      </c>
      <c r="F216" s="177">
        <v>88</v>
      </c>
      <c r="G216" s="176"/>
      <c r="H216" s="176">
        <v>103</v>
      </c>
      <c r="I216" s="178">
        <v>103</v>
      </c>
      <c r="J216" s="179" t="s">
        <v>685</v>
      </c>
      <c r="K216" s="180">
        <v>15</v>
      </c>
      <c r="L216" s="181">
        <v>0.170454545454545</v>
      </c>
      <c r="M216" s="176" t="s">
        <v>595</v>
      </c>
      <c r="N216" s="182">
        <v>42530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3">
        <v>56</v>
      </c>
      <c r="B217" s="174">
        <v>42492</v>
      </c>
      <c r="C217" s="174"/>
      <c r="D217" s="175" t="s">
        <v>704</v>
      </c>
      <c r="E217" s="176" t="s">
        <v>592</v>
      </c>
      <c r="F217" s="177">
        <v>127.5</v>
      </c>
      <c r="G217" s="176"/>
      <c r="H217" s="176">
        <v>148</v>
      </c>
      <c r="I217" s="178" t="s">
        <v>705</v>
      </c>
      <c r="J217" s="179" t="s">
        <v>685</v>
      </c>
      <c r="K217" s="180">
        <f t="shared" ref="K217:K221" si="138">H217-F217</f>
        <v>20.5</v>
      </c>
      <c r="L217" s="181">
        <f t="shared" ref="L217:L221" si="139">K217/F217</f>
        <v>0.16078431372549021</v>
      </c>
      <c r="M217" s="176" t="s">
        <v>595</v>
      </c>
      <c r="N217" s="182">
        <v>42564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3">
        <v>57</v>
      </c>
      <c r="B218" s="174">
        <v>42493</v>
      </c>
      <c r="C218" s="174"/>
      <c r="D218" s="175" t="s">
        <v>706</v>
      </c>
      <c r="E218" s="176" t="s">
        <v>592</v>
      </c>
      <c r="F218" s="177">
        <v>675</v>
      </c>
      <c r="G218" s="176"/>
      <c r="H218" s="176">
        <v>815</v>
      </c>
      <c r="I218" s="178" t="s">
        <v>707</v>
      </c>
      <c r="J218" s="179" t="s">
        <v>685</v>
      </c>
      <c r="K218" s="180">
        <f t="shared" si="138"/>
        <v>140</v>
      </c>
      <c r="L218" s="181">
        <f t="shared" si="139"/>
        <v>0.2074074074074074</v>
      </c>
      <c r="M218" s="176" t="s">
        <v>595</v>
      </c>
      <c r="N218" s="182">
        <v>43154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3">
        <v>58</v>
      </c>
      <c r="B219" s="184">
        <v>42522</v>
      </c>
      <c r="C219" s="184"/>
      <c r="D219" s="185" t="s">
        <v>708</v>
      </c>
      <c r="E219" s="186" t="s">
        <v>592</v>
      </c>
      <c r="F219" s="187">
        <v>500</v>
      </c>
      <c r="G219" s="187"/>
      <c r="H219" s="188">
        <v>232.5</v>
      </c>
      <c r="I219" s="188" t="s">
        <v>709</v>
      </c>
      <c r="J219" s="189" t="s">
        <v>710</v>
      </c>
      <c r="K219" s="190">
        <f t="shared" si="138"/>
        <v>-267.5</v>
      </c>
      <c r="L219" s="191">
        <f t="shared" si="139"/>
        <v>-0.53500000000000003</v>
      </c>
      <c r="M219" s="187" t="s">
        <v>606</v>
      </c>
      <c r="N219" s="184">
        <v>43735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3">
        <v>59</v>
      </c>
      <c r="B220" s="174">
        <v>42527</v>
      </c>
      <c r="C220" s="174"/>
      <c r="D220" s="175" t="s">
        <v>543</v>
      </c>
      <c r="E220" s="176" t="s">
        <v>592</v>
      </c>
      <c r="F220" s="177">
        <v>110</v>
      </c>
      <c r="G220" s="176"/>
      <c r="H220" s="176">
        <v>126.5</v>
      </c>
      <c r="I220" s="178">
        <v>125</v>
      </c>
      <c r="J220" s="179" t="s">
        <v>637</v>
      </c>
      <c r="K220" s="180">
        <f t="shared" si="138"/>
        <v>16.5</v>
      </c>
      <c r="L220" s="181">
        <f t="shared" si="139"/>
        <v>0.15</v>
      </c>
      <c r="M220" s="176" t="s">
        <v>595</v>
      </c>
      <c r="N220" s="182">
        <v>42552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3">
        <v>60</v>
      </c>
      <c r="B221" s="174">
        <v>42538</v>
      </c>
      <c r="C221" s="174"/>
      <c r="D221" s="175" t="s">
        <v>711</v>
      </c>
      <c r="E221" s="176" t="s">
        <v>592</v>
      </c>
      <c r="F221" s="177">
        <v>44</v>
      </c>
      <c r="G221" s="176"/>
      <c r="H221" s="176">
        <v>69.5</v>
      </c>
      <c r="I221" s="178">
        <v>69.5</v>
      </c>
      <c r="J221" s="179" t="s">
        <v>712</v>
      </c>
      <c r="K221" s="180">
        <f t="shared" si="138"/>
        <v>25.5</v>
      </c>
      <c r="L221" s="181">
        <f t="shared" si="139"/>
        <v>0.57954545454545459</v>
      </c>
      <c r="M221" s="176" t="s">
        <v>595</v>
      </c>
      <c r="N221" s="182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3">
        <v>61</v>
      </c>
      <c r="B222" s="174">
        <v>42549</v>
      </c>
      <c r="C222" s="174"/>
      <c r="D222" s="175" t="s">
        <v>713</v>
      </c>
      <c r="E222" s="176" t="s">
        <v>592</v>
      </c>
      <c r="F222" s="177">
        <v>262.5</v>
      </c>
      <c r="G222" s="176"/>
      <c r="H222" s="176">
        <v>340</v>
      </c>
      <c r="I222" s="178">
        <v>333</v>
      </c>
      <c r="J222" s="179" t="s">
        <v>714</v>
      </c>
      <c r="K222" s="180">
        <v>77.5</v>
      </c>
      <c r="L222" s="181">
        <v>0.29523809523809502</v>
      </c>
      <c r="M222" s="176" t="s">
        <v>595</v>
      </c>
      <c r="N222" s="182">
        <v>43017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3">
        <v>62</v>
      </c>
      <c r="B223" s="174">
        <v>42549</v>
      </c>
      <c r="C223" s="174"/>
      <c r="D223" s="175" t="s">
        <v>715</v>
      </c>
      <c r="E223" s="176" t="s">
        <v>592</v>
      </c>
      <c r="F223" s="177">
        <v>840</v>
      </c>
      <c r="G223" s="176"/>
      <c r="H223" s="176">
        <v>1230</v>
      </c>
      <c r="I223" s="178">
        <v>1230</v>
      </c>
      <c r="J223" s="179" t="s">
        <v>685</v>
      </c>
      <c r="K223" s="180">
        <v>390</v>
      </c>
      <c r="L223" s="181">
        <v>0.46428571428571402</v>
      </c>
      <c r="M223" s="176" t="s">
        <v>595</v>
      </c>
      <c r="N223" s="182">
        <v>42649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6">
        <v>63</v>
      </c>
      <c r="B224" s="197">
        <v>42556</v>
      </c>
      <c r="C224" s="197"/>
      <c r="D224" s="198" t="s">
        <v>716</v>
      </c>
      <c r="E224" s="199" t="s">
        <v>592</v>
      </c>
      <c r="F224" s="199">
        <v>395</v>
      </c>
      <c r="G224" s="200"/>
      <c r="H224" s="200">
        <f>(468.5+342.5)/2</f>
        <v>405.5</v>
      </c>
      <c r="I224" s="200">
        <v>510</v>
      </c>
      <c r="J224" s="201" t="s">
        <v>717</v>
      </c>
      <c r="K224" s="202">
        <f t="shared" ref="K224:K230" si="140">H224-F224</f>
        <v>10.5</v>
      </c>
      <c r="L224" s="203">
        <f t="shared" ref="L224:L230" si="141">K224/F224</f>
        <v>2.6582278481012658E-2</v>
      </c>
      <c r="M224" s="199" t="s">
        <v>615</v>
      </c>
      <c r="N224" s="197">
        <v>43606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3">
        <v>64</v>
      </c>
      <c r="B225" s="184">
        <v>42584</v>
      </c>
      <c r="C225" s="184"/>
      <c r="D225" s="185" t="s">
        <v>718</v>
      </c>
      <c r="E225" s="186" t="s">
        <v>605</v>
      </c>
      <c r="F225" s="187">
        <f>169.5-12.8</f>
        <v>156.69999999999999</v>
      </c>
      <c r="G225" s="187"/>
      <c r="H225" s="188">
        <v>77</v>
      </c>
      <c r="I225" s="188" t="s">
        <v>719</v>
      </c>
      <c r="J225" s="189" t="s">
        <v>720</v>
      </c>
      <c r="K225" s="190">
        <f t="shared" si="140"/>
        <v>-79.699999999999989</v>
      </c>
      <c r="L225" s="191">
        <f t="shared" si="141"/>
        <v>-0.50861518825781749</v>
      </c>
      <c r="M225" s="187" t="s">
        <v>606</v>
      </c>
      <c r="N225" s="184">
        <v>43522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3">
        <v>65</v>
      </c>
      <c r="B226" s="184">
        <v>42586</v>
      </c>
      <c r="C226" s="184"/>
      <c r="D226" s="185" t="s">
        <v>721</v>
      </c>
      <c r="E226" s="186" t="s">
        <v>592</v>
      </c>
      <c r="F226" s="187">
        <v>400</v>
      </c>
      <c r="G226" s="187"/>
      <c r="H226" s="188">
        <v>305</v>
      </c>
      <c r="I226" s="188">
        <v>475</v>
      </c>
      <c r="J226" s="189" t="s">
        <v>722</v>
      </c>
      <c r="K226" s="190">
        <f t="shared" si="140"/>
        <v>-95</v>
      </c>
      <c r="L226" s="191">
        <f t="shared" si="141"/>
        <v>-0.23749999999999999</v>
      </c>
      <c r="M226" s="187" t="s">
        <v>606</v>
      </c>
      <c r="N226" s="184">
        <v>43606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3">
        <v>66</v>
      </c>
      <c r="B227" s="174">
        <v>42593</v>
      </c>
      <c r="C227" s="174"/>
      <c r="D227" s="175" t="s">
        <v>723</v>
      </c>
      <c r="E227" s="176" t="s">
        <v>592</v>
      </c>
      <c r="F227" s="177">
        <v>86.5</v>
      </c>
      <c r="G227" s="176"/>
      <c r="H227" s="176">
        <v>130</v>
      </c>
      <c r="I227" s="178">
        <v>130</v>
      </c>
      <c r="J227" s="179" t="s">
        <v>724</v>
      </c>
      <c r="K227" s="180">
        <f t="shared" si="140"/>
        <v>43.5</v>
      </c>
      <c r="L227" s="181">
        <f t="shared" si="141"/>
        <v>0.50289017341040465</v>
      </c>
      <c r="M227" s="176" t="s">
        <v>595</v>
      </c>
      <c r="N227" s="182">
        <v>43091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3">
        <v>67</v>
      </c>
      <c r="B228" s="184">
        <v>42600</v>
      </c>
      <c r="C228" s="184"/>
      <c r="D228" s="185" t="s">
        <v>122</v>
      </c>
      <c r="E228" s="186" t="s">
        <v>592</v>
      </c>
      <c r="F228" s="187">
        <v>133.5</v>
      </c>
      <c r="G228" s="187"/>
      <c r="H228" s="188">
        <v>126.5</v>
      </c>
      <c r="I228" s="188">
        <v>178</v>
      </c>
      <c r="J228" s="189" t="s">
        <v>725</v>
      </c>
      <c r="K228" s="190">
        <f t="shared" si="140"/>
        <v>-7</v>
      </c>
      <c r="L228" s="191">
        <f t="shared" si="141"/>
        <v>-5.2434456928838954E-2</v>
      </c>
      <c r="M228" s="187" t="s">
        <v>606</v>
      </c>
      <c r="N228" s="184">
        <v>42615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3">
        <v>68</v>
      </c>
      <c r="B229" s="174">
        <v>42613</v>
      </c>
      <c r="C229" s="174"/>
      <c r="D229" s="175" t="s">
        <v>726</v>
      </c>
      <c r="E229" s="176" t="s">
        <v>592</v>
      </c>
      <c r="F229" s="177">
        <v>560</v>
      </c>
      <c r="G229" s="176"/>
      <c r="H229" s="176">
        <v>725</v>
      </c>
      <c r="I229" s="178">
        <v>725</v>
      </c>
      <c r="J229" s="179" t="s">
        <v>631</v>
      </c>
      <c r="K229" s="180">
        <f t="shared" si="140"/>
        <v>165</v>
      </c>
      <c r="L229" s="181">
        <f t="shared" si="141"/>
        <v>0.29464285714285715</v>
      </c>
      <c r="M229" s="176" t="s">
        <v>595</v>
      </c>
      <c r="N229" s="182">
        <v>42456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3">
        <v>69</v>
      </c>
      <c r="B230" s="174">
        <v>42614</v>
      </c>
      <c r="C230" s="174"/>
      <c r="D230" s="175" t="s">
        <v>727</v>
      </c>
      <c r="E230" s="176" t="s">
        <v>592</v>
      </c>
      <c r="F230" s="177">
        <v>160.5</v>
      </c>
      <c r="G230" s="176"/>
      <c r="H230" s="176">
        <v>210</v>
      </c>
      <c r="I230" s="178">
        <v>210</v>
      </c>
      <c r="J230" s="179" t="s">
        <v>631</v>
      </c>
      <c r="K230" s="180">
        <f t="shared" si="140"/>
        <v>49.5</v>
      </c>
      <c r="L230" s="181">
        <f t="shared" si="141"/>
        <v>0.30841121495327101</v>
      </c>
      <c r="M230" s="176" t="s">
        <v>595</v>
      </c>
      <c r="N230" s="182">
        <v>42871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3">
        <v>70</v>
      </c>
      <c r="B231" s="174">
        <v>42646</v>
      </c>
      <c r="C231" s="174"/>
      <c r="D231" s="175" t="s">
        <v>416</v>
      </c>
      <c r="E231" s="176" t="s">
        <v>592</v>
      </c>
      <c r="F231" s="177">
        <v>430</v>
      </c>
      <c r="G231" s="176"/>
      <c r="H231" s="176">
        <v>596</v>
      </c>
      <c r="I231" s="178">
        <v>575</v>
      </c>
      <c r="J231" s="179" t="s">
        <v>728</v>
      </c>
      <c r="K231" s="180">
        <v>166</v>
      </c>
      <c r="L231" s="181">
        <v>0.38604651162790699</v>
      </c>
      <c r="M231" s="176" t="s">
        <v>595</v>
      </c>
      <c r="N231" s="182">
        <v>42769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3">
        <v>71</v>
      </c>
      <c r="B232" s="174">
        <v>42657</v>
      </c>
      <c r="C232" s="174"/>
      <c r="D232" s="175" t="s">
        <v>729</v>
      </c>
      <c r="E232" s="176" t="s">
        <v>592</v>
      </c>
      <c r="F232" s="177">
        <v>280</v>
      </c>
      <c r="G232" s="176"/>
      <c r="H232" s="176">
        <v>345</v>
      </c>
      <c r="I232" s="178">
        <v>345</v>
      </c>
      <c r="J232" s="179" t="s">
        <v>631</v>
      </c>
      <c r="K232" s="180">
        <f t="shared" ref="K232:K237" si="142">H232-F232</f>
        <v>65</v>
      </c>
      <c r="L232" s="181">
        <f t="shared" ref="L232:L233" si="143">K232/F232</f>
        <v>0.23214285714285715</v>
      </c>
      <c r="M232" s="176" t="s">
        <v>595</v>
      </c>
      <c r="N232" s="182">
        <v>42814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3">
        <v>72</v>
      </c>
      <c r="B233" s="174">
        <v>42657</v>
      </c>
      <c r="C233" s="174"/>
      <c r="D233" s="175" t="s">
        <v>730</v>
      </c>
      <c r="E233" s="176" t="s">
        <v>592</v>
      </c>
      <c r="F233" s="177">
        <v>245</v>
      </c>
      <c r="G233" s="176"/>
      <c r="H233" s="176">
        <v>325.5</v>
      </c>
      <c r="I233" s="178">
        <v>330</v>
      </c>
      <c r="J233" s="179" t="s">
        <v>731</v>
      </c>
      <c r="K233" s="180">
        <f t="shared" si="142"/>
        <v>80.5</v>
      </c>
      <c r="L233" s="181">
        <f t="shared" si="143"/>
        <v>0.32857142857142857</v>
      </c>
      <c r="M233" s="176" t="s">
        <v>595</v>
      </c>
      <c r="N233" s="182">
        <v>42769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3">
        <v>73</v>
      </c>
      <c r="B234" s="174">
        <v>42660</v>
      </c>
      <c r="C234" s="174"/>
      <c r="D234" s="175" t="s">
        <v>732</v>
      </c>
      <c r="E234" s="176" t="s">
        <v>592</v>
      </c>
      <c r="F234" s="177">
        <v>125</v>
      </c>
      <c r="G234" s="176"/>
      <c r="H234" s="176">
        <v>160</v>
      </c>
      <c r="I234" s="178">
        <v>160</v>
      </c>
      <c r="J234" s="179" t="s">
        <v>685</v>
      </c>
      <c r="K234" s="180">
        <f t="shared" si="142"/>
        <v>35</v>
      </c>
      <c r="L234" s="181">
        <v>0.28000000000000003</v>
      </c>
      <c r="M234" s="176" t="s">
        <v>595</v>
      </c>
      <c r="N234" s="182">
        <v>42803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3">
        <v>74</v>
      </c>
      <c r="B235" s="174">
        <v>42660</v>
      </c>
      <c r="C235" s="174"/>
      <c r="D235" s="175" t="s">
        <v>733</v>
      </c>
      <c r="E235" s="176" t="s">
        <v>592</v>
      </c>
      <c r="F235" s="177">
        <v>114</v>
      </c>
      <c r="G235" s="176"/>
      <c r="H235" s="176">
        <v>145</v>
      </c>
      <c r="I235" s="178">
        <v>145</v>
      </c>
      <c r="J235" s="179" t="s">
        <v>685</v>
      </c>
      <c r="K235" s="180">
        <f t="shared" si="142"/>
        <v>31</v>
      </c>
      <c r="L235" s="181">
        <f t="shared" ref="L235:L237" si="144">K235/F235</f>
        <v>0.27192982456140352</v>
      </c>
      <c r="M235" s="176" t="s">
        <v>595</v>
      </c>
      <c r="N235" s="182">
        <v>42859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3">
        <v>75</v>
      </c>
      <c r="B236" s="174">
        <v>42660</v>
      </c>
      <c r="C236" s="174"/>
      <c r="D236" s="175" t="s">
        <v>734</v>
      </c>
      <c r="E236" s="176" t="s">
        <v>592</v>
      </c>
      <c r="F236" s="177">
        <v>212</v>
      </c>
      <c r="G236" s="176"/>
      <c r="H236" s="176">
        <v>280</v>
      </c>
      <c r="I236" s="178">
        <v>276</v>
      </c>
      <c r="J236" s="179" t="s">
        <v>735</v>
      </c>
      <c r="K236" s="180">
        <f t="shared" si="142"/>
        <v>68</v>
      </c>
      <c r="L236" s="181">
        <f t="shared" si="144"/>
        <v>0.32075471698113206</v>
      </c>
      <c r="M236" s="176" t="s">
        <v>595</v>
      </c>
      <c r="N236" s="182">
        <v>42858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3">
        <v>76</v>
      </c>
      <c r="B237" s="174">
        <v>42678</v>
      </c>
      <c r="C237" s="174"/>
      <c r="D237" s="175" t="s">
        <v>465</v>
      </c>
      <c r="E237" s="176" t="s">
        <v>592</v>
      </c>
      <c r="F237" s="177">
        <v>155</v>
      </c>
      <c r="G237" s="176"/>
      <c r="H237" s="176">
        <v>210</v>
      </c>
      <c r="I237" s="178">
        <v>210</v>
      </c>
      <c r="J237" s="179" t="s">
        <v>736</v>
      </c>
      <c r="K237" s="180">
        <f t="shared" si="142"/>
        <v>55</v>
      </c>
      <c r="L237" s="181">
        <f t="shared" si="144"/>
        <v>0.35483870967741937</v>
      </c>
      <c r="M237" s="176" t="s">
        <v>595</v>
      </c>
      <c r="N237" s="182">
        <v>42944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3">
        <v>77</v>
      </c>
      <c r="B238" s="184">
        <v>42710</v>
      </c>
      <c r="C238" s="184"/>
      <c r="D238" s="185" t="s">
        <v>737</v>
      </c>
      <c r="E238" s="186" t="s">
        <v>592</v>
      </c>
      <c r="F238" s="187">
        <v>150.5</v>
      </c>
      <c r="G238" s="187"/>
      <c r="H238" s="188">
        <v>72.5</v>
      </c>
      <c r="I238" s="188">
        <v>174</v>
      </c>
      <c r="J238" s="189" t="s">
        <v>738</v>
      </c>
      <c r="K238" s="190">
        <v>-78</v>
      </c>
      <c r="L238" s="191">
        <v>-0.51827242524916906</v>
      </c>
      <c r="M238" s="187" t="s">
        <v>606</v>
      </c>
      <c r="N238" s="184">
        <v>43333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3">
        <v>78</v>
      </c>
      <c r="B239" s="174">
        <v>42712</v>
      </c>
      <c r="C239" s="174"/>
      <c r="D239" s="175" t="s">
        <v>739</v>
      </c>
      <c r="E239" s="176" t="s">
        <v>592</v>
      </c>
      <c r="F239" s="177">
        <v>380</v>
      </c>
      <c r="G239" s="176"/>
      <c r="H239" s="176">
        <v>478</v>
      </c>
      <c r="I239" s="178">
        <v>468</v>
      </c>
      <c r="J239" s="179" t="s">
        <v>685</v>
      </c>
      <c r="K239" s="180">
        <f t="shared" ref="K239:K241" si="145">H239-F239</f>
        <v>98</v>
      </c>
      <c r="L239" s="181">
        <f t="shared" ref="L239:L241" si="146">K239/F239</f>
        <v>0.25789473684210529</v>
      </c>
      <c r="M239" s="176" t="s">
        <v>595</v>
      </c>
      <c r="N239" s="182">
        <v>43025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3">
        <v>79</v>
      </c>
      <c r="B240" s="174">
        <v>42734</v>
      </c>
      <c r="C240" s="174"/>
      <c r="D240" s="175" t="s">
        <v>121</v>
      </c>
      <c r="E240" s="176" t="s">
        <v>592</v>
      </c>
      <c r="F240" s="177">
        <v>305</v>
      </c>
      <c r="G240" s="176"/>
      <c r="H240" s="176">
        <v>375</v>
      </c>
      <c r="I240" s="178">
        <v>375</v>
      </c>
      <c r="J240" s="179" t="s">
        <v>685</v>
      </c>
      <c r="K240" s="180">
        <f t="shared" si="145"/>
        <v>70</v>
      </c>
      <c r="L240" s="181">
        <f t="shared" si="146"/>
        <v>0.22950819672131148</v>
      </c>
      <c r="M240" s="176" t="s">
        <v>595</v>
      </c>
      <c r="N240" s="182">
        <v>42768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3">
        <v>80</v>
      </c>
      <c r="B241" s="174">
        <v>42739</v>
      </c>
      <c r="C241" s="174"/>
      <c r="D241" s="175" t="s">
        <v>104</v>
      </c>
      <c r="E241" s="176" t="s">
        <v>592</v>
      </c>
      <c r="F241" s="177">
        <v>99.5</v>
      </c>
      <c r="G241" s="176"/>
      <c r="H241" s="176">
        <v>158</v>
      </c>
      <c r="I241" s="178">
        <v>158</v>
      </c>
      <c r="J241" s="179" t="s">
        <v>685</v>
      </c>
      <c r="K241" s="180">
        <f t="shared" si="145"/>
        <v>58.5</v>
      </c>
      <c r="L241" s="181">
        <f t="shared" si="146"/>
        <v>0.5879396984924623</v>
      </c>
      <c r="M241" s="176" t="s">
        <v>595</v>
      </c>
      <c r="N241" s="182">
        <v>42898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3">
        <v>81</v>
      </c>
      <c r="B242" s="174">
        <v>42739</v>
      </c>
      <c r="C242" s="174"/>
      <c r="D242" s="175" t="s">
        <v>104</v>
      </c>
      <c r="E242" s="176" t="s">
        <v>592</v>
      </c>
      <c r="F242" s="177">
        <v>99.5</v>
      </c>
      <c r="G242" s="176"/>
      <c r="H242" s="176">
        <v>158</v>
      </c>
      <c r="I242" s="178">
        <v>158</v>
      </c>
      <c r="J242" s="179" t="s">
        <v>685</v>
      </c>
      <c r="K242" s="180">
        <v>58.5</v>
      </c>
      <c r="L242" s="181">
        <v>0.58793969849246197</v>
      </c>
      <c r="M242" s="176" t="s">
        <v>595</v>
      </c>
      <c r="N242" s="182">
        <v>42898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3">
        <v>82</v>
      </c>
      <c r="B243" s="174">
        <v>42786</v>
      </c>
      <c r="C243" s="174"/>
      <c r="D243" s="175" t="s">
        <v>210</v>
      </c>
      <c r="E243" s="176" t="s">
        <v>592</v>
      </c>
      <c r="F243" s="177">
        <v>140.5</v>
      </c>
      <c r="G243" s="176"/>
      <c r="H243" s="176">
        <v>220</v>
      </c>
      <c r="I243" s="178">
        <v>220</v>
      </c>
      <c r="J243" s="179" t="s">
        <v>685</v>
      </c>
      <c r="K243" s="180">
        <f>H243-F243</f>
        <v>79.5</v>
      </c>
      <c r="L243" s="181">
        <f>K243/F243</f>
        <v>0.5658362989323843</v>
      </c>
      <c r="M243" s="176" t="s">
        <v>595</v>
      </c>
      <c r="N243" s="182">
        <v>42864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3">
        <v>83</v>
      </c>
      <c r="B244" s="174">
        <v>42786</v>
      </c>
      <c r="C244" s="174"/>
      <c r="D244" s="175" t="s">
        <v>740</v>
      </c>
      <c r="E244" s="176" t="s">
        <v>592</v>
      </c>
      <c r="F244" s="177">
        <v>202.5</v>
      </c>
      <c r="G244" s="176"/>
      <c r="H244" s="176">
        <v>234</v>
      </c>
      <c r="I244" s="178">
        <v>234</v>
      </c>
      <c r="J244" s="179" t="s">
        <v>685</v>
      </c>
      <c r="K244" s="180">
        <v>31.5</v>
      </c>
      <c r="L244" s="181">
        <v>0.155555555555556</v>
      </c>
      <c r="M244" s="176" t="s">
        <v>595</v>
      </c>
      <c r="N244" s="182">
        <v>42836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3">
        <v>84</v>
      </c>
      <c r="B245" s="174">
        <v>42818</v>
      </c>
      <c r="C245" s="174"/>
      <c r="D245" s="175" t="s">
        <v>741</v>
      </c>
      <c r="E245" s="176" t="s">
        <v>592</v>
      </c>
      <c r="F245" s="177">
        <v>300.5</v>
      </c>
      <c r="G245" s="176"/>
      <c r="H245" s="176">
        <v>417.5</v>
      </c>
      <c r="I245" s="178">
        <v>420</v>
      </c>
      <c r="J245" s="179" t="s">
        <v>742</v>
      </c>
      <c r="K245" s="180">
        <f>H245-F245</f>
        <v>117</v>
      </c>
      <c r="L245" s="181">
        <f>K245/F245</f>
        <v>0.38935108153078202</v>
      </c>
      <c r="M245" s="176" t="s">
        <v>595</v>
      </c>
      <c r="N245" s="182">
        <v>43070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3">
        <v>85</v>
      </c>
      <c r="B246" s="174">
        <v>42818</v>
      </c>
      <c r="C246" s="174"/>
      <c r="D246" s="175" t="s">
        <v>715</v>
      </c>
      <c r="E246" s="176" t="s">
        <v>592</v>
      </c>
      <c r="F246" s="177">
        <v>850</v>
      </c>
      <c r="G246" s="176"/>
      <c r="H246" s="176">
        <v>1042.5</v>
      </c>
      <c r="I246" s="178">
        <v>1023</v>
      </c>
      <c r="J246" s="179" t="s">
        <v>743</v>
      </c>
      <c r="K246" s="180">
        <v>192.5</v>
      </c>
      <c r="L246" s="181">
        <v>0.22647058823529401</v>
      </c>
      <c r="M246" s="176" t="s">
        <v>595</v>
      </c>
      <c r="N246" s="182">
        <v>42830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3">
        <v>86</v>
      </c>
      <c r="B247" s="174">
        <v>42830</v>
      </c>
      <c r="C247" s="174"/>
      <c r="D247" s="175" t="s">
        <v>496</v>
      </c>
      <c r="E247" s="176" t="s">
        <v>592</v>
      </c>
      <c r="F247" s="177">
        <v>785</v>
      </c>
      <c r="G247" s="176"/>
      <c r="H247" s="176">
        <v>930</v>
      </c>
      <c r="I247" s="178">
        <v>920</v>
      </c>
      <c r="J247" s="179" t="s">
        <v>744</v>
      </c>
      <c r="K247" s="180">
        <f>H247-F247</f>
        <v>145</v>
      </c>
      <c r="L247" s="181">
        <f>K247/F247</f>
        <v>0.18471337579617833</v>
      </c>
      <c r="M247" s="176" t="s">
        <v>595</v>
      </c>
      <c r="N247" s="182">
        <v>42976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3">
        <v>87</v>
      </c>
      <c r="B248" s="184">
        <v>42831</v>
      </c>
      <c r="C248" s="184"/>
      <c r="D248" s="185" t="s">
        <v>745</v>
      </c>
      <c r="E248" s="186" t="s">
        <v>592</v>
      </c>
      <c r="F248" s="187">
        <v>40</v>
      </c>
      <c r="G248" s="187"/>
      <c r="H248" s="188">
        <v>13.1</v>
      </c>
      <c r="I248" s="188">
        <v>60</v>
      </c>
      <c r="J248" s="189" t="s">
        <v>746</v>
      </c>
      <c r="K248" s="190">
        <v>-26.9</v>
      </c>
      <c r="L248" s="191">
        <v>-0.67249999999999999</v>
      </c>
      <c r="M248" s="187" t="s">
        <v>606</v>
      </c>
      <c r="N248" s="184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3">
        <v>88</v>
      </c>
      <c r="B249" s="174">
        <v>42837</v>
      </c>
      <c r="C249" s="174"/>
      <c r="D249" s="175" t="s">
        <v>102</v>
      </c>
      <c r="E249" s="176" t="s">
        <v>592</v>
      </c>
      <c r="F249" s="177">
        <v>289.5</v>
      </c>
      <c r="G249" s="176"/>
      <c r="H249" s="176">
        <v>354</v>
      </c>
      <c r="I249" s="178">
        <v>360</v>
      </c>
      <c r="J249" s="179" t="s">
        <v>747</v>
      </c>
      <c r="K249" s="180">
        <f t="shared" ref="K249:K257" si="147">H249-F249</f>
        <v>64.5</v>
      </c>
      <c r="L249" s="181">
        <f t="shared" ref="L249:L257" si="148">K249/F249</f>
        <v>0.22279792746113988</v>
      </c>
      <c r="M249" s="176" t="s">
        <v>595</v>
      </c>
      <c r="N249" s="182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3">
        <v>89</v>
      </c>
      <c r="B250" s="174">
        <v>42845</v>
      </c>
      <c r="C250" s="174"/>
      <c r="D250" s="175" t="s">
        <v>436</v>
      </c>
      <c r="E250" s="176" t="s">
        <v>592</v>
      </c>
      <c r="F250" s="177">
        <v>700</v>
      </c>
      <c r="G250" s="176"/>
      <c r="H250" s="176">
        <v>840</v>
      </c>
      <c r="I250" s="178">
        <v>840</v>
      </c>
      <c r="J250" s="179" t="s">
        <v>748</v>
      </c>
      <c r="K250" s="180">
        <f t="shared" si="147"/>
        <v>140</v>
      </c>
      <c r="L250" s="181">
        <f t="shared" si="148"/>
        <v>0.2</v>
      </c>
      <c r="M250" s="176" t="s">
        <v>595</v>
      </c>
      <c r="N250" s="182">
        <v>42893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3">
        <v>90</v>
      </c>
      <c r="B251" s="174">
        <v>42887</v>
      </c>
      <c r="C251" s="174"/>
      <c r="D251" s="175" t="s">
        <v>749</v>
      </c>
      <c r="E251" s="176" t="s">
        <v>592</v>
      </c>
      <c r="F251" s="177">
        <v>130</v>
      </c>
      <c r="G251" s="176"/>
      <c r="H251" s="176">
        <v>144.25</v>
      </c>
      <c r="I251" s="178">
        <v>170</v>
      </c>
      <c r="J251" s="179" t="s">
        <v>750</v>
      </c>
      <c r="K251" s="180">
        <f t="shared" si="147"/>
        <v>14.25</v>
      </c>
      <c r="L251" s="181">
        <f t="shared" si="148"/>
        <v>0.10961538461538461</v>
      </c>
      <c r="M251" s="176" t="s">
        <v>595</v>
      </c>
      <c r="N251" s="182">
        <v>43675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3">
        <v>91</v>
      </c>
      <c r="B252" s="174">
        <v>42901</v>
      </c>
      <c r="C252" s="174"/>
      <c r="D252" s="175" t="s">
        <v>751</v>
      </c>
      <c r="E252" s="176" t="s">
        <v>592</v>
      </c>
      <c r="F252" s="177">
        <v>214.5</v>
      </c>
      <c r="G252" s="176"/>
      <c r="H252" s="176">
        <v>262</v>
      </c>
      <c r="I252" s="178">
        <v>262</v>
      </c>
      <c r="J252" s="179" t="s">
        <v>617</v>
      </c>
      <c r="K252" s="180">
        <f t="shared" si="147"/>
        <v>47.5</v>
      </c>
      <c r="L252" s="181">
        <f t="shared" si="148"/>
        <v>0.22144522144522144</v>
      </c>
      <c r="M252" s="176" t="s">
        <v>595</v>
      </c>
      <c r="N252" s="182">
        <v>42977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04">
        <v>92</v>
      </c>
      <c r="B253" s="205">
        <v>42933</v>
      </c>
      <c r="C253" s="205"/>
      <c r="D253" s="206" t="s">
        <v>752</v>
      </c>
      <c r="E253" s="207" t="s">
        <v>592</v>
      </c>
      <c r="F253" s="208">
        <v>370</v>
      </c>
      <c r="G253" s="207"/>
      <c r="H253" s="207">
        <v>447.5</v>
      </c>
      <c r="I253" s="209">
        <v>450</v>
      </c>
      <c r="J253" s="210" t="s">
        <v>685</v>
      </c>
      <c r="K253" s="180">
        <f t="shared" si="147"/>
        <v>77.5</v>
      </c>
      <c r="L253" s="211">
        <f t="shared" si="148"/>
        <v>0.20945945945945946</v>
      </c>
      <c r="M253" s="207" t="s">
        <v>595</v>
      </c>
      <c r="N253" s="212">
        <v>43035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4">
        <v>93</v>
      </c>
      <c r="B254" s="205">
        <v>42943</v>
      </c>
      <c r="C254" s="205"/>
      <c r="D254" s="206" t="s">
        <v>208</v>
      </c>
      <c r="E254" s="207" t="s">
        <v>592</v>
      </c>
      <c r="F254" s="208">
        <v>657.5</v>
      </c>
      <c r="G254" s="207"/>
      <c r="H254" s="207">
        <v>825</v>
      </c>
      <c r="I254" s="209">
        <v>820</v>
      </c>
      <c r="J254" s="210" t="s">
        <v>685</v>
      </c>
      <c r="K254" s="180">
        <f t="shared" si="147"/>
        <v>167.5</v>
      </c>
      <c r="L254" s="211">
        <f t="shared" si="148"/>
        <v>0.25475285171102663</v>
      </c>
      <c r="M254" s="207" t="s">
        <v>595</v>
      </c>
      <c r="N254" s="212">
        <v>43090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3">
        <v>94</v>
      </c>
      <c r="B255" s="174">
        <v>42964</v>
      </c>
      <c r="C255" s="174"/>
      <c r="D255" s="175" t="s">
        <v>384</v>
      </c>
      <c r="E255" s="176" t="s">
        <v>592</v>
      </c>
      <c r="F255" s="177">
        <v>605</v>
      </c>
      <c r="G255" s="176"/>
      <c r="H255" s="176">
        <v>750</v>
      </c>
      <c r="I255" s="178">
        <v>750</v>
      </c>
      <c r="J255" s="179" t="s">
        <v>744</v>
      </c>
      <c r="K255" s="180">
        <f t="shared" si="147"/>
        <v>145</v>
      </c>
      <c r="L255" s="181">
        <f t="shared" si="148"/>
        <v>0.23966942148760331</v>
      </c>
      <c r="M255" s="176" t="s">
        <v>595</v>
      </c>
      <c r="N255" s="182">
        <v>43027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3">
        <v>95</v>
      </c>
      <c r="B256" s="184">
        <v>42979</v>
      </c>
      <c r="C256" s="184"/>
      <c r="D256" s="192" t="s">
        <v>753</v>
      </c>
      <c r="E256" s="187" t="s">
        <v>592</v>
      </c>
      <c r="F256" s="187">
        <v>255</v>
      </c>
      <c r="G256" s="188"/>
      <c r="H256" s="188">
        <v>217.25</v>
      </c>
      <c r="I256" s="188">
        <v>320</v>
      </c>
      <c r="J256" s="189" t="s">
        <v>754</v>
      </c>
      <c r="K256" s="190">
        <f t="shared" si="147"/>
        <v>-37.75</v>
      </c>
      <c r="L256" s="193">
        <f t="shared" si="148"/>
        <v>-0.14803921568627451</v>
      </c>
      <c r="M256" s="187" t="s">
        <v>606</v>
      </c>
      <c r="N256" s="184">
        <v>43661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3">
        <v>96</v>
      </c>
      <c r="B257" s="174">
        <v>42997</v>
      </c>
      <c r="C257" s="174"/>
      <c r="D257" s="175" t="s">
        <v>755</v>
      </c>
      <c r="E257" s="176" t="s">
        <v>592</v>
      </c>
      <c r="F257" s="177">
        <v>215</v>
      </c>
      <c r="G257" s="176"/>
      <c r="H257" s="176">
        <v>258</v>
      </c>
      <c r="I257" s="178">
        <v>258</v>
      </c>
      <c r="J257" s="179" t="s">
        <v>685</v>
      </c>
      <c r="K257" s="180">
        <f t="shared" si="147"/>
        <v>43</v>
      </c>
      <c r="L257" s="181">
        <f t="shared" si="148"/>
        <v>0.2</v>
      </c>
      <c r="M257" s="176" t="s">
        <v>595</v>
      </c>
      <c r="N257" s="182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3">
        <v>97</v>
      </c>
      <c r="B258" s="174">
        <v>42997</v>
      </c>
      <c r="C258" s="174"/>
      <c r="D258" s="175" t="s">
        <v>755</v>
      </c>
      <c r="E258" s="176" t="s">
        <v>592</v>
      </c>
      <c r="F258" s="177">
        <v>215</v>
      </c>
      <c r="G258" s="176"/>
      <c r="H258" s="176">
        <v>258</v>
      </c>
      <c r="I258" s="178">
        <v>258</v>
      </c>
      <c r="J258" s="210" t="s">
        <v>685</v>
      </c>
      <c r="K258" s="180">
        <v>43</v>
      </c>
      <c r="L258" s="181">
        <v>0.2</v>
      </c>
      <c r="M258" s="176" t="s">
        <v>595</v>
      </c>
      <c r="N258" s="182">
        <v>43040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4">
        <v>98</v>
      </c>
      <c r="B259" s="205">
        <v>42998</v>
      </c>
      <c r="C259" s="205"/>
      <c r="D259" s="206" t="s">
        <v>756</v>
      </c>
      <c r="E259" s="207" t="s">
        <v>592</v>
      </c>
      <c r="F259" s="177">
        <v>75</v>
      </c>
      <c r="G259" s="207"/>
      <c r="H259" s="207">
        <v>90</v>
      </c>
      <c r="I259" s="209">
        <v>90</v>
      </c>
      <c r="J259" s="179" t="s">
        <v>757</v>
      </c>
      <c r="K259" s="180">
        <f t="shared" ref="K259:K264" si="149">H259-F259</f>
        <v>15</v>
      </c>
      <c r="L259" s="181">
        <f t="shared" ref="L259:L264" si="150">K259/F259</f>
        <v>0.2</v>
      </c>
      <c r="M259" s="176" t="s">
        <v>595</v>
      </c>
      <c r="N259" s="182">
        <v>43019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4">
        <v>99</v>
      </c>
      <c r="B260" s="205">
        <v>43011</v>
      </c>
      <c r="C260" s="205"/>
      <c r="D260" s="206" t="s">
        <v>758</v>
      </c>
      <c r="E260" s="207" t="s">
        <v>592</v>
      </c>
      <c r="F260" s="208">
        <v>315</v>
      </c>
      <c r="G260" s="207"/>
      <c r="H260" s="207">
        <v>392</v>
      </c>
      <c r="I260" s="209">
        <v>384</v>
      </c>
      <c r="J260" s="210" t="s">
        <v>759</v>
      </c>
      <c r="K260" s="180">
        <f t="shared" si="149"/>
        <v>77</v>
      </c>
      <c r="L260" s="211">
        <f t="shared" si="150"/>
        <v>0.24444444444444444</v>
      </c>
      <c r="M260" s="207" t="s">
        <v>595</v>
      </c>
      <c r="N260" s="212">
        <v>43017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4">
        <v>100</v>
      </c>
      <c r="B261" s="205">
        <v>43013</v>
      </c>
      <c r="C261" s="205"/>
      <c r="D261" s="206" t="s">
        <v>469</v>
      </c>
      <c r="E261" s="207" t="s">
        <v>592</v>
      </c>
      <c r="F261" s="208">
        <v>145</v>
      </c>
      <c r="G261" s="207"/>
      <c r="H261" s="207">
        <v>179</v>
      </c>
      <c r="I261" s="209">
        <v>180</v>
      </c>
      <c r="J261" s="210" t="s">
        <v>760</v>
      </c>
      <c r="K261" s="180">
        <f t="shared" si="149"/>
        <v>34</v>
      </c>
      <c r="L261" s="211">
        <f t="shared" si="150"/>
        <v>0.23448275862068965</v>
      </c>
      <c r="M261" s="207" t="s">
        <v>595</v>
      </c>
      <c r="N261" s="212">
        <v>43025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4">
        <v>101</v>
      </c>
      <c r="B262" s="205">
        <v>43014</v>
      </c>
      <c r="C262" s="205"/>
      <c r="D262" s="206" t="s">
        <v>359</v>
      </c>
      <c r="E262" s="207" t="s">
        <v>592</v>
      </c>
      <c r="F262" s="208">
        <v>256</v>
      </c>
      <c r="G262" s="207"/>
      <c r="H262" s="207">
        <v>323</v>
      </c>
      <c r="I262" s="209">
        <v>320</v>
      </c>
      <c r="J262" s="210" t="s">
        <v>685</v>
      </c>
      <c r="K262" s="180">
        <f t="shared" si="149"/>
        <v>67</v>
      </c>
      <c r="L262" s="211">
        <f t="shared" si="150"/>
        <v>0.26171875</v>
      </c>
      <c r="M262" s="207" t="s">
        <v>595</v>
      </c>
      <c r="N262" s="212">
        <v>43067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04">
        <v>102</v>
      </c>
      <c r="B263" s="205">
        <v>43017</v>
      </c>
      <c r="C263" s="205"/>
      <c r="D263" s="206" t="s">
        <v>373</v>
      </c>
      <c r="E263" s="207" t="s">
        <v>592</v>
      </c>
      <c r="F263" s="208">
        <v>137.5</v>
      </c>
      <c r="G263" s="207"/>
      <c r="H263" s="207">
        <v>184</v>
      </c>
      <c r="I263" s="209">
        <v>183</v>
      </c>
      <c r="J263" s="210" t="s">
        <v>761</v>
      </c>
      <c r="K263" s="180">
        <f t="shared" si="149"/>
        <v>46.5</v>
      </c>
      <c r="L263" s="211">
        <f t="shared" si="150"/>
        <v>0.33818181818181819</v>
      </c>
      <c r="M263" s="207" t="s">
        <v>595</v>
      </c>
      <c r="N263" s="212">
        <v>43108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04">
        <v>103</v>
      </c>
      <c r="B264" s="205">
        <v>43018</v>
      </c>
      <c r="C264" s="205"/>
      <c r="D264" s="206" t="s">
        <v>762</v>
      </c>
      <c r="E264" s="207" t="s">
        <v>592</v>
      </c>
      <c r="F264" s="208">
        <v>125.5</v>
      </c>
      <c r="G264" s="207"/>
      <c r="H264" s="207">
        <v>158</v>
      </c>
      <c r="I264" s="209">
        <v>155</v>
      </c>
      <c r="J264" s="210" t="s">
        <v>763</v>
      </c>
      <c r="K264" s="180">
        <f t="shared" si="149"/>
        <v>32.5</v>
      </c>
      <c r="L264" s="211">
        <f t="shared" si="150"/>
        <v>0.25896414342629481</v>
      </c>
      <c r="M264" s="207" t="s">
        <v>595</v>
      </c>
      <c r="N264" s="212">
        <v>43067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4">
        <v>104</v>
      </c>
      <c r="B265" s="205">
        <v>43018</v>
      </c>
      <c r="C265" s="205"/>
      <c r="D265" s="206" t="s">
        <v>764</v>
      </c>
      <c r="E265" s="207" t="s">
        <v>592</v>
      </c>
      <c r="F265" s="208">
        <v>895</v>
      </c>
      <c r="G265" s="207"/>
      <c r="H265" s="207">
        <v>1122.5</v>
      </c>
      <c r="I265" s="209">
        <v>1078</v>
      </c>
      <c r="J265" s="210" t="s">
        <v>765</v>
      </c>
      <c r="K265" s="180">
        <v>227.5</v>
      </c>
      <c r="L265" s="211">
        <v>0.25418994413407803</v>
      </c>
      <c r="M265" s="207" t="s">
        <v>595</v>
      </c>
      <c r="N265" s="212">
        <v>43117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4">
        <v>105</v>
      </c>
      <c r="B266" s="205">
        <v>43020</v>
      </c>
      <c r="C266" s="205"/>
      <c r="D266" s="206" t="s">
        <v>368</v>
      </c>
      <c r="E266" s="207" t="s">
        <v>592</v>
      </c>
      <c r="F266" s="208">
        <v>525</v>
      </c>
      <c r="G266" s="207"/>
      <c r="H266" s="207">
        <v>629</v>
      </c>
      <c r="I266" s="209">
        <v>629</v>
      </c>
      <c r="J266" s="210" t="s">
        <v>685</v>
      </c>
      <c r="K266" s="180">
        <v>104</v>
      </c>
      <c r="L266" s="211">
        <v>0.19809523809523799</v>
      </c>
      <c r="M266" s="207" t="s">
        <v>595</v>
      </c>
      <c r="N266" s="212">
        <v>43119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4">
        <v>106</v>
      </c>
      <c r="B267" s="205">
        <v>43046</v>
      </c>
      <c r="C267" s="205"/>
      <c r="D267" s="206" t="s">
        <v>409</v>
      </c>
      <c r="E267" s="207" t="s">
        <v>592</v>
      </c>
      <c r="F267" s="208">
        <v>740</v>
      </c>
      <c r="G267" s="207"/>
      <c r="H267" s="207">
        <v>892.5</v>
      </c>
      <c r="I267" s="209">
        <v>900</v>
      </c>
      <c r="J267" s="210" t="s">
        <v>766</v>
      </c>
      <c r="K267" s="180">
        <f t="shared" ref="K267:K269" si="151">H267-F267</f>
        <v>152.5</v>
      </c>
      <c r="L267" s="211">
        <f t="shared" ref="L267:L269" si="152">K267/F267</f>
        <v>0.20608108108108109</v>
      </c>
      <c r="M267" s="207" t="s">
        <v>595</v>
      </c>
      <c r="N267" s="212">
        <v>43052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3">
        <v>107</v>
      </c>
      <c r="B268" s="174">
        <v>43073</v>
      </c>
      <c r="C268" s="174"/>
      <c r="D268" s="175" t="s">
        <v>767</v>
      </c>
      <c r="E268" s="176" t="s">
        <v>592</v>
      </c>
      <c r="F268" s="177">
        <v>118.5</v>
      </c>
      <c r="G268" s="176"/>
      <c r="H268" s="176">
        <v>143.5</v>
      </c>
      <c r="I268" s="178">
        <v>145</v>
      </c>
      <c r="J268" s="179" t="s">
        <v>768</v>
      </c>
      <c r="K268" s="180">
        <f t="shared" si="151"/>
        <v>25</v>
      </c>
      <c r="L268" s="181">
        <f t="shared" si="152"/>
        <v>0.2109704641350211</v>
      </c>
      <c r="M268" s="176" t="s">
        <v>595</v>
      </c>
      <c r="N268" s="182">
        <v>43097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3">
        <v>108</v>
      </c>
      <c r="B269" s="184">
        <v>43090</v>
      </c>
      <c r="C269" s="184"/>
      <c r="D269" s="185" t="s">
        <v>441</v>
      </c>
      <c r="E269" s="186" t="s">
        <v>592</v>
      </c>
      <c r="F269" s="187">
        <v>715</v>
      </c>
      <c r="G269" s="187"/>
      <c r="H269" s="188">
        <v>500</v>
      </c>
      <c r="I269" s="188">
        <v>872</v>
      </c>
      <c r="J269" s="189" t="s">
        <v>769</v>
      </c>
      <c r="K269" s="190">
        <f t="shared" si="151"/>
        <v>-215</v>
      </c>
      <c r="L269" s="191">
        <f t="shared" si="152"/>
        <v>-0.30069930069930068</v>
      </c>
      <c r="M269" s="187" t="s">
        <v>606</v>
      </c>
      <c r="N269" s="184">
        <v>43670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3">
        <v>109</v>
      </c>
      <c r="B270" s="174">
        <v>43098</v>
      </c>
      <c r="C270" s="174"/>
      <c r="D270" s="175" t="s">
        <v>758</v>
      </c>
      <c r="E270" s="176" t="s">
        <v>592</v>
      </c>
      <c r="F270" s="177">
        <v>435</v>
      </c>
      <c r="G270" s="176"/>
      <c r="H270" s="176">
        <v>542.5</v>
      </c>
      <c r="I270" s="178">
        <v>539</v>
      </c>
      <c r="J270" s="179" t="s">
        <v>685</v>
      </c>
      <c r="K270" s="180">
        <v>107.5</v>
      </c>
      <c r="L270" s="181">
        <v>0.247126436781609</v>
      </c>
      <c r="M270" s="176" t="s">
        <v>595</v>
      </c>
      <c r="N270" s="182">
        <v>43206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3">
        <v>110</v>
      </c>
      <c r="B271" s="174">
        <v>43098</v>
      </c>
      <c r="C271" s="174"/>
      <c r="D271" s="175" t="s">
        <v>561</v>
      </c>
      <c r="E271" s="176" t="s">
        <v>592</v>
      </c>
      <c r="F271" s="177">
        <v>885</v>
      </c>
      <c r="G271" s="176"/>
      <c r="H271" s="176">
        <v>1090</v>
      </c>
      <c r="I271" s="178">
        <v>1084</v>
      </c>
      <c r="J271" s="179" t="s">
        <v>685</v>
      </c>
      <c r="K271" s="180">
        <v>205</v>
      </c>
      <c r="L271" s="181">
        <v>0.23163841807909599</v>
      </c>
      <c r="M271" s="176" t="s">
        <v>595</v>
      </c>
      <c r="N271" s="182">
        <v>43213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3">
        <v>111</v>
      </c>
      <c r="B272" s="214">
        <v>43192</v>
      </c>
      <c r="C272" s="214"/>
      <c r="D272" s="192" t="s">
        <v>770</v>
      </c>
      <c r="E272" s="187" t="s">
        <v>592</v>
      </c>
      <c r="F272" s="215">
        <v>478.5</v>
      </c>
      <c r="G272" s="187"/>
      <c r="H272" s="187">
        <v>442</v>
      </c>
      <c r="I272" s="188">
        <v>613</v>
      </c>
      <c r="J272" s="189" t="s">
        <v>771</v>
      </c>
      <c r="K272" s="190">
        <f t="shared" ref="K272:K275" si="153">H272-F272</f>
        <v>-36.5</v>
      </c>
      <c r="L272" s="191">
        <f t="shared" ref="L272:L275" si="154">K272/F272</f>
        <v>-7.6280041797283177E-2</v>
      </c>
      <c r="M272" s="187" t="s">
        <v>606</v>
      </c>
      <c r="N272" s="184">
        <v>43762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3">
        <v>112</v>
      </c>
      <c r="B273" s="184">
        <v>43194</v>
      </c>
      <c r="C273" s="184"/>
      <c r="D273" s="185" t="s">
        <v>772</v>
      </c>
      <c r="E273" s="186" t="s">
        <v>592</v>
      </c>
      <c r="F273" s="187">
        <f>141.5-7.3</f>
        <v>134.19999999999999</v>
      </c>
      <c r="G273" s="187"/>
      <c r="H273" s="188">
        <v>77</v>
      </c>
      <c r="I273" s="188">
        <v>180</v>
      </c>
      <c r="J273" s="189" t="s">
        <v>773</v>
      </c>
      <c r="K273" s="190">
        <f t="shared" si="153"/>
        <v>-57.199999999999989</v>
      </c>
      <c r="L273" s="191">
        <f t="shared" si="154"/>
        <v>-0.42622950819672129</v>
      </c>
      <c r="M273" s="187" t="s">
        <v>606</v>
      </c>
      <c r="N273" s="184">
        <v>43522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3">
        <v>113</v>
      </c>
      <c r="B274" s="184">
        <v>43209</v>
      </c>
      <c r="C274" s="184"/>
      <c r="D274" s="185" t="s">
        <v>774</v>
      </c>
      <c r="E274" s="186" t="s">
        <v>592</v>
      </c>
      <c r="F274" s="187">
        <v>430</v>
      </c>
      <c r="G274" s="187"/>
      <c r="H274" s="188">
        <v>220</v>
      </c>
      <c r="I274" s="188">
        <v>537</v>
      </c>
      <c r="J274" s="189" t="s">
        <v>775</v>
      </c>
      <c r="K274" s="190">
        <f t="shared" si="153"/>
        <v>-210</v>
      </c>
      <c r="L274" s="191">
        <f t="shared" si="154"/>
        <v>-0.48837209302325579</v>
      </c>
      <c r="M274" s="187" t="s">
        <v>606</v>
      </c>
      <c r="N274" s="184">
        <v>43252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4">
        <v>114</v>
      </c>
      <c r="B275" s="205">
        <v>43220</v>
      </c>
      <c r="C275" s="205"/>
      <c r="D275" s="206" t="s">
        <v>776</v>
      </c>
      <c r="E275" s="207" t="s">
        <v>592</v>
      </c>
      <c r="F275" s="207">
        <v>153.5</v>
      </c>
      <c r="G275" s="207"/>
      <c r="H275" s="207">
        <v>196</v>
      </c>
      <c r="I275" s="209">
        <v>196</v>
      </c>
      <c r="J275" s="179" t="s">
        <v>777</v>
      </c>
      <c r="K275" s="180">
        <f t="shared" si="153"/>
        <v>42.5</v>
      </c>
      <c r="L275" s="181">
        <f t="shared" si="154"/>
        <v>0.27687296416938112</v>
      </c>
      <c r="M275" s="176" t="s">
        <v>595</v>
      </c>
      <c r="N275" s="182">
        <v>43605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3">
        <v>115</v>
      </c>
      <c r="B276" s="184">
        <v>43306</v>
      </c>
      <c r="C276" s="184"/>
      <c r="D276" s="185" t="s">
        <v>745</v>
      </c>
      <c r="E276" s="186" t="s">
        <v>592</v>
      </c>
      <c r="F276" s="187">
        <v>27.5</v>
      </c>
      <c r="G276" s="187"/>
      <c r="H276" s="188">
        <v>13.1</v>
      </c>
      <c r="I276" s="188">
        <v>60</v>
      </c>
      <c r="J276" s="189" t="s">
        <v>778</v>
      </c>
      <c r="K276" s="190">
        <v>-14.4</v>
      </c>
      <c r="L276" s="191">
        <v>-0.52363636363636401</v>
      </c>
      <c r="M276" s="187" t="s">
        <v>606</v>
      </c>
      <c r="N276" s="184">
        <v>43138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3">
        <v>116</v>
      </c>
      <c r="B277" s="214">
        <v>43318</v>
      </c>
      <c r="C277" s="214"/>
      <c r="D277" s="192" t="s">
        <v>779</v>
      </c>
      <c r="E277" s="187" t="s">
        <v>592</v>
      </c>
      <c r="F277" s="187">
        <v>148.5</v>
      </c>
      <c r="G277" s="187"/>
      <c r="H277" s="187">
        <v>102</v>
      </c>
      <c r="I277" s="188">
        <v>182</v>
      </c>
      <c r="J277" s="189" t="s">
        <v>780</v>
      </c>
      <c r="K277" s="190">
        <f>H277-F277</f>
        <v>-46.5</v>
      </c>
      <c r="L277" s="191">
        <f>K277/F277</f>
        <v>-0.31313131313131315</v>
      </c>
      <c r="M277" s="187" t="s">
        <v>606</v>
      </c>
      <c r="N277" s="184">
        <v>43661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3">
        <v>117</v>
      </c>
      <c r="B278" s="174">
        <v>43335</v>
      </c>
      <c r="C278" s="174"/>
      <c r="D278" s="175" t="s">
        <v>781</v>
      </c>
      <c r="E278" s="176" t="s">
        <v>592</v>
      </c>
      <c r="F278" s="207">
        <v>285</v>
      </c>
      <c r="G278" s="176"/>
      <c r="H278" s="176">
        <v>355</v>
      </c>
      <c r="I278" s="178">
        <v>364</v>
      </c>
      <c r="J278" s="179" t="s">
        <v>782</v>
      </c>
      <c r="K278" s="180">
        <v>70</v>
      </c>
      <c r="L278" s="181">
        <v>0.24561403508771901</v>
      </c>
      <c r="M278" s="176" t="s">
        <v>595</v>
      </c>
      <c r="N278" s="182">
        <v>43455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3">
        <v>118</v>
      </c>
      <c r="B279" s="174">
        <v>43341</v>
      </c>
      <c r="C279" s="174"/>
      <c r="D279" s="175" t="s">
        <v>399</v>
      </c>
      <c r="E279" s="176" t="s">
        <v>592</v>
      </c>
      <c r="F279" s="207">
        <v>525</v>
      </c>
      <c r="G279" s="176"/>
      <c r="H279" s="176">
        <v>585</v>
      </c>
      <c r="I279" s="178">
        <v>635</v>
      </c>
      <c r="J279" s="179" t="s">
        <v>783</v>
      </c>
      <c r="K279" s="180">
        <f t="shared" ref="K279:K330" si="155">H279-F279</f>
        <v>60</v>
      </c>
      <c r="L279" s="181">
        <f t="shared" ref="L279:L330" si="156">K279/F279</f>
        <v>0.11428571428571428</v>
      </c>
      <c r="M279" s="176" t="s">
        <v>595</v>
      </c>
      <c r="N279" s="182">
        <v>43662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3">
        <v>119</v>
      </c>
      <c r="B280" s="174">
        <v>43395</v>
      </c>
      <c r="C280" s="174"/>
      <c r="D280" s="175" t="s">
        <v>384</v>
      </c>
      <c r="E280" s="176" t="s">
        <v>592</v>
      </c>
      <c r="F280" s="207">
        <v>475</v>
      </c>
      <c r="G280" s="176"/>
      <c r="H280" s="176">
        <v>574</v>
      </c>
      <c r="I280" s="178">
        <v>570</v>
      </c>
      <c r="J280" s="179" t="s">
        <v>685</v>
      </c>
      <c r="K280" s="180">
        <f t="shared" si="155"/>
        <v>99</v>
      </c>
      <c r="L280" s="181">
        <f t="shared" si="156"/>
        <v>0.20842105263157895</v>
      </c>
      <c r="M280" s="176" t="s">
        <v>595</v>
      </c>
      <c r="N280" s="182">
        <v>43403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4">
        <v>120</v>
      </c>
      <c r="B281" s="205">
        <v>43397</v>
      </c>
      <c r="C281" s="205"/>
      <c r="D281" s="206" t="s">
        <v>784</v>
      </c>
      <c r="E281" s="207" t="s">
        <v>592</v>
      </c>
      <c r="F281" s="207">
        <v>707.5</v>
      </c>
      <c r="G281" s="207"/>
      <c r="H281" s="207">
        <v>872</v>
      </c>
      <c r="I281" s="209">
        <v>872</v>
      </c>
      <c r="J281" s="210" t="s">
        <v>685</v>
      </c>
      <c r="K281" s="180">
        <f t="shared" si="155"/>
        <v>164.5</v>
      </c>
      <c r="L281" s="211">
        <f t="shared" si="156"/>
        <v>0.23250883392226149</v>
      </c>
      <c r="M281" s="207" t="s">
        <v>595</v>
      </c>
      <c r="N281" s="212">
        <v>43482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4">
        <v>121</v>
      </c>
      <c r="B282" s="205">
        <v>43398</v>
      </c>
      <c r="C282" s="205"/>
      <c r="D282" s="206" t="s">
        <v>785</v>
      </c>
      <c r="E282" s="207" t="s">
        <v>592</v>
      </c>
      <c r="F282" s="207">
        <v>162</v>
      </c>
      <c r="G282" s="207"/>
      <c r="H282" s="207">
        <v>204</v>
      </c>
      <c r="I282" s="209">
        <v>209</v>
      </c>
      <c r="J282" s="210" t="s">
        <v>786</v>
      </c>
      <c r="K282" s="180">
        <f t="shared" si="155"/>
        <v>42</v>
      </c>
      <c r="L282" s="211">
        <f t="shared" si="156"/>
        <v>0.25925925925925924</v>
      </c>
      <c r="M282" s="207" t="s">
        <v>595</v>
      </c>
      <c r="N282" s="212">
        <v>43539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04">
        <v>122</v>
      </c>
      <c r="B283" s="205">
        <v>43399</v>
      </c>
      <c r="C283" s="205"/>
      <c r="D283" s="206" t="s">
        <v>489</v>
      </c>
      <c r="E283" s="207" t="s">
        <v>592</v>
      </c>
      <c r="F283" s="207">
        <v>240</v>
      </c>
      <c r="G283" s="207"/>
      <c r="H283" s="207">
        <v>297</v>
      </c>
      <c r="I283" s="209">
        <v>297</v>
      </c>
      <c r="J283" s="210" t="s">
        <v>685</v>
      </c>
      <c r="K283" s="216">
        <f t="shared" si="155"/>
        <v>57</v>
      </c>
      <c r="L283" s="211">
        <f t="shared" si="156"/>
        <v>0.23749999999999999</v>
      </c>
      <c r="M283" s="207" t="s">
        <v>595</v>
      </c>
      <c r="N283" s="212">
        <v>43417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3">
        <v>123</v>
      </c>
      <c r="B284" s="174">
        <v>43439</v>
      </c>
      <c r="C284" s="174"/>
      <c r="D284" s="175" t="s">
        <v>787</v>
      </c>
      <c r="E284" s="176" t="s">
        <v>592</v>
      </c>
      <c r="F284" s="176">
        <v>202.5</v>
      </c>
      <c r="G284" s="176"/>
      <c r="H284" s="176">
        <v>255</v>
      </c>
      <c r="I284" s="178">
        <v>252</v>
      </c>
      <c r="J284" s="179" t="s">
        <v>685</v>
      </c>
      <c r="K284" s="180">
        <f t="shared" si="155"/>
        <v>52.5</v>
      </c>
      <c r="L284" s="181">
        <f t="shared" si="156"/>
        <v>0.25925925925925924</v>
      </c>
      <c r="M284" s="176" t="s">
        <v>595</v>
      </c>
      <c r="N284" s="182">
        <v>43542</v>
      </c>
      <c r="O284" s="1"/>
      <c r="P284" s="1"/>
      <c r="Q284" s="1"/>
      <c r="R284" s="6" t="s">
        <v>788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04">
        <v>124</v>
      </c>
      <c r="B285" s="205">
        <v>43465</v>
      </c>
      <c r="C285" s="174"/>
      <c r="D285" s="206" t="s">
        <v>159</v>
      </c>
      <c r="E285" s="207" t="s">
        <v>592</v>
      </c>
      <c r="F285" s="207">
        <v>710</v>
      </c>
      <c r="G285" s="207"/>
      <c r="H285" s="207">
        <v>866</v>
      </c>
      <c r="I285" s="209">
        <v>866</v>
      </c>
      <c r="J285" s="210" t="s">
        <v>685</v>
      </c>
      <c r="K285" s="180">
        <f t="shared" si="155"/>
        <v>156</v>
      </c>
      <c r="L285" s="181">
        <f t="shared" si="156"/>
        <v>0.21971830985915494</v>
      </c>
      <c r="M285" s="176" t="s">
        <v>595</v>
      </c>
      <c r="N285" s="182">
        <v>43553</v>
      </c>
      <c r="O285" s="1"/>
      <c r="P285" s="1"/>
      <c r="Q285" s="1"/>
      <c r="R285" s="6" t="s">
        <v>788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4">
        <v>125</v>
      </c>
      <c r="B286" s="205">
        <v>43522</v>
      </c>
      <c r="C286" s="205"/>
      <c r="D286" s="206" t="s">
        <v>174</v>
      </c>
      <c r="E286" s="207" t="s">
        <v>592</v>
      </c>
      <c r="F286" s="207">
        <v>337.25</v>
      </c>
      <c r="G286" s="207"/>
      <c r="H286" s="207">
        <v>398.5</v>
      </c>
      <c r="I286" s="209">
        <v>411</v>
      </c>
      <c r="J286" s="179" t="s">
        <v>789</v>
      </c>
      <c r="K286" s="180">
        <f t="shared" si="155"/>
        <v>61.25</v>
      </c>
      <c r="L286" s="181">
        <f t="shared" si="156"/>
        <v>0.1816160118606375</v>
      </c>
      <c r="M286" s="176" t="s">
        <v>595</v>
      </c>
      <c r="N286" s="182">
        <v>43760</v>
      </c>
      <c r="O286" s="1"/>
      <c r="P286" s="1"/>
      <c r="Q286" s="1"/>
      <c r="R286" s="6" t="s">
        <v>788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7">
        <v>126</v>
      </c>
      <c r="B287" s="218">
        <v>43559</v>
      </c>
      <c r="C287" s="218"/>
      <c r="D287" s="219" t="s">
        <v>790</v>
      </c>
      <c r="E287" s="220" t="s">
        <v>592</v>
      </c>
      <c r="F287" s="220">
        <v>130</v>
      </c>
      <c r="G287" s="220"/>
      <c r="H287" s="220">
        <v>65</v>
      </c>
      <c r="I287" s="221">
        <v>158</v>
      </c>
      <c r="J287" s="189" t="s">
        <v>791</v>
      </c>
      <c r="K287" s="190">
        <f t="shared" si="155"/>
        <v>-65</v>
      </c>
      <c r="L287" s="191">
        <f t="shared" si="156"/>
        <v>-0.5</v>
      </c>
      <c r="M287" s="187" t="s">
        <v>606</v>
      </c>
      <c r="N287" s="184">
        <v>43726</v>
      </c>
      <c r="O287" s="1"/>
      <c r="P287" s="1"/>
      <c r="Q287" s="1"/>
      <c r="R287" s="6" t="s">
        <v>792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04">
        <v>127</v>
      </c>
      <c r="B288" s="205">
        <v>43017</v>
      </c>
      <c r="C288" s="205"/>
      <c r="D288" s="206" t="s">
        <v>210</v>
      </c>
      <c r="E288" s="207" t="s">
        <v>592</v>
      </c>
      <c r="F288" s="207">
        <v>141.5</v>
      </c>
      <c r="G288" s="207"/>
      <c r="H288" s="207">
        <v>183.5</v>
      </c>
      <c r="I288" s="209">
        <v>210</v>
      </c>
      <c r="J288" s="179" t="s">
        <v>786</v>
      </c>
      <c r="K288" s="180">
        <f t="shared" si="155"/>
        <v>42</v>
      </c>
      <c r="L288" s="181">
        <f t="shared" si="156"/>
        <v>0.29681978798586572</v>
      </c>
      <c r="M288" s="176" t="s">
        <v>595</v>
      </c>
      <c r="N288" s="182">
        <v>43042</v>
      </c>
      <c r="O288" s="1"/>
      <c r="P288" s="1"/>
      <c r="Q288" s="1"/>
      <c r="R288" s="6" t="s">
        <v>792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7">
        <v>128</v>
      </c>
      <c r="B289" s="218">
        <v>43074</v>
      </c>
      <c r="C289" s="218"/>
      <c r="D289" s="219" t="s">
        <v>793</v>
      </c>
      <c r="E289" s="220" t="s">
        <v>592</v>
      </c>
      <c r="F289" s="215">
        <v>172</v>
      </c>
      <c r="G289" s="220"/>
      <c r="H289" s="220">
        <v>155.25</v>
      </c>
      <c r="I289" s="221">
        <v>230</v>
      </c>
      <c r="J289" s="189" t="s">
        <v>794</v>
      </c>
      <c r="K289" s="190">
        <f t="shared" si="155"/>
        <v>-16.75</v>
      </c>
      <c r="L289" s="191">
        <f t="shared" si="156"/>
        <v>-9.7383720930232565E-2</v>
      </c>
      <c r="M289" s="187" t="s">
        <v>606</v>
      </c>
      <c r="N289" s="184">
        <v>43787</v>
      </c>
      <c r="O289" s="1"/>
      <c r="P289" s="1"/>
      <c r="Q289" s="1"/>
      <c r="R289" s="6" t="s">
        <v>792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4">
        <v>129</v>
      </c>
      <c r="B290" s="205">
        <v>43398</v>
      </c>
      <c r="C290" s="205"/>
      <c r="D290" s="206" t="s">
        <v>120</v>
      </c>
      <c r="E290" s="207" t="s">
        <v>592</v>
      </c>
      <c r="F290" s="207">
        <v>698.5</v>
      </c>
      <c r="G290" s="207"/>
      <c r="H290" s="207">
        <v>890</v>
      </c>
      <c r="I290" s="209">
        <v>890</v>
      </c>
      <c r="J290" s="179" t="s">
        <v>795</v>
      </c>
      <c r="K290" s="180">
        <f t="shared" si="155"/>
        <v>191.5</v>
      </c>
      <c r="L290" s="181">
        <f t="shared" si="156"/>
        <v>0.27415891195418757</v>
      </c>
      <c r="M290" s="176" t="s">
        <v>595</v>
      </c>
      <c r="N290" s="182">
        <v>44328</v>
      </c>
      <c r="O290" s="1"/>
      <c r="P290" s="1"/>
      <c r="Q290" s="1"/>
      <c r="R290" s="6" t="s">
        <v>788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04">
        <v>130</v>
      </c>
      <c r="B291" s="205">
        <v>42877</v>
      </c>
      <c r="C291" s="205"/>
      <c r="D291" s="206" t="s">
        <v>796</v>
      </c>
      <c r="E291" s="207" t="s">
        <v>592</v>
      </c>
      <c r="F291" s="207">
        <v>127.6</v>
      </c>
      <c r="G291" s="207"/>
      <c r="H291" s="207">
        <v>138</v>
      </c>
      <c r="I291" s="209">
        <v>190</v>
      </c>
      <c r="J291" s="179" t="s">
        <v>797</v>
      </c>
      <c r="K291" s="180">
        <f t="shared" si="155"/>
        <v>10.400000000000006</v>
      </c>
      <c r="L291" s="181">
        <f t="shared" si="156"/>
        <v>8.1504702194357417E-2</v>
      </c>
      <c r="M291" s="176" t="s">
        <v>595</v>
      </c>
      <c r="N291" s="182">
        <v>43774</v>
      </c>
      <c r="O291" s="1"/>
      <c r="P291" s="1"/>
      <c r="Q291" s="1"/>
      <c r="R291" s="6" t="s">
        <v>792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04">
        <v>131</v>
      </c>
      <c r="B292" s="205">
        <v>43158</v>
      </c>
      <c r="C292" s="205"/>
      <c r="D292" s="206" t="s">
        <v>798</v>
      </c>
      <c r="E292" s="207" t="s">
        <v>592</v>
      </c>
      <c r="F292" s="207">
        <v>317</v>
      </c>
      <c r="G292" s="207"/>
      <c r="H292" s="207">
        <v>382.5</v>
      </c>
      <c r="I292" s="209">
        <v>398</v>
      </c>
      <c r="J292" s="179" t="s">
        <v>799</v>
      </c>
      <c r="K292" s="180">
        <f t="shared" si="155"/>
        <v>65.5</v>
      </c>
      <c r="L292" s="181">
        <f t="shared" si="156"/>
        <v>0.20662460567823343</v>
      </c>
      <c r="M292" s="176" t="s">
        <v>595</v>
      </c>
      <c r="N292" s="182">
        <v>44238</v>
      </c>
      <c r="O292" s="1"/>
      <c r="P292" s="1"/>
      <c r="Q292" s="1"/>
      <c r="R292" s="6" t="s">
        <v>792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7">
        <v>132</v>
      </c>
      <c r="B293" s="218">
        <v>43164</v>
      </c>
      <c r="C293" s="218"/>
      <c r="D293" s="219" t="s">
        <v>166</v>
      </c>
      <c r="E293" s="220" t="s">
        <v>592</v>
      </c>
      <c r="F293" s="215">
        <f>510-14.4</f>
        <v>495.6</v>
      </c>
      <c r="G293" s="220"/>
      <c r="H293" s="220">
        <v>350</v>
      </c>
      <c r="I293" s="221">
        <v>672</v>
      </c>
      <c r="J293" s="189" t="s">
        <v>800</v>
      </c>
      <c r="K293" s="190">
        <f t="shared" si="155"/>
        <v>-145.60000000000002</v>
      </c>
      <c r="L293" s="191">
        <f t="shared" si="156"/>
        <v>-0.29378531073446329</v>
      </c>
      <c r="M293" s="187" t="s">
        <v>606</v>
      </c>
      <c r="N293" s="184">
        <v>43887</v>
      </c>
      <c r="O293" s="1"/>
      <c r="P293" s="1"/>
      <c r="Q293" s="1"/>
      <c r="R293" s="6" t="s">
        <v>788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7">
        <v>133</v>
      </c>
      <c r="B294" s="218">
        <v>43237</v>
      </c>
      <c r="C294" s="218"/>
      <c r="D294" s="219" t="s">
        <v>801</v>
      </c>
      <c r="E294" s="220" t="s">
        <v>592</v>
      </c>
      <c r="F294" s="215">
        <v>230.3</v>
      </c>
      <c r="G294" s="220"/>
      <c r="H294" s="220">
        <v>102.5</v>
      </c>
      <c r="I294" s="221">
        <v>348</v>
      </c>
      <c r="J294" s="189" t="s">
        <v>802</v>
      </c>
      <c r="K294" s="190">
        <f t="shared" si="155"/>
        <v>-127.80000000000001</v>
      </c>
      <c r="L294" s="191">
        <f t="shared" si="156"/>
        <v>-0.55492835432045162</v>
      </c>
      <c r="M294" s="187" t="s">
        <v>606</v>
      </c>
      <c r="N294" s="184">
        <v>43896</v>
      </c>
      <c r="O294" s="1"/>
      <c r="P294" s="1"/>
      <c r="Q294" s="1"/>
      <c r="R294" s="6" t="s">
        <v>788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04">
        <v>134</v>
      </c>
      <c r="B295" s="205">
        <v>43258</v>
      </c>
      <c r="C295" s="205"/>
      <c r="D295" s="206" t="s">
        <v>445</v>
      </c>
      <c r="E295" s="207" t="s">
        <v>592</v>
      </c>
      <c r="F295" s="207">
        <f>342.5-5.1</f>
        <v>337.4</v>
      </c>
      <c r="G295" s="207"/>
      <c r="H295" s="207">
        <v>412.5</v>
      </c>
      <c r="I295" s="209">
        <v>439</v>
      </c>
      <c r="J295" s="179" t="s">
        <v>803</v>
      </c>
      <c r="K295" s="180">
        <f t="shared" si="155"/>
        <v>75.100000000000023</v>
      </c>
      <c r="L295" s="181">
        <f t="shared" si="156"/>
        <v>0.22258446947243635</v>
      </c>
      <c r="M295" s="176" t="s">
        <v>595</v>
      </c>
      <c r="N295" s="182">
        <v>44230</v>
      </c>
      <c r="O295" s="1"/>
      <c r="P295" s="1"/>
      <c r="Q295" s="1"/>
      <c r="R295" s="6" t="s">
        <v>792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98">
        <v>135</v>
      </c>
      <c r="B296" s="197">
        <v>43285</v>
      </c>
      <c r="C296" s="197"/>
      <c r="D296" s="198" t="s">
        <v>58</v>
      </c>
      <c r="E296" s="199" t="s">
        <v>592</v>
      </c>
      <c r="F296" s="199">
        <f>127.5-5.53</f>
        <v>121.97</v>
      </c>
      <c r="G296" s="200"/>
      <c r="H296" s="200">
        <v>122.5</v>
      </c>
      <c r="I296" s="200">
        <v>170</v>
      </c>
      <c r="J296" s="201" t="s">
        <v>804</v>
      </c>
      <c r="K296" s="202">
        <f t="shared" si="155"/>
        <v>0.53000000000000114</v>
      </c>
      <c r="L296" s="203">
        <f t="shared" si="156"/>
        <v>4.3453308190538747E-3</v>
      </c>
      <c r="M296" s="199" t="s">
        <v>615</v>
      </c>
      <c r="N296" s="197">
        <v>44431</v>
      </c>
      <c r="O296" s="1"/>
      <c r="P296" s="1"/>
      <c r="Q296" s="1"/>
      <c r="R296" s="6" t="s">
        <v>788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7">
        <v>136</v>
      </c>
      <c r="B297" s="218">
        <v>43294</v>
      </c>
      <c r="C297" s="218"/>
      <c r="D297" s="219" t="s">
        <v>805</v>
      </c>
      <c r="E297" s="220" t="s">
        <v>592</v>
      </c>
      <c r="F297" s="215">
        <v>46.5</v>
      </c>
      <c r="G297" s="220"/>
      <c r="H297" s="220">
        <v>17</v>
      </c>
      <c r="I297" s="221">
        <v>59</v>
      </c>
      <c r="J297" s="189" t="s">
        <v>806</v>
      </c>
      <c r="K297" s="190">
        <f t="shared" si="155"/>
        <v>-29.5</v>
      </c>
      <c r="L297" s="191">
        <f t="shared" si="156"/>
        <v>-0.63440860215053763</v>
      </c>
      <c r="M297" s="187" t="s">
        <v>606</v>
      </c>
      <c r="N297" s="184">
        <v>43887</v>
      </c>
      <c r="O297" s="1"/>
      <c r="P297" s="1"/>
      <c r="Q297" s="1"/>
      <c r="R297" s="6" t="s">
        <v>788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04">
        <v>137</v>
      </c>
      <c r="B298" s="205">
        <v>43396</v>
      </c>
      <c r="C298" s="205"/>
      <c r="D298" s="206" t="s">
        <v>428</v>
      </c>
      <c r="E298" s="207" t="s">
        <v>592</v>
      </c>
      <c r="F298" s="207">
        <v>156.5</v>
      </c>
      <c r="G298" s="207"/>
      <c r="H298" s="207">
        <v>207.5</v>
      </c>
      <c r="I298" s="209">
        <v>191</v>
      </c>
      <c r="J298" s="179" t="s">
        <v>685</v>
      </c>
      <c r="K298" s="180">
        <f t="shared" si="155"/>
        <v>51</v>
      </c>
      <c r="L298" s="181">
        <f t="shared" si="156"/>
        <v>0.32587859424920129</v>
      </c>
      <c r="M298" s="176" t="s">
        <v>595</v>
      </c>
      <c r="N298" s="182">
        <v>44369</v>
      </c>
      <c r="O298" s="1"/>
      <c r="P298" s="1"/>
      <c r="Q298" s="1"/>
      <c r="R298" s="6" t="s">
        <v>788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04">
        <v>138</v>
      </c>
      <c r="B299" s="205">
        <v>43439</v>
      </c>
      <c r="C299" s="205"/>
      <c r="D299" s="206" t="s">
        <v>347</v>
      </c>
      <c r="E299" s="207" t="s">
        <v>592</v>
      </c>
      <c r="F299" s="207">
        <v>259.5</v>
      </c>
      <c r="G299" s="207"/>
      <c r="H299" s="207">
        <v>320</v>
      </c>
      <c r="I299" s="209">
        <v>320</v>
      </c>
      <c r="J299" s="179" t="s">
        <v>685</v>
      </c>
      <c r="K299" s="180">
        <f t="shared" si="155"/>
        <v>60.5</v>
      </c>
      <c r="L299" s="181">
        <f t="shared" si="156"/>
        <v>0.23314065510597304</v>
      </c>
      <c r="M299" s="176" t="s">
        <v>595</v>
      </c>
      <c r="N299" s="182">
        <v>44323</v>
      </c>
      <c r="O299" s="1"/>
      <c r="P299" s="1"/>
      <c r="Q299" s="1"/>
      <c r="R299" s="6" t="s">
        <v>788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7">
        <v>139</v>
      </c>
      <c r="B300" s="218">
        <v>43439</v>
      </c>
      <c r="C300" s="218"/>
      <c r="D300" s="219" t="s">
        <v>807</v>
      </c>
      <c r="E300" s="220" t="s">
        <v>592</v>
      </c>
      <c r="F300" s="220">
        <v>715</v>
      </c>
      <c r="G300" s="220"/>
      <c r="H300" s="220">
        <v>445</v>
      </c>
      <c r="I300" s="221">
        <v>840</v>
      </c>
      <c r="J300" s="189" t="s">
        <v>808</v>
      </c>
      <c r="K300" s="190">
        <f t="shared" si="155"/>
        <v>-270</v>
      </c>
      <c r="L300" s="191">
        <f t="shared" si="156"/>
        <v>-0.3776223776223776</v>
      </c>
      <c r="M300" s="187" t="s">
        <v>606</v>
      </c>
      <c r="N300" s="184">
        <v>43800</v>
      </c>
      <c r="O300" s="1"/>
      <c r="P300" s="1"/>
      <c r="Q300" s="1"/>
      <c r="R300" s="6" t="s">
        <v>788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04">
        <v>140</v>
      </c>
      <c r="B301" s="205">
        <v>43469</v>
      </c>
      <c r="C301" s="205"/>
      <c r="D301" s="206" t="s">
        <v>180</v>
      </c>
      <c r="E301" s="207" t="s">
        <v>592</v>
      </c>
      <c r="F301" s="207">
        <v>875</v>
      </c>
      <c r="G301" s="207"/>
      <c r="H301" s="207">
        <v>1165</v>
      </c>
      <c r="I301" s="209">
        <v>1185</v>
      </c>
      <c r="J301" s="179" t="s">
        <v>809</v>
      </c>
      <c r="K301" s="180">
        <f t="shared" si="155"/>
        <v>290</v>
      </c>
      <c r="L301" s="181">
        <f t="shared" si="156"/>
        <v>0.33142857142857141</v>
      </c>
      <c r="M301" s="176" t="s">
        <v>595</v>
      </c>
      <c r="N301" s="182">
        <v>43847</v>
      </c>
      <c r="O301" s="1"/>
      <c r="P301" s="1"/>
      <c r="Q301" s="1"/>
      <c r="R301" s="6" t="s">
        <v>788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04">
        <v>141</v>
      </c>
      <c r="B302" s="205">
        <v>43559</v>
      </c>
      <c r="C302" s="205"/>
      <c r="D302" s="206" t="s">
        <v>365</v>
      </c>
      <c r="E302" s="207" t="s">
        <v>592</v>
      </c>
      <c r="F302" s="207">
        <f>387-14.63</f>
        <v>372.37</v>
      </c>
      <c r="G302" s="207"/>
      <c r="H302" s="207">
        <v>490</v>
      </c>
      <c r="I302" s="209">
        <v>490</v>
      </c>
      <c r="J302" s="179" t="s">
        <v>685</v>
      </c>
      <c r="K302" s="180">
        <f t="shared" si="155"/>
        <v>117.63</v>
      </c>
      <c r="L302" s="181">
        <f t="shared" si="156"/>
        <v>0.31589548030185027</v>
      </c>
      <c r="M302" s="176" t="s">
        <v>595</v>
      </c>
      <c r="N302" s="182">
        <v>43850</v>
      </c>
      <c r="O302" s="1"/>
      <c r="P302" s="1"/>
      <c r="Q302" s="1"/>
      <c r="R302" s="6" t="s">
        <v>788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7">
        <v>142</v>
      </c>
      <c r="B303" s="218">
        <v>43578</v>
      </c>
      <c r="C303" s="218"/>
      <c r="D303" s="219" t="s">
        <v>810</v>
      </c>
      <c r="E303" s="220" t="s">
        <v>605</v>
      </c>
      <c r="F303" s="220">
        <v>220</v>
      </c>
      <c r="G303" s="220"/>
      <c r="H303" s="220">
        <v>127.5</v>
      </c>
      <c r="I303" s="221">
        <v>284</v>
      </c>
      <c r="J303" s="189" t="s">
        <v>811</v>
      </c>
      <c r="K303" s="190">
        <f t="shared" si="155"/>
        <v>-92.5</v>
      </c>
      <c r="L303" s="191">
        <f t="shared" si="156"/>
        <v>-0.42045454545454547</v>
      </c>
      <c r="M303" s="187" t="s">
        <v>606</v>
      </c>
      <c r="N303" s="184">
        <v>43896</v>
      </c>
      <c r="O303" s="1"/>
      <c r="P303" s="1"/>
      <c r="Q303" s="1"/>
      <c r="R303" s="6" t="s">
        <v>788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04">
        <v>143</v>
      </c>
      <c r="B304" s="205">
        <v>43622</v>
      </c>
      <c r="C304" s="205"/>
      <c r="D304" s="206" t="s">
        <v>490</v>
      </c>
      <c r="E304" s="207" t="s">
        <v>605</v>
      </c>
      <c r="F304" s="207">
        <v>332.8</v>
      </c>
      <c r="G304" s="207"/>
      <c r="H304" s="207">
        <v>405</v>
      </c>
      <c r="I304" s="209">
        <v>419</v>
      </c>
      <c r="J304" s="179" t="s">
        <v>812</v>
      </c>
      <c r="K304" s="180">
        <f t="shared" si="155"/>
        <v>72.199999999999989</v>
      </c>
      <c r="L304" s="181">
        <f t="shared" si="156"/>
        <v>0.21694711538461534</v>
      </c>
      <c r="M304" s="176" t="s">
        <v>595</v>
      </c>
      <c r="N304" s="182">
        <v>43860</v>
      </c>
      <c r="O304" s="1"/>
      <c r="P304" s="1"/>
      <c r="Q304" s="1"/>
      <c r="R304" s="6" t="s">
        <v>792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98">
        <v>144</v>
      </c>
      <c r="B305" s="197">
        <v>43641</v>
      </c>
      <c r="C305" s="197"/>
      <c r="D305" s="198" t="s">
        <v>172</v>
      </c>
      <c r="E305" s="199" t="s">
        <v>592</v>
      </c>
      <c r="F305" s="199">
        <v>386</v>
      </c>
      <c r="G305" s="200"/>
      <c r="H305" s="200">
        <v>395</v>
      </c>
      <c r="I305" s="200">
        <v>452</v>
      </c>
      <c r="J305" s="201" t="s">
        <v>813</v>
      </c>
      <c r="K305" s="202">
        <f t="shared" si="155"/>
        <v>9</v>
      </c>
      <c r="L305" s="203">
        <f t="shared" si="156"/>
        <v>2.3316062176165803E-2</v>
      </c>
      <c r="M305" s="199" t="s">
        <v>615</v>
      </c>
      <c r="N305" s="197">
        <v>43868</v>
      </c>
      <c r="O305" s="1"/>
      <c r="P305" s="1"/>
      <c r="Q305" s="1"/>
      <c r="R305" s="6" t="s">
        <v>792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98">
        <v>145</v>
      </c>
      <c r="B306" s="197">
        <v>43707</v>
      </c>
      <c r="C306" s="197"/>
      <c r="D306" s="198" t="s">
        <v>146</v>
      </c>
      <c r="E306" s="199" t="s">
        <v>592</v>
      </c>
      <c r="F306" s="199">
        <v>137.5</v>
      </c>
      <c r="G306" s="200"/>
      <c r="H306" s="200">
        <v>138.5</v>
      </c>
      <c r="I306" s="200">
        <v>190</v>
      </c>
      <c r="J306" s="201" t="s">
        <v>814</v>
      </c>
      <c r="K306" s="202">
        <f t="shared" si="155"/>
        <v>1</v>
      </c>
      <c r="L306" s="203">
        <f t="shared" si="156"/>
        <v>7.2727272727272727E-3</v>
      </c>
      <c r="M306" s="199" t="s">
        <v>615</v>
      </c>
      <c r="N306" s="197">
        <v>44432</v>
      </c>
      <c r="O306" s="1"/>
      <c r="P306" s="1"/>
      <c r="Q306" s="1"/>
      <c r="R306" s="6" t="s">
        <v>788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04">
        <v>146</v>
      </c>
      <c r="B307" s="205">
        <v>43731</v>
      </c>
      <c r="C307" s="205"/>
      <c r="D307" s="206" t="s">
        <v>438</v>
      </c>
      <c r="E307" s="207" t="s">
        <v>592</v>
      </c>
      <c r="F307" s="207">
        <v>235</v>
      </c>
      <c r="G307" s="207"/>
      <c r="H307" s="207">
        <v>295</v>
      </c>
      <c r="I307" s="209">
        <v>296</v>
      </c>
      <c r="J307" s="179" t="s">
        <v>815</v>
      </c>
      <c r="K307" s="180">
        <f t="shared" si="155"/>
        <v>60</v>
      </c>
      <c r="L307" s="181">
        <f t="shared" si="156"/>
        <v>0.25531914893617019</v>
      </c>
      <c r="M307" s="176" t="s">
        <v>595</v>
      </c>
      <c r="N307" s="182">
        <v>43844</v>
      </c>
      <c r="O307" s="1"/>
      <c r="P307" s="1"/>
      <c r="Q307" s="1"/>
      <c r="R307" s="6" t="s">
        <v>792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04">
        <v>147</v>
      </c>
      <c r="B308" s="205">
        <v>43752</v>
      </c>
      <c r="C308" s="205"/>
      <c r="D308" s="206" t="s">
        <v>816</v>
      </c>
      <c r="E308" s="207" t="s">
        <v>592</v>
      </c>
      <c r="F308" s="207">
        <v>277.5</v>
      </c>
      <c r="G308" s="207"/>
      <c r="H308" s="207">
        <v>333</v>
      </c>
      <c r="I308" s="209">
        <v>333</v>
      </c>
      <c r="J308" s="179" t="s">
        <v>817</v>
      </c>
      <c r="K308" s="180">
        <f t="shared" si="155"/>
        <v>55.5</v>
      </c>
      <c r="L308" s="181">
        <f t="shared" si="156"/>
        <v>0.2</v>
      </c>
      <c r="M308" s="176" t="s">
        <v>595</v>
      </c>
      <c r="N308" s="182">
        <v>43846</v>
      </c>
      <c r="O308" s="1"/>
      <c r="P308" s="1"/>
      <c r="Q308" s="1"/>
      <c r="R308" s="6" t="s">
        <v>788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04">
        <v>148</v>
      </c>
      <c r="B309" s="205">
        <v>43752</v>
      </c>
      <c r="C309" s="205"/>
      <c r="D309" s="206" t="s">
        <v>818</v>
      </c>
      <c r="E309" s="207" t="s">
        <v>592</v>
      </c>
      <c r="F309" s="207">
        <v>930</v>
      </c>
      <c r="G309" s="207"/>
      <c r="H309" s="207">
        <v>1165</v>
      </c>
      <c r="I309" s="209">
        <v>1200</v>
      </c>
      <c r="J309" s="179" t="s">
        <v>819</v>
      </c>
      <c r="K309" s="180">
        <f t="shared" si="155"/>
        <v>235</v>
      </c>
      <c r="L309" s="181">
        <f t="shared" si="156"/>
        <v>0.25268817204301075</v>
      </c>
      <c r="M309" s="176" t="s">
        <v>595</v>
      </c>
      <c r="N309" s="182">
        <v>43847</v>
      </c>
      <c r="O309" s="1"/>
      <c r="P309" s="1"/>
      <c r="Q309" s="1"/>
      <c r="R309" s="6" t="s">
        <v>792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04">
        <v>149</v>
      </c>
      <c r="B310" s="205">
        <v>43753</v>
      </c>
      <c r="C310" s="205"/>
      <c r="D310" s="206" t="s">
        <v>820</v>
      </c>
      <c r="E310" s="207" t="s">
        <v>592</v>
      </c>
      <c r="F310" s="177">
        <v>111</v>
      </c>
      <c r="G310" s="207"/>
      <c r="H310" s="207">
        <v>141</v>
      </c>
      <c r="I310" s="209">
        <v>141</v>
      </c>
      <c r="J310" s="179" t="s">
        <v>821</v>
      </c>
      <c r="K310" s="180">
        <f t="shared" si="155"/>
        <v>30</v>
      </c>
      <c r="L310" s="181">
        <f t="shared" si="156"/>
        <v>0.27027027027027029</v>
      </c>
      <c r="M310" s="176" t="s">
        <v>595</v>
      </c>
      <c r="N310" s="182">
        <v>44328</v>
      </c>
      <c r="O310" s="1"/>
      <c r="P310" s="1"/>
      <c r="Q310" s="1"/>
      <c r="R310" s="6" t="s">
        <v>792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04">
        <v>150</v>
      </c>
      <c r="B311" s="205">
        <v>43753</v>
      </c>
      <c r="C311" s="205"/>
      <c r="D311" s="206" t="s">
        <v>822</v>
      </c>
      <c r="E311" s="207" t="s">
        <v>592</v>
      </c>
      <c r="F311" s="177">
        <v>296</v>
      </c>
      <c r="G311" s="207"/>
      <c r="H311" s="207">
        <v>370</v>
      </c>
      <c r="I311" s="209">
        <v>370</v>
      </c>
      <c r="J311" s="179" t="s">
        <v>685</v>
      </c>
      <c r="K311" s="180">
        <f t="shared" si="155"/>
        <v>74</v>
      </c>
      <c r="L311" s="181">
        <f t="shared" si="156"/>
        <v>0.25</v>
      </c>
      <c r="M311" s="176" t="s">
        <v>595</v>
      </c>
      <c r="N311" s="182">
        <v>43853</v>
      </c>
      <c r="O311" s="1"/>
      <c r="P311" s="1"/>
      <c r="Q311" s="1"/>
      <c r="R311" s="6" t="s">
        <v>792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04">
        <v>151</v>
      </c>
      <c r="B312" s="205">
        <v>43754</v>
      </c>
      <c r="C312" s="205"/>
      <c r="D312" s="206" t="s">
        <v>823</v>
      </c>
      <c r="E312" s="207" t="s">
        <v>592</v>
      </c>
      <c r="F312" s="177">
        <v>300</v>
      </c>
      <c r="G312" s="207"/>
      <c r="H312" s="207">
        <v>382.5</v>
      </c>
      <c r="I312" s="209">
        <v>344</v>
      </c>
      <c r="J312" s="179" t="s">
        <v>824</v>
      </c>
      <c r="K312" s="180">
        <f t="shared" si="155"/>
        <v>82.5</v>
      </c>
      <c r="L312" s="181">
        <f t="shared" si="156"/>
        <v>0.27500000000000002</v>
      </c>
      <c r="M312" s="176" t="s">
        <v>595</v>
      </c>
      <c r="N312" s="182">
        <v>44238</v>
      </c>
      <c r="O312" s="1"/>
      <c r="P312" s="1"/>
      <c r="Q312" s="1"/>
      <c r="R312" s="6" t="s">
        <v>792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04">
        <v>152</v>
      </c>
      <c r="B313" s="205">
        <v>43832</v>
      </c>
      <c r="C313" s="205"/>
      <c r="D313" s="206" t="s">
        <v>825</v>
      </c>
      <c r="E313" s="207" t="s">
        <v>592</v>
      </c>
      <c r="F313" s="177">
        <v>495</v>
      </c>
      <c r="G313" s="207"/>
      <c r="H313" s="207">
        <v>595</v>
      </c>
      <c r="I313" s="209">
        <v>590</v>
      </c>
      <c r="J313" s="179" t="s">
        <v>618</v>
      </c>
      <c r="K313" s="180">
        <f t="shared" si="155"/>
        <v>100</v>
      </c>
      <c r="L313" s="181">
        <f t="shared" si="156"/>
        <v>0.20202020202020202</v>
      </c>
      <c r="M313" s="176" t="s">
        <v>595</v>
      </c>
      <c r="N313" s="182">
        <v>44589</v>
      </c>
      <c r="O313" s="1"/>
      <c r="P313" s="1"/>
      <c r="Q313" s="1"/>
      <c r="R313" s="6" t="s">
        <v>792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04">
        <v>153</v>
      </c>
      <c r="B314" s="205">
        <v>43966</v>
      </c>
      <c r="C314" s="205"/>
      <c r="D314" s="206" t="s">
        <v>76</v>
      </c>
      <c r="E314" s="207" t="s">
        <v>592</v>
      </c>
      <c r="F314" s="177">
        <v>67.5</v>
      </c>
      <c r="G314" s="207"/>
      <c r="H314" s="207">
        <v>86</v>
      </c>
      <c r="I314" s="209">
        <v>86</v>
      </c>
      <c r="J314" s="179" t="s">
        <v>826</v>
      </c>
      <c r="K314" s="180">
        <f t="shared" si="155"/>
        <v>18.5</v>
      </c>
      <c r="L314" s="181">
        <f t="shared" si="156"/>
        <v>0.27407407407407408</v>
      </c>
      <c r="M314" s="176" t="s">
        <v>595</v>
      </c>
      <c r="N314" s="182">
        <v>44008</v>
      </c>
      <c r="O314" s="1"/>
      <c r="P314" s="1"/>
      <c r="Q314" s="1"/>
      <c r="R314" s="6" t="s">
        <v>792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04">
        <v>154</v>
      </c>
      <c r="B315" s="205">
        <v>44035</v>
      </c>
      <c r="C315" s="205"/>
      <c r="D315" s="206" t="s">
        <v>489</v>
      </c>
      <c r="E315" s="207" t="s">
        <v>592</v>
      </c>
      <c r="F315" s="177">
        <v>231</v>
      </c>
      <c r="G315" s="207"/>
      <c r="H315" s="207">
        <v>281</v>
      </c>
      <c r="I315" s="209">
        <v>281</v>
      </c>
      <c r="J315" s="179" t="s">
        <v>685</v>
      </c>
      <c r="K315" s="180">
        <f t="shared" si="155"/>
        <v>50</v>
      </c>
      <c r="L315" s="181">
        <f t="shared" si="156"/>
        <v>0.21645021645021645</v>
      </c>
      <c r="M315" s="176" t="s">
        <v>595</v>
      </c>
      <c r="N315" s="182">
        <v>44358</v>
      </c>
      <c r="O315" s="1"/>
      <c r="P315" s="1"/>
      <c r="Q315" s="1"/>
      <c r="R315" s="6" t="s">
        <v>792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04">
        <v>155</v>
      </c>
      <c r="B316" s="205">
        <v>44092</v>
      </c>
      <c r="C316" s="205"/>
      <c r="D316" s="206" t="s">
        <v>144</v>
      </c>
      <c r="E316" s="207" t="s">
        <v>592</v>
      </c>
      <c r="F316" s="207">
        <v>206</v>
      </c>
      <c r="G316" s="207"/>
      <c r="H316" s="207">
        <v>248</v>
      </c>
      <c r="I316" s="209">
        <v>248</v>
      </c>
      <c r="J316" s="179" t="s">
        <v>685</v>
      </c>
      <c r="K316" s="180">
        <f t="shared" si="155"/>
        <v>42</v>
      </c>
      <c r="L316" s="181">
        <f t="shared" si="156"/>
        <v>0.20388349514563106</v>
      </c>
      <c r="M316" s="176" t="s">
        <v>595</v>
      </c>
      <c r="N316" s="182">
        <v>44214</v>
      </c>
      <c r="O316" s="1"/>
      <c r="P316" s="1"/>
      <c r="Q316" s="1"/>
      <c r="R316" s="6" t="s">
        <v>792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04">
        <v>156</v>
      </c>
      <c r="B317" s="205">
        <v>44140</v>
      </c>
      <c r="C317" s="205"/>
      <c r="D317" s="206" t="s">
        <v>144</v>
      </c>
      <c r="E317" s="207" t="s">
        <v>592</v>
      </c>
      <c r="F317" s="207">
        <v>182.5</v>
      </c>
      <c r="G317" s="207"/>
      <c r="H317" s="207">
        <v>248</v>
      </c>
      <c r="I317" s="209">
        <v>248</v>
      </c>
      <c r="J317" s="179" t="s">
        <v>685</v>
      </c>
      <c r="K317" s="180">
        <f t="shared" si="155"/>
        <v>65.5</v>
      </c>
      <c r="L317" s="181">
        <f t="shared" si="156"/>
        <v>0.35890410958904112</v>
      </c>
      <c r="M317" s="176" t="s">
        <v>595</v>
      </c>
      <c r="N317" s="182">
        <v>44214</v>
      </c>
      <c r="O317" s="1"/>
      <c r="P317" s="1"/>
      <c r="Q317" s="1"/>
      <c r="R317" s="6" t="s">
        <v>792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04">
        <v>157</v>
      </c>
      <c r="B318" s="205">
        <v>44140</v>
      </c>
      <c r="C318" s="205"/>
      <c r="D318" s="206" t="s">
        <v>347</v>
      </c>
      <c r="E318" s="207" t="s">
        <v>592</v>
      </c>
      <c r="F318" s="207">
        <v>247.5</v>
      </c>
      <c r="G318" s="207"/>
      <c r="H318" s="207">
        <v>320</v>
      </c>
      <c r="I318" s="209">
        <v>320</v>
      </c>
      <c r="J318" s="179" t="s">
        <v>685</v>
      </c>
      <c r="K318" s="180">
        <f t="shared" si="155"/>
        <v>72.5</v>
      </c>
      <c r="L318" s="181">
        <f t="shared" si="156"/>
        <v>0.29292929292929293</v>
      </c>
      <c r="M318" s="176" t="s">
        <v>595</v>
      </c>
      <c r="N318" s="182">
        <v>44323</v>
      </c>
      <c r="O318" s="1"/>
      <c r="P318" s="1"/>
      <c r="Q318" s="1"/>
      <c r="R318" s="6" t="s">
        <v>792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04">
        <v>158</v>
      </c>
      <c r="B319" s="205">
        <v>44140</v>
      </c>
      <c r="C319" s="205"/>
      <c r="D319" s="206" t="s">
        <v>203</v>
      </c>
      <c r="E319" s="207" t="s">
        <v>592</v>
      </c>
      <c r="F319" s="177">
        <v>925</v>
      </c>
      <c r="G319" s="207"/>
      <c r="H319" s="207">
        <v>1095</v>
      </c>
      <c r="I319" s="209">
        <v>1093</v>
      </c>
      <c r="J319" s="179" t="s">
        <v>827</v>
      </c>
      <c r="K319" s="180">
        <f t="shared" si="155"/>
        <v>170</v>
      </c>
      <c r="L319" s="181">
        <f t="shared" si="156"/>
        <v>0.18378378378378379</v>
      </c>
      <c r="M319" s="176" t="s">
        <v>595</v>
      </c>
      <c r="N319" s="182">
        <v>44201</v>
      </c>
      <c r="O319" s="1"/>
      <c r="P319" s="1"/>
      <c r="Q319" s="1"/>
      <c r="R319" s="6" t="s">
        <v>792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04">
        <v>159</v>
      </c>
      <c r="B320" s="205">
        <v>44140</v>
      </c>
      <c r="C320" s="205"/>
      <c r="D320" s="206" t="s">
        <v>365</v>
      </c>
      <c r="E320" s="207" t="s">
        <v>592</v>
      </c>
      <c r="F320" s="177">
        <v>332.5</v>
      </c>
      <c r="G320" s="207"/>
      <c r="H320" s="207">
        <v>393</v>
      </c>
      <c r="I320" s="209">
        <v>406</v>
      </c>
      <c r="J320" s="179" t="s">
        <v>828</v>
      </c>
      <c r="K320" s="180">
        <f t="shared" si="155"/>
        <v>60.5</v>
      </c>
      <c r="L320" s="181">
        <f t="shared" si="156"/>
        <v>0.18195488721804512</v>
      </c>
      <c r="M320" s="176" t="s">
        <v>595</v>
      </c>
      <c r="N320" s="182">
        <v>44256</v>
      </c>
      <c r="O320" s="1"/>
      <c r="P320" s="1"/>
      <c r="Q320" s="1"/>
      <c r="R320" s="6" t="s">
        <v>792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04">
        <v>160</v>
      </c>
      <c r="B321" s="205">
        <v>44141</v>
      </c>
      <c r="C321" s="205"/>
      <c r="D321" s="206" t="s">
        <v>489</v>
      </c>
      <c r="E321" s="207" t="s">
        <v>592</v>
      </c>
      <c r="F321" s="177">
        <v>231</v>
      </c>
      <c r="G321" s="207"/>
      <c r="H321" s="207">
        <v>281</v>
      </c>
      <c r="I321" s="209">
        <v>281</v>
      </c>
      <c r="J321" s="179" t="s">
        <v>685</v>
      </c>
      <c r="K321" s="180">
        <f t="shared" si="155"/>
        <v>50</v>
      </c>
      <c r="L321" s="181">
        <f t="shared" si="156"/>
        <v>0.21645021645021645</v>
      </c>
      <c r="M321" s="176" t="s">
        <v>595</v>
      </c>
      <c r="N321" s="182">
        <v>44358</v>
      </c>
      <c r="O321" s="1"/>
      <c r="P321" s="1"/>
      <c r="Q321" s="1"/>
      <c r="R321" s="6" t="s">
        <v>792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04">
        <v>161</v>
      </c>
      <c r="B322" s="205">
        <v>44187</v>
      </c>
      <c r="C322" s="205"/>
      <c r="D322" s="206" t="s">
        <v>829</v>
      </c>
      <c r="E322" s="207" t="s">
        <v>592</v>
      </c>
      <c r="F322" s="177">
        <v>190</v>
      </c>
      <c r="G322" s="207"/>
      <c r="H322" s="207">
        <v>239</v>
      </c>
      <c r="I322" s="209">
        <v>239</v>
      </c>
      <c r="J322" s="179" t="s">
        <v>830</v>
      </c>
      <c r="K322" s="180">
        <f t="shared" si="155"/>
        <v>49</v>
      </c>
      <c r="L322" s="181">
        <f t="shared" si="156"/>
        <v>0.25789473684210529</v>
      </c>
      <c r="M322" s="176" t="s">
        <v>595</v>
      </c>
      <c r="N322" s="182">
        <v>44844</v>
      </c>
      <c r="O322" s="1"/>
      <c r="P322" s="1"/>
      <c r="Q322" s="1"/>
      <c r="R322" s="6" t="s">
        <v>792</v>
      </c>
    </row>
    <row r="323" spans="1:26" ht="12.75" customHeight="1">
      <c r="A323" s="204">
        <v>162</v>
      </c>
      <c r="B323" s="205">
        <v>44258</v>
      </c>
      <c r="C323" s="205"/>
      <c r="D323" s="206" t="s">
        <v>825</v>
      </c>
      <c r="E323" s="207" t="s">
        <v>592</v>
      </c>
      <c r="F323" s="177">
        <v>495</v>
      </c>
      <c r="G323" s="207"/>
      <c r="H323" s="207">
        <v>595</v>
      </c>
      <c r="I323" s="209">
        <v>590</v>
      </c>
      <c r="J323" s="179" t="s">
        <v>618</v>
      </c>
      <c r="K323" s="180">
        <f t="shared" si="155"/>
        <v>100</v>
      </c>
      <c r="L323" s="181">
        <f t="shared" si="156"/>
        <v>0.20202020202020202</v>
      </c>
      <c r="M323" s="176" t="s">
        <v>595</v>
      </c>
      <c r="N323" s="182">
        <v>44589</v>
      </c>
      <c r="O323" s="1"/>
      <c r="P323" s="1"/>
      <c r="R323" s="6" t="s">
        <v>792</v>
      </c>
    </row>
    <row r="324" spans="1:26" ht="12.75" customHeight="1">
      <c r="A324" s="204">
        <v>163</v>
      </c>
      <c r="B324" s="205">
        <v>44274</v>
      </c>
      <c r="C324" s="205"/>
      <c r="D324" s="206" t="s">
        <v>365</v>
      </c>
      <c r="E324" s="207" t="s">
        <v>592</v>
      </c>
      <c r="F324" s="177">
        <v>355</v>
      </c>
      <c r="G324" s="207"/>
      <c r="H324" s="207">
        <v>422.5</v>
      </c>
      <c r="I324" s="209">
        <v>420</v>
      </c>
      <c r="J324" s="179" t="s">
        <v>831</v>
      </c>
      <c r="K324" s="180">
        <f t="shared" si="155"/>
        <v>67.5</v>
      </c>
      <c r="L324" s="181">
        <f t="shared" si="156"/>
        <v>0.19014084507042253</v>
      </c>
      <c r="M324" s="176" t="s">
        <v>595</v>
      </c>
      <c r="N324" s="182">
        <v>44361</v>
      </c>
      <c r="O324" s="1"/>
      <c r="R324" s="222" t="s">
        <v>792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04">
        <v>164</v>
      </c>
      <c r="B325" s="205">
        <v>44295</v>
      </c>
      <c r="C325" s="205"/>
      <c r="D325" s="206" t="s">
        <v>327</v>
      </c>
      <c r="E325" s="207" t="s">
        <v>592</v>
      </c>
      <c r="F325" s="177">
        <v>555</v>
      </c>
      <c r="G325" s="207"/>
      <c r="H325" s="207">
        <v>663</v>
      </c>
      <c r="I325" s="209">
        <v>663</v>
      </c>
      <c r="J325" s="179" t="s">
        <v>832</v>
      </c>
      <c r="K325" s="180">
        <f t="shared" si="155"/>
        <v>108</v>
      </c>
      <c r="L325" s="181">
        <f t="shared" si="156"/>
        <v>0.19459459459459461</v>
      </c>
      <c r="M325" s="176" t="s">
        <v>595</v>
      </c>
      <c r="N325" s="182">
        <v>44321</v>
      </c>
      <c r="O325" s="1"/>
      <c r="P325" s="1"/>
      <c r="Q325" s="1"/>
      <c r="R325" s="222" t="s">
        <v>792</v>
      </c>
    </row>
    <row r="326" spans="1:26" ht="12.75" customHeight="1">
      <c r="A326" s="204">
        <v>165</v>
      </c>
      <c r="B326" s="205">
        <v>44308</v>
      </c>
      <c r="C326" s="205"/>
      <c r="D326" s="206" t="s">
        <v>796</v>
      </c>
      <c r="E326" s="207" t="s">
        <v>592</v>
      </c>
      <c r="F326" s="177">
        <v>126.5</v>
      </c>
      <c r="G326" s="207"/>
      <c r="H326" s="207">
        <v>155</v>
      </c>
      <c r="I326" s="209">
        <v>155</v>
      </c>
      <c r="J326" s="179" t="s">
        <v>685</v>
      </c>
      <c r="K326" s="180">
        <f t="shared" si="155"/>
        <v>28.5</v>
      </c>
      <c r="L326" s="181">
        <f t="shared" si="156"/>
        <v>0.22529644268774704</v>
      </c>
      <c r="M326" s="176" t="s">
        <v>595</v>
      </c>
      <c r="N326" s="182">
        <v>44362</v>
      </c>
      <c r="O326" s="1"/>
      <c r="R326" s="222" t="s">
        <v>792</v>
      </c>
    </row>
    <row r="327" spans="1:26" ht="12.75" customHeight="1">
      <c r="A327" s="183">
        <v>166</v>
      </c>
      <c r="B327" s="214">
        <v>44368</v>
      </c>
      <c r="C327" s="214"/>
      <c r="D327" s="185" t="s">
        <v>833</v>
      </c>
      <c r="E327" s="187" t="s">
        <v>592</v>
      </c>
      <c r="F327" s="215">
        <v>287.5</v>
      </c>
      <c r="G327" s="187"/>
      <c r="H327" s="187">
        <v>245</v>
      </c>
      <c r="I327" s="188">
        <v>344</v>
      </c>
      <c r="J327" s="189" t="s">
        <v>834</v>
      </c>
      <c r="K327" s="190">
        <f t="shared" si="155"/>
        <v>-42.5</v>
      </c>
      <c r="L327" s="191">
        <f t="shared" si="156"/>
        <v>-0.14782608695652175</v>
      </c>
      <c r="M327" s="187" t="s">
        <v>606</v>
      </c>
      <c r="N327" s="184">
        <v>44508</v>
      </c>
      <c r="O327" s="1"/>
      <c r="R327" s="222" t="s">
        <v>792</v>
      </c>
    </row>
    <row r="328" spans="1:26" ht="12.75" customHeight="1">
      <c r="A328" s="204">
        <v>167</v>
      </c>
      <c r="B328" s="205">
        <v>44368</v>
      </c>
      <c r="C328" s="205"/>
      <c r="D328" s="206" t="s">
        <v>489</v>
      </c>
      <c r="E328" s="207" t="s">
        <v>592</v>
      </c>
      <c r="F328" s="177">
        <v>241</v>
      </c>
      <c r="G328" s="207"/>
      <c r="H328" s="207">
        <v>298</v>
      </c>
      <c r="I328" s="209">
        <v>320</v>
      </c>
      <c r="J328" s="179" t="s">
        <v>685</v>
      </c>
      <c r="K328" s="180">
        <f t="shared" si="155"/>
        <v>57</v>
      </c>
      <c r="L328" s="181">
        <f t="shared" si="156"/>
        <v>0.23651452282157676</v>
      </c>
      <c r="M328" s="176" t="s">
        <v>595</v>
      </c>
      <c r="N328" s="182">
        <v>44802</v>
      </c>
      <c r="O328" s="41"/>
      <c r="R328" s="222" t="s">
        <v>792</v>
      </c>
    </row>
    <row r="329" spans="1:26" ht="12.75" customHeight="1">
      <c r="A329" s="204">
        <v>168</v>
      </c>
      <c r="B329" s="205">
        <v>44406</v>
      </c>
      <c r="C329" s="205"/>
      <c r="D329" s="206" t="s">
        <v>796</v>
      </c>
      <c r="E329" s="207" t="s">
        <v>592</v>
      </c>
      <c r="F329" s="177">
        <v>162.5</v>
      </c>
      <c r="G329" s="207"/>
      <c r="H329" s="207">
        <v>200</v>
      </c>
      <c r="I329" s="209">
        <v>200</v>
      </c>
      <c r="J329" s="179" t="s">
        <v>685</v>
      </c>
      <c r="K329" s="180">
        <f t="shared" si="155"/>
        <v>37.5</v>
      </c>
      <c r="L329" s="181">
        <f t="shared" si="156"/>
        <v>0.23076923076923078</v>
      </c>
      <c r="M329" s="176" t="s">
        <v>595</v>
      </c>
      <c r="N329" s="182">
        <v>44802</v>
      </c>
      <c r="O329" s="1"/>
      <c r="R329" s="222" t="s">
        <v>792</v>
      </c>
    </row>
    <row r="330" spans="1:26" ht="12.75" customHeight="1">
      <c r="A330" s="204">
        <v>169</v>
      </c>
      <c r="B330" s="205">
        <v>44462</v>
      </c>
      <c r="C330" s="205"/>
      <c r="D330" s="206" t="s">
        <v>446</v>
      </c>
      <c r="E330" s="207" t="s">
        <v>592</v>
      </c>
      <c r="F330" s="177">
        <v>1235</v>
      </c>
      <c r="G330" s="207"/>
      <c r="H330" s="207">
        <v>1505</v>
      </c>
      <c r="I330" s="209">
        <v>1500</v>
      </c>
      <c r="J330" s="179" t="s">
        <v>685</v>
      </c>
      <c r="K330" s="180">
        <f t="shared" si="155"/>
        <v>270</v>
      </c>
      <c r="L330" s="181">
        <f t="shared" si="156"/>
        <v>0.21862348178137653</v>
      </c>
      <c r="M330" s="176" t="s">
        <v>595</v>
      </c>
      <c r="N330" s="182">
        <v>44564</v>
      </c>
      <c r="O330" s="1"/>
      <c r="R330" s="222" t="s">
        <v>792</v>
      </c>
    </row>
    <row r="331" spans="1:26" ht="12.75" customHeight="1">
      <c r="A331" s="223">
        <v>170</v>
      </c>
      <c r="B331" s="224">
        <v>44480</v>
      </c>
      <c r="C331" s="224"/>
      <c r="D331" s="225" t="s">
        <v>835</v>
      </c>
      <c r="E331" s="226" t="s">
        <v>592</v>
      </c>
      <c r="F331" s="60">
        <v>58.75</v>
      </c>
      <c r="G331" s="226"/>
      <c r="H331" s="227"/>
      <c r="I331" s="56"/>
      <c r="J331" s="228" t="s">
        <v>593</v>
      </c>
      <c r="K331" s="223"/>
      <c r="L331" s="224"/>
      <c r="M331" s="224"/>
      <c r="N331" s="225"/>
      <c r="O331" s="41"/>
      <c r="R331" s="222" t="s">
        <v>792</v>
      </c>
    </row>
    <row r="332" spans="1:26" ht="12.75" customHeight="1">
      <c r="A332" s="229">
        <v>171</v>
      </c>
      <c r="B332" s="230">
        <v>44481</v>
      </c>
      <c r="C332" s="230"/>
      <c r="D332" s="231" t="s">
        <v>278</v>
      </c>
      <c r="E332" s="56" t="s">
        <v>592</v>
      </c>
      <c r="F332" s="232" t="s">
        <v>836</v>
      </c>
      <c r="G332" s="56"/>
      <c r="H332" s="56"/>
      <c r="I332" s="56">
        <v>380</v>
      </c>
      <c r="J332" s="233" t="s">
        <v>593</v>
      </c>
      <c r="K332" s="229"/>
      <c r="L332" s="230"/>
      <c r="M332" s="230"/>
      <c r="N332" s="231"/>
      <c r="O332" s="41"/>
      <c r="R332" s="222" t="s">
        <v>792</v>
      </c>
    </row>
    <row r="333" spans="1:26" ht="12.75" customHeight="1">
      <c r="A333" s="204">
        <v>172</v>
      </c>
      <c r="B333" s="205">
        <v>44481</v>
      </c>
      <c r="C333" s="205"/>
      <c r="D333" s="206" t="s">
        <v>837</v>
      </c>
      <c r="E333" s="207" t="s">
        <v>592</v>
      </c>
      <c r="F333" s="177">
        <v>45.5</v>
      </c>
      <c r="G333" s="207"/>
      <c r="H333" s="207">
        <v>56.5</v>
      </c>
      <c r="I333" s="209">
        <v>56</v>
      </c>
      <c r="J333" s="179" t="s">
        <v>685</v>
      </c>
      <c r="K333" s="180">
        <f t="shared" ref="K333:K334" si="157">H333-F333</f>
        <v>11</v>
      </c>
      <c r="L333" s="181">
        <f t="shared" ref="L333:L334" si="158">K333/F333</f>
        <v>0.24175824175824176</v>
      </c>
      <c r="M333" s="176" t="s">
        <v>595</v>
      </c>
      <c r="N333" s="182">
        <v>44881</v>
      </c>
      <c r="O333" s="41"/>
      <c r="R333" s="222"/>
    </row>
    <row r="334" spans="1:26" ht="12.75" customHeight="1">
      <c r="A334" s="204">
        <v>173</v>
      </c>
      <c r="B334" s="205">
        <v>44551</v>
      </c>
      <c r="C334" s="205"/>
      <c r="D334" s="206" t="s">
        <v>131</v>
      </c>
      <c r="E334" s="207" t="s">
        <v>592</v>
      </c>
      <c r="F334" s="177">
        <v>2300</v>
      </c>
      <c r="G334" s="207"/>
      <c r="H334" s="207">
        <f>(2820+2200)/2</f>
        <v>2510</v>
      </c>
      <c r="I334" s="209">
        <v>3000</v>
      </c>
      <c r="J334" s="179" t="s">
        <v>838</v>
      </c>
      <c r="K334" s="180">
        <f t="shared" si="157"/>
        <v>210</v>
      </c>
      <c r="L334" s="181">
        <f t="shared" si="158"/>
        <v>9.1304347826086957E-2</v>
      </c>
      <c r="M334" s="176" t="s">
        <v>595</v>
      </c>
      <c r="N334" s="182">
        <v>44649</v>
      </c>
      <c r="O334" s="1"/>
      <c r="R334" s="222"/>
    </row>
    <row r="335" spans="1:26" ht="12.75" customHeight="1">
      <c r="A335" s="204">
        <v>174</v>
      </c>
      <c r="B335" s="205">
        <v>44606</v>
      </c>
      <c r="C335" s="205"/>
      <c r="D335" s="206" t="s">
        <v>436</v>
      </c>
      <c r="E335" s="207" t="s">
        <v>592</v>
      </c>
      <c r="F335" s="177">
        <v>635</v>
      </c>
      <c r="G335" s="207"/>
      <c r="H335" s="207">
        <v>700</v>
      </c>
      <c r="I335" s="209">
        <v>764</v>
      </c>
      <c r="J335" s="179" t="s">
        <v>1080</v>
      </c>
      <c r="K335" s="180">
        <f t="shared" ref="K335" si="159">H335-F335</f>
        <v>65</v>
      </c>
      <c r="L335" s="181">
        <f t="shared" ref="L335" si="160">K335/F335</f>
        <v>0.10236220472440945</v>
      </c>
      <c r="M335" s="176" t="s">
        <v>595</v>
      </c>
      <c r="N335" s="182">
        <v>45159</v>
      </c>
      <c r="O335" s="41"/>
      <c r="R335" s="222"/>
    </row>
    <row r="336" spans="1:26" ht="12.75" customHeight="1">
      <c r="A336" s="204">
        <v>175</v>
      </c>
      <c r="B336" s="205">
        <v>44613</v>
      </c>
      <c r="C336" s="205"/>
      <c r="D336" s="206" t="s">
        <v>446</v>
      </c>
      <c r="E336" s="207" t="s">
        <v>592</v>
      </c>
      <c r="F336" s="177">
        <v>1255</v>
      </c>
      <c r="G336" s="207"/>
      <c r="H336" s="207">
        <v>1515</v>
      </c>
      <c r="I336" s="209">
        <v>1510</v>
      </c>
      <c r="J336" s="179" t="s">
        <v>685</v>
      </c>
      <c r="K336" s="180">
        <f>H336-F336</f>
        <v>260</v>
      </c>
      <c r="L336" s="181">
        <f>K336/F336</f>
        <v>0.20717131474103587</v>
      </c>
      <c r="M336" s="176" t="s">
        <v>595</v>
      </c>
      <c r="N336" s="182">
        <v>44834</v>
      </c>
      <c r="O336" s="41"/>
      <c r="R336" s="222"/>
    </row>
    <row r="337" spans="1:38" ht="12.75" customHeight="1">
      <c r="A337">
        <v>176</v>
      </c>
      <c r="B337" s="230">
        <v>44670</v>
      </c>
      <c r="C337" s="230"/>
      <c r="D337" s="58" t="s">
        <v>552</v>
      </c>
      <c r="E337" s="234" t="s">
        <v>592</v>
      </c>
      <c r="F337" s="56" t="s">
        <v>839</v>
      </c>
      <c r="G337" s="56"/>
      <c r="H337" s="56"/>
      <c r="I337" s="56">
        <v>553</v>
      </c>
      <c r="J337" s="56" t="s">
        <v>593</v>
      </c>
      <c r="K337" s="56"/>
      <c r="L337" s="56"/>
      <c r="M337" s="56"/>
      <c r="N337" s="56"/>
      <c r="O337" s="41"/>
      <c r="R337" s="222"/>
    </row>
    <row r="338" spans="1:38" ht="12.75" customHeight="1">
      <c r="A338" s="204">
        <v>177</v>
      </c>
      <c r="B338" s="205">
        <v>44746</v>
      </c>
      <c r="C338" s="205"/>
      <c r="D338" s="206" t="s">
        <v>840</v>
      </c>
      <c r="E338" s="207" t="s">
        <v>592</v>
      </c>
      <c r="F338" s="177">
        <v>207.5</v>
      </c>
      <c r="G338" s="207"/>
      <c r="H338" s="207">
        <v>254</v>
      </c>
      <c r="I338" s="209">
        <v>254</v>
      </c>
      <c r="J338" s="179" t="s">
        <v>685</v>
      </c>
      <c r="K338" s="180">
        <f t="shared" ref="K338:K340" si="161">H338-F338</f>
        <v>46.5</v>
      </c>
      <c r="L338" s="181">
        <f t="shared" ref="L338:L340" si="162">K338/F338</f>
        <v>0.22409638554216868</v>
      </c>
      <c r="M338" s="176" t="s">
        <v>595</v>
      </c>
      <c r="N338" s="182">
        <v>44792</v>
      </c>
      <c r="O338" s="1"/>
      <c r="R338" s="222"/>
    </row>
    <row r="339" spans="1:38" ht="12.75" customHeight="1">
      <c r="A339" s="204">
        <v>178</v>
      </c>
      <c r="B339" s="205">
        <v>44775</v>
      </c>
      <c r="C339" s="205"/>
      <c r="D339" s="206" t="s">
        <v>491</v>
      </c>
      <c r="E339" s="207" t="s">
        <v>592</v>
      </c>
      <c r="F339" s="177">
        <v>31.25</v>
      </c>
      <c r="G339" s="207"/>
      <c r="H339" s="207">
        <v>38.75</v>
      </c>
      <c r="I339" s="209">
        <v>38</v>
      </c>
      <c r="J339" s="179" t="s">
        <v>685</v>
      </c>
      <c r="K339" s="180">
        <f t="shared" si="161"/>
        <v>7.5</v>
      </c>
      <c r="L339" s="181">
        <f t="shared" si="162"/>
        <v>0.24</v>
      </c>
      <c r="M339" s="176" t="s">
        <v>595</v>
      </c>
      <c r="N339" s="182">
        <v>44844</v>
      </c>
      <c r="O339" s="41"/>
      <c r="R339" s="60"/>
    </row>
    <row r="340" spans="1:38" ht="12.75" customHeight="1">
      <c r="A340" s="204">
        <v>179</v>
      </c>
      <c r="B340" s="205">
        <v>44841</v>
      </c>
      <c r="C340" s="205"/>
      <c r="D340" s="206" t="s">
        <v>841</v>
      </c>
      <c r="E340" s="207" t="s">
        <v>592</v>
      </c>
      <c r="F340" s="177">
        <v>665</v>
      </c>
      <c r="G340" s="207"/>
      <c r="H340" s="207">
        <v>807.5</v>
      </c>
      <c r="I340" s="209">
        <v>840</v>
      </c>
      <c r="J340" s="179" t="s">
        <v>838</v>
      </c>
      <c r="K340" s="180">
        <f t="shared" si="161"/>
        <v>142.5</v>
      </c>
      <c r="L340" s="181">
        <f t="shared" si="162"/>
        <v>0.21428571428571427</v>
      </c>
      <c r="M340" s="176" t="s">
        <v>595</v>
      </c>
      <c r="N340" s="182">
        <v>45097</v>
      </c>
      <c r="O340" s="41"/>
      <c r="R340" s="60"/>
    </row>
    <row r="341" spans="1:38" ht="12.75" customHeight="1">
      <c r="A341" s="204">
        <v>180</v>
      </c>
      <c r="B341" s="205">
        <v>44844</v>
      </c>
      <c r="C341" s="205"/>
      <c r="D341" s="206" t="s">
        <v>438</v>
      </c>
      <c r="E341" s="207" t="s">
        <v>592</v>
      </c>
      <c r="F341" s="177">
        <v>227.5</v>
      </c>
      <c r="G341" s="207"/>
      <c r="H341" s="207">
        <v>270</v>
      </c>
      <c r="I341" s="209">
        <v>291</v>
      </c>
      <c r="J341" s="179" t="s">
        <v>1092</v>
      </c>
      <c r="K341" s="180">
        <f t="shared" ref="K341" si="163">H341-F341</f>
        <v>42.5</v>
      </c>
      <c r="L341" s="181">
        <f t="shared" ref="L341" si="164">K341/F341</f>
        <v>0.18681318681318682</v>
      </c>
      <c r="M341" s="176" t="s">
        <v>595</v>
      </c>
      <c r="N341" s="182">
        <v>45160</v>
      </c>
      <c r="O341" s="41"/>
      <c r="Q341" s="41"/>
      <c r="R341" s="60"/>
    </row>
    <row r="342" spans="1:38" ht="12.75" customHeight="1">
      <c r="A342" s="204">
        <v>181</v>
      </c>
      <c r="B342" s="205">
        <v>44845</v>
      </c>
      <c r="C342" s="205"/>
      <c r="D342" s="206" t="s">
        <v>436</v>
      </c>
      <c r="E342" s="207" t="s">
        <v>592</v>
      </c>
      <c r="F342" s="177">
        <v>555</v>
      </c>
      <c r="G342" s="207"/>
      <c r="H342" s="207">
        <v>700</v>
      </c>
      <c r="I342" s="209">
        <v>765</v>
      </c>
      <c r="J342" s="179" t="s">
        <v>1081</v>
      </c>
      <c r="K342" s="180">
        <f t="shared" ref="K342" si="165">H342-F342</f>
        <v>145</v>
      </c>
      <c r="L342" s="181">
        <f t="shared" ref="L342" si="166">K342/F342</f>
        <v>0.26126126126126126</v>
      </c>
      <c r="M342" s="176" t="s">
        <v>595</v>
      </c>
      <c r="N342" s="182">
        <v>45159</v>
      </c>
      <c r="O342" s="41"/>
      <c r="Q342" s="41"/>
      <c r="R342" s="60"/>
    </row>
    <row r="343" spans="1:38" ht="12.75" customHeight="1">
      <c r="A343" s="204">
        <v>182</v>
      </c>
      <c r="B343" s="205">
        <v>44981</v>
      </c>
      <c r="C343" s="205"/>
      <c r="D343" s="206" t="s">
        <v>453</v>
      </c>
      <c r="E343" s="207" t="s">
        <v>592</v>
      </c>
      <c r="F343" s="177">
        <v>1675</v>
      </c>
      <c r="G343" s="207"/>
      <c r="H343" s="207">
        <v>2080</v>
      </c>
      <c r="I343" s="209">
        <v>2080</v>
      </c>
      <c r="J343" s="179" t="s">
        <v>685</v>
      </c>
      <c r="K343" s="180">
        <f>H343-F343</f>
        <v>405</v>
      </c>
      <c r="L343" s="181">
        <f>K343/F343</f>
        <v>0.2417910447761194</v>
      </c>
      <c r="M343" s="176" t="s">
        <v>595</v>
      </c>
      <c r="N343" s="182">
        <v>45119</v>
      </c>
      <c r="O343" s="41"/>
      <c r="R343" s="60" t="s">
        <v>905</v>
      </c>
    </row>
    <row r="344" spans="1:38" ht="12.75" customHeight="1">
      <c r="A344" s="204">
        <v>183</v>
      </c>
      <c r="B344" s="205">
        <v>44986</v>
      </c>
      <c r="C344" s="205"/>
      <c r="D344" s="206" t="s">
        <v>491</v>
      </c>
      <c r="E344" s="207" t="s">
        <v>592</v>
      </c>
      <c r="F344" s="177">
        <v>57.5</v>
      </c>
      <c r="G344" s="207"/>
      <c r="H344" s="207">
        <v>120</v>
      </c>
      <c r="I344" s="209">
        <v>120</v>
      </c>
      <c r="J344" s="179" t="s">
        <v>685</v>
      </c>
      <c r="K344" s="180">
        <f>H344-F344</f>
        <v>62.5</v>
      </c>
      <c r="L344" s="181">
        <f>K344/F344</f>
        <v>1.0869565217391304</v>
      </c>
      <c r="M344" s="176" t="s">
        <v>595</v>
      </c>
      <c r="N344" s="182">
        <v>45049</v>
      </c>
      <c r="O344" s="41"/>
      <c r="R344" s="60" t="s">
        <v>905</v>
      </c>
    </row>
    <row r="345" spans="1:38" ht="12.75" customHeight="1">
      <c r="A345" s="235">
        <v>184</v>
      </c>
      <c r="B345" s="230">
        <v>45008</v>
      </c>
      <c r="C345" s="230"/>
      <c r="D345" s="58" t="s">
        <v>508</v>
      </c>
      <c r="E345" s="234" t="s">
        <v>592</v>
      </c>
      <c r="F345" s="234" t="s">
        <v>842</v>
      </c>
      <c r="G345" s="56"/>
      <c r="H345" s="56"/>
      <c r="I345" s="56">
        <v>3523</v>
      </c>
      <c r="J345" s="56" t="s">
        <v>593</v>
      </c>
      <c r="K345" s="56"/>
      <c r="L345" s="56"/>
      <c r="M345" s="56"/>
      <c r="N345" s="56"/>
      <c r="O345" s="41"/>
      <c r="R345" s="60" t="s">
        <v>905</v>
      </c>
    </row>
    <row r="346" spans="1:38" ht="12.75" customHeight="1">
      <c r="A346" s="204">
        <v>185</v>
      </c>
      <c r="B346" s="205">
        <v>45027</v>
      </c>
      <c r="C346" s="205"/>
      <c r="D346" s="206" t="s">
        <v>843</v>
      </c>
      <c r="E346" s="207" t="s">
        <v>592</v>
      </c>
      <c r="F346" s="177">
        <v>460</v>
      </c>
      <c r="G346" s="207"/>
      <c r="H346" s="207">
        <v>825</v>
      </c>
      <c r="I346" s="209">
        <v>810</v>
      </c>
      <c r="J346" s="179" t="s">
        <v>685</v>
      </c>
      <c r="K346" s="180">
        <f>H346-F346</f>
        <v>365</v>
      </c>
      <c r="L346" s="181">
        <f>K346/F346</f>
        <v>0.79347826086956519</v>
      </c>
      <c r="M346" s="176" t="s">
        <v>595</v>
      </c>
      <c r="N346" s="182">
        <v>45155</v>
      </c>
      <c r="O346" s="41"/>
      <c r="R346" s="60" t="s">
        <v>905</v>
      </c>
    </row>
    <row r="347" spans="1:38" ht="12.75" customHeight="1">
      <c r="A347" s="229">
        <v>186</v>
      </c>
      <c r="B347" s="230">
        <v>45050</v>
      </c>
      <c r="C347" s="58"/>
      <c r="D347" s="58" t="s">
        <v>42</v>
      </c>
      <c r="E347" s="234" t="s">
        <v>592</v>
      </c>
      <c r="F347" s="56" t="s">
        <v>844</v>
      </c>
      <c r="G347" s="56"/>
      <c r="H347" s="56"/>
      <c r="I347" s="56">
        <v>5040</v>
      </c>
      <c r="J347" s="56" t="s">
        <v>593</v>
      </c>
      <c r="K347" s="56"/>
      <c r="L347" s="56"/>
      <c r="M347" s="56"/>
      <c r="N347" s="56"/>
      <c r="O347" s="41"/>
      <c r="R347" s="60" t="s">
        <v>905</v>
      </c>
    </row>
    <row r="348" spans="1:38" ht="12.75" customHeight="1">
      <c r="A348" s="204">
        <v>187</v>
      </c>
      <c r="B348" s="205">
        <v>45075</v>
      </c>
      <c r="C348" s="205"/>
      <c r="D348" s="206" t="s">
        <v>845</v>
      </c>
      <c r="E348" s="207" t="s">
        <v>592</v>
      </c>
      <c r="F348" s="177">
        <v>585</v>
      </c>
      <c r="G348" s="207"/>
      <c r="H348" s="207">
        <v>732</v>
      </c>
      <c r="I348" s="209">
        <v>732</v>
      </c>
      <c r="J348" s="179" t="s">
        <v>685</v>
      </c>
      <c r="K348" s="180">
        <f>H348-F348</f>
        <v>147</v>
      </c>
      <c r="L348" s="181">
        <f>K348/F348</f>
        <v>0.25128205128205128</v>
      </c>
      <c r="M348" s="176" t="s">
        <v>595</v>
      </c>
      <c r="N348" s="182">
        <v>45152</v>
      </c>
      <c r="O348" s="41"/>
      <c r="Q348" s="41"/>
      <c r="R348" s="60" t="s">
        <v>905</v>
      </c>
      <c r="T348" s="41"/>
      <c r="V348" s="41"/>
      <c r="W348" s="60"/>
      <c r="Y348" s="41"/>
      <c r="AA348" s="41"/>
      <c r="AB348" s="60"/>
      <c r="AD348" s="41"/>
      <c r="AF348" s="41"/>
      <c r="AG348" s="60"/>
      <c r="AI348" s="41"/>
      <c r="AK348" s="41"/>
      <c r="AL348" s="60"/>
    </row>
    <row r="349" spans="1:38" ht="12.75" customHeight="1">
      <c r="A349" s="229">
        <v>188</v>
      </c>
      <c r="B349" s="230">
        <v>45078</v>
      </c>
      <c r="C349" s="58"/>
      <c r="D349" s="58" t="s">
        <v>540</v>
      </c>
      <c r="E349" s="234" t="s">
        <v>592</v>
      </c>
      <c r="F349" s="56" t="s">
        <v>846</v>
      </c>
      <c r="G349" s="56"/>
      <c r="H349" s="56"/>
      <c r="I349" s="56">
        <v>4300</v>
      </c>
      <c r="J349" s="56" t="s">
        <v>593</v>
      </c>
      <c r="K349" s="56"/>
      <c r="L349" s="56"/>
      <c r="M349" s="56"/>
      <c r="N349" s="56"/>
      <c r="O349" s="41"/>
      <c r="Q349" s="41"/>
      <c r="R349" s="60" t="s">
        <v>905</v>
      </c>
      <c r="T349" s="41"/>
      <c r="V349" s="41"/>
      <c r="W349" s="60"/>
      <c r="Y349" s="41"/>
      <c r="AA349" s="41"/>
      <c r="AB349" s="60"/>
      <c r="AD349" s="41"/>
      <c r="AF349" s="41"/>
      <c r="AG349" s="60"/>
      <c r="AI349" s="41"/>
      <c r="AK349" s="41"/>
      <c r="AL349" s="60"/>
    </row>
    <row r="350" spans="1:38" ht="12.75" customHeight="1">
      <c r="A350" s="229">
        <v>189</v>
      </c>
      <c r="B350" s="230">
        <v>45103</v>
      </c>
      <c r="C350" s="58"/>
      <c r="D350" s="58" t="s">
        <v>880</v>
      </c>
      <c r="E350" s="234" t="s">
        <v>592</v>
      </c>
      <c r="F350" s="56" t="s">
        <v>665</v>
      </c>
      <c r="G350" s="56"/>
      <c r="H350" s="56"/>
      <c r="I350" s="56">
        <v>383</v>
      </c>
      <c r="J350" s="56" t="s">
        <v>593</v>
      </c>
      <c r="K350" s="56"/>
      <c r="L350" s="56"/>
      <c r="M350" s="56"/>
      <c r="N350" s="56"/>
      <c r="O350" s="41"/>
      <c r="Q350" s="41"/>
      <c r="R350" s="60" t="s">
        <v>905</v>
      </c>
      <c r="T350" s="41"/>
      <c r="V350" s="41"/>
      <c r="W350" s="60"/>
      <c r="Y350" s="41"/>
      <c r="AA350" s="41"/>
      <c r="AB350" s="60"/>
      <c r="AD350" s="41"/>
      <c r="AF350" s="41"/>
      <c r="AG350" s="60"/>
      <c r="AI350" s="41"/>
      <c r="AK350" s="41"/>
      <c r="AL350" s="60"/>
    </row>
    <row r="351" spans="1:38" ht="12.75" customHeight="1">
      <c r="A351" s="229">
        <v>190</v>
      </c>
      <c r="B351" s="230">
        <v>45120</v>
      </c>
      <c r="C351" s="58"/>
      <c r="D351" s="58" t="s">
        <v>539</v>
      </c>
      <c r="E351" s="234" t="s">
        <v>592</v>
      </c>
      <c r="F351" s="56" t="s">
        <v>878</v>
      </c>
      <c r="G351" s="56"/>
      <c r="H351" s="56"/>
      <c r="I351" s="56">
        <v>2935</v>
      </c>
      <c r="J351" s="56" t="s">
        <v>593</v>
      </c>
      <c r="K351" s="56"/>
      <c r="L351" s="56"/>
      <c r="M351" s="56"/>
      <c r="N351" s="56"/>
      <c r="O351" s="41"/>
      <c r="Q351" s="41"/>
      <c r="R351" s="60" t="s">
        <v>905</v>
      </c>
      <c r="T351" s="41"/>
      <c r="V351" s="41"/>
      <c r="W351" s="60"/>
      <c r="Y351" s="41"/>
      <c r="AA351" s="41"/>
      <c r="AB351" s="60"/>
      <c r="AD351" s="41"/>
      <c r="AF351" s="41"/>
      <c r="AG351" s="60"/>
      <c r="AI351" s="41"/>
      <c r="AK351" s="41"/>
      <c r="AL351" s="60"/>
    </row>
    <row r="352" spans="1:38" ht="12.75" customHeight="1">
      <c r="A352" s="204">
        <v>191</v>
      </c>
      <c r="B352" s="205">
        <v>45125</v>
      </c>
      <c r="C352" s="205"/>
      <c r="D352" s="206" t="s">
        <v>203</v>
      </c>
      <c r="E352" s="207" t="s">
        <v>592</v>
      </c>
      <c r="F352" s="177">
        <v>3980</v>
      </c>
      <c r="G352" s="207"/>
      <c r="H352" s="207">
        <v>4895</v>
      </c>
      <c r="I352" s="209">
        <v>4895</v>
      </c>
      <c r="J352" s="179" t="s">
        <v>685</v>
      </c>
      <c r="K352" s="180">
        <f>H352-F352</f>
        <v>915</v>
      </c>
      <c r="L352" s="181">
        <f>K352/F352</f>
        <v>0.22989949748743718</v>
      </c>
      <c r="M352" s="176" t="s">
        <v>595</v>
      </c>
      <c r="N352" s="182">
        <v>45155</v>
      </c>
      <c r="O352" s="41"/>
      <c r="R352" s="60" t="s">
        <v>905</v>
      </c>
      <c r="T352" s="41"/>
      <c r="W352" s="60"/>
      <c r="Y352" s="41"/>
      <c r="AB352" s="60"/>
      <c r="AD352" s="41"/>
      <c r="AG352" s="60"/>
      <c r="AI352" s="41"/>
      <c r="AL352" s="60"/>
    </row>
    <row r="353" spans="1:38" ht="12.75" customHeight="1">
      <c r="A353" s="229">
        <v>192</v>
      </c>
      <c r="B353" s="230">
        <v>45145</v>
      </c>
      <c r="C353" s="58"/>
      <c r="D353" s="58" t="s">
        <v>957</v>
      </c>
      <c r="E353" s="234" t="s">
        <v>592</v>
      </c>
      <c r="F353" s="56" t="s">
        <v>958</v>
      </c>
      <c r="G353" s="56"/>
      <c r="H353" s="56"/>
      <c r="I353" s="56">
        <v>725</v>
      </c>
      <c r="J353" s="56" t="s">
        <v>593</v>
      </c>
      <c r="K353" s="56"/>
      <c r="L353" s="56"/>
      <c r="M353" s="56"/>
      <c r="N353" s="56"/>
      <c r="O353" s="41"/>
      <c r="R353" s="60"/>
      <c r="T353" s="41"/>
      <c r="W353" s="60"/>
      <c r="Y353" s="41"/>
      <c r="AB353" s="60"/>
      <c r="AD353" s="41"/>
      <c r="AG353" s="60"/>
      <c r="AI353" s="41"/>
      <c r="AL353" s="60"/>
    </row>
    <row r="354" spans="1:38" ht="12.75" customHeight="1">
      <c r="A354" s="229">
        <v>193</v>
      </c>
      <c r="B354" s="230">
        <v>45167</v>
      </c>
      <c r="C354" s="58"/>
      <c r="D354" s="58" t="s">
        <v>1148</v>
      </c>
      <c r="E354" s="234" t="s">
        <v>592</v>
      </c>
      <c r="F354" s="56" t="s">
        <v>1149</v>
      </c>
      <c r="G354" s="56"/>
      <c r="H354" s="56"/>
      <c r="I354" s="56">
        <v>950</v>
      </c>
      <c r="J354" s="56" t="s">
        <v>593</v>
      </c>
      <c r="K354" s="56"/>
      <c r="L354" s="56"/>
      <c r="M354" s="56"/>
      <c r="N354" s="56"/>
      <c r="O354" s="41"/>
      <c r="R354" s="60"/>
      <c r="T354" s="41"/>
      <c r="W354" s="60"/>
      <c r="Y354" s="41"/>
      <c r="AB354" s="60"/>
      <c r="AD354" s="41"/>
      <c r="AG354" s="60"/>
      <c r="AI354" s="41"/>
      <c r="AL354" s="60"/>
    </row>
    <row r="355" spans="1:38" ht="12.75" customHeight="1">
      <c r="A355" s="229"/>
      <c r="B355" s="230"/>
      <c r="C355" s="58"/>
      <c r="D355" s="58"/>
      <c r="E355" s="234"/>
      <c r="F355" s="56"/>
      <c r="G355" s="56"/>
      <c r="H355" s="56"/>
      <c r="I355" s="56"/>
      <c r="J355" s="56"/>
      <c r="K355" s="56"/>
      <c r="L355" s="56"/>
      <c r="M355" s="56"/>
      <c r="N355" s="56"/>
      <c r="O355" s="41"/>
      <c r="R355" s="60"/>
      <c r="T355" s="41"/>
      <c r="W355" s="60"/>
      <c r="Y355" s="41"/>
      <c r="AB355" s="60"/>
      <c r="AD355" s="41"/>
      <c r="AG355" s="60"/>
      <c r="AI355" s="41"/>
      <c r="AL355" s="60"/>
    </row>
    <row r="356" spans="1:38" ht="12.75" customHeight="1">
      <c r="A356" s="58"/>
      <c r="B356" s="58"/>
      <c r="C356" s="58"/>
      <c r="D356" s="58"/>
      <c r="E356" s="58"/>
      <c r="F356" s="56"/>
      <c r="G356" s="56"/>
      <c r="H356" s="56"/>
      <c r="I356" s="56"/>
      <c r="J356" s="31"/>
      <c r="K356" s="56"/>
      <c r="L356" s="56"/>
      <c r="M356" s="56"/>
      <c r="N356" s="58"/>
      <c r="O356" s="41"/>
      <c r="R356" s="60"/>
      <c r="T356" s="41"/>
      <c r="W356" s="60"/>
      <c r="Y356" s="41"/>
      <c r="AB356" s="60"/>
      <c r="AD356" s="41"/>
      <c r="AG356" s="60"/>
      <c r="AI356" s="41"/>
      <c r="AL356" s="60"/>
    </row>
    <row r="357" spans="1:38" ht="12.75" customHeight="1">
      <c r="B357" s="236" t="s">
        <v>847</v>
      </c>
      <c r="F357" s="60"/>
      <c r="G357" s="60"/>
      <c r="H357" s="60"/>
      <c r="I357" s="60"/>
      <c r="J357" s="41"/>
      <c r="K357" s="60"/>
      <c r="L357" s="60"/>
      <c r="M357" s="60"/>
      <c r="O357" s="41"/>
      <c r="R357" s="60"/>
      <c r="T357" s="41"/>
      <c r="W357" s="60"/>
      <c r="Y357" s="41"/>
      <c r="AB357" s="60"/>
      <c r="AD357" s="41"/>
      <c r="AG357" s="60"/>
      <c r="AI357" s="41"/>
      <c r="AL357" s="60"/>
    </row>
    <row r="358" spans="1:38" ht="12.75" customHeight="1">
      <c r="A358" s="237"/>
      <c r="F358" s="60"/>
      <c r="G358" s="60"/>
      <c r="H358" s="60"/>
      <c r="I358" s="60"/>
      <c r="J358" s="41"/>
      <c r="K358" s="60"/>
      <c r="L358" s="60"/>
      <c r="M358" s="60"/>
      <c r="O358" s="41"/>
      <c r="R358" s="60"/>
      <c r="T358" s="41"/>
      <c r="W358" s="60"/>
      <c r="Y358" s="41"/>
      <c r="AB358" s="60"/>
      <c r="AD358" s="41"/>
      <c r="AG358" s="60"/>
      <c r="AI358" s="41"/>
      <c r="AL358" s="60"/>
    </row>
    <row r="359" spans="1:38" ht="12.75" customHeight="1">
      <c r="A359" s="237"/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1:38" ht="12.75" customHeight="1">
      <c r="A360" s="56"/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1:3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1:3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1:3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1:3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1:3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1:3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1:3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1:3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2.7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  <row r="453" spans="6:18" ht="12.75" customHeight="1">
      <c r="F453" s="60"/>
      <c r="G453" s="60"/>
      <c r="H453" s="60"/>
      <c r="I453" s="60"/>
      <c r="J453" s="41"/>
      <c r="K453" s="60"/>
      <c r="L453" s="60"/>
      <c r="M453" s="60"/>
      <c r="O453" s="41"/>
      <c r="R453" s="60"/>
    </row>
    <row r="454" spans="6:18" ht="12.75" customHeight="1">
      <c r="F454" s="60"/>
      <c r="G454" s="60"/>
      <c r="H454" s="60"/>
      <c r="I454" s="60"/>
      <c r="J454" s="41"/>
      <c r="K454" s="60"/>
      <c r="L454" s="60"/>
      <c r="M454" s="60"/>
      <c r="O454" s="41"/>
      <c r="R454" s="60"/>
    </row>
    <row r="455" spans="6:18" ht="12.75" customHeight="1">
      <c r="F455" s="60"/>
      <c r="G455" s="60"/>
      <c r="H455" s="60"/>
      <c r="I455" s="60"/>
      <c r="J455" s="41"/>
      <c r="K455" s="60"/>
      <c r="L455" s="60"/>
      <c r="M455" s="60"/>
      <c r="O455" s="41"/>
      <c r="R455" s="60"/>
    </row>
    <row r="456" spans="6:18" ht="12.75" customHeight="1">
      <c r="F456" s="60"/>
      <c r="G456" s="60"/>
      <c r="H456" s="60"/>
      <c r="I456" s="60"/>
      <c r="J456" s="41"/>
      <c r="K456" s="60"/>
      <c r="L456" s="60"/>
      <c r="M456" s="60"/>
      <c r="O456" s="41"/>
      <c r="R456" s="60"/>
    </row>
    <row r="457" spans="6:18" ht="12.75" customHeight="1">
      <c r="F457" s="60"/>
      <c r="G457" s="60"/>
      <c r="H457" s="60"/>
      <c r="I457" s="60"/>
      <c r="J457" s="41"/>
      <c r="K457" s="60"/>
      <c r="L457" s="60"/>
      <c r="M457" s="60"/>
      <c r="O457" s="41"/>
      <c r="R457" s="60"/>
    </row>
    <row r="458" spans="6:18" ht="12.75" customHeight="1">
      <c r="F458" s="60"/>
      <c r="G458" s="60"/>
      <c r="H458" s="60"/>
      <c r="I458" s="60"/>
      <c r="J458" s="41"/>
      <c r="K458" s="60"/>
      <c r="L458" s="60"/>
      <c r="M458" s="60"/>
      <c r="O458" s="41"/>
      <c r="R458" s="60"/>
    </row>
    <row r="459" spans="6:18" ht="12.75" customHeight="1">
      <c r="F459" s="60"/>
      <c r="G459" s="60"/>
      <c r="H459" s="60"/>
      <c r="I459" s="60"/>
      <c r="J459" s="41"/>
      <c r="K459" s="60"/>
      <c r="L459" s="60"/>
      <c r="M459" s="60"/>
      <c r="O459" s="41"/>
      <c r="R459" s="60"/>
    </row>
    <row r="460" spans="6:18" ht="12.75" customHeight="1">
      <c r="F460" s="60"/>
      <c r="G460" s="60"/>
      <c r="H460" s="60"/>
      <c r="I460" s="60"/>
      <c r="J460" s="41"/>
      <c r="K460" s="60"/>
      <c r="L460" s="60"/>
      <c r="M460" s="60"/>
      <c r="O460" s="41"/>
      <c r="R460" s="60"/>
    </row>
    <row r="461" spans="6:18" ht="12.75" customHeight="1">
      <c r="F461" s="60"/>
      <c r="G461" s="60"/>
      <c r="H461" s="60"/>
      <c r="I461" s="60"/>
      <c r="J461" s="41"/>
      <c r="K461" s="60"/>
      <c r="L461" s="60"/>
      <c r="M461" s="60"/>
      <c r="O461" s="41"/>
      <c r="R461" s="60"/>
    </row>
    <row r="462" spans="6:18" ht="12.75" customHeight="1">
      <c r="F462" s="60"/>
      <c r="G462" s="60"/>
      <c r="H462" s="60"/>
      <c r="I462" s="60"/>
      <c r="J462" s="41"/>
      <c r="K462" s="60"/>
      <c r="L462" s="60"/>
      <c r="M462" s="60"/>
      <c r="O462" s="41"/>
      <c r="R462" s="60"/>
    </row>
    <row r="463" spans="6:18" ht="12.75" customHeight="1">
      <c r="F463" s="60"/>
      <c r="G463" s="60"/>
      <c r="H463" s="60"/>
      <c r="I463" s="60"/>
      <c r="J463" s="41"/>
      <c r="K463" s="60"/>
      <c r="L463" s="60"/>
      <c r="M463" s="60"/>
      <c r="O463" s="41"/>
      <c r="R463" s="60"/>
    </row>
    <row r="464" spans="6:18" ht="12.75" customHeight="1">
      <c r="F464" s="60"/>
      <c r="G464" s="60"/>
      <c r="H464" s="60"/>
      <c r="I464" s="60"/>
      <c r="J464" s="41"/>
      <c r="K464" s="60"/>
      <c r="L464" s="60"/>
      <c r="M464" s="60"/>
      <c r="O464" s="41"/>
      <c r="R464" s="60"/>
    </row>
    <row r="465" spans="6:18" ht="12.75" customHeight="1">
      <c r="F465" s="60"/>
      <c r="G465" s="60"/>
      <c r="H465" s="60"/>
      <c r="I465" s="60"/>
      <c r="J465" s="41"/>
      <c r="K465" s="60"/>
      <c r="L465" s="60"/>
      <c r="M465" s="60"/>
      <c r="O465" s="41"/>
      <c r="R465" s="60"/>
    </row>
    <row r="466" spans="6:18" ht="12.75" customHeight="1">
      <c r="F466" s="60"/>
      <c r="G466" s="60"/>
      <c r="H466" s="60"/>
      <c r="I466" s="60"/>
      <c r="J466" s="41"/>
      <c r="K466" s="60"/>
      <c r="L466" s="60"/>
      <c r="M466" s="60"/>
      <c r="O466" s="41"/>
      <c r="R466" s="60"/>
    </row>
    <row r="467" spans="6:18" ht="12.75" customHeight="1">
      <c r="F467" s="60"/>
      <c r="G467" s="60"/>
      <c r="H467" s="60"/>
      <c r="I467" s="60"/>
      <c r="J467" s="41"/>
      <c r="K467" s="60"/>
      <c r="L467" s="60"/>
      <c r="M467" s="60"/>
      <c r="O467" s="41"/>
      <c r="R467" s="60"/>
    </row>
    <row r="468" spans="6:18" ht="12.75" customHeight="1">
      <c r="F468" s="60"/>
      <c r="G468" s="60"/>
      <c r="H468" s="60"/>
      <c r="I468" s="60"/>
      <c r="J468" s="41"/>
      <c r="K468" s="60"/>
      <c r="L468" s="60"/>
      <c r="M468" s="60"/>
      <c r="O468" s="41"/>
      <c r="R468" s="60"/>
    </row>
    <row r="469" spans="6:18" ht="12.75" customHeight="1">
      <c r="F469" s="60"/>
      <c r="G469" s="60"/>
      <c r="H469" s="60"/>
      <c r="I469" s="60"/>
      <c r="J469" s="41"/>
      <c r="K469" s="60"/>
      <c r="L469" s="60"/>
      <c r="M469" s="60"/>
      <c r="O469" s="41"/>
      <c r="R469" s="60"/>
    </row>
    <row r="470" spans="6:18" ht="12.75" customHeight="1">
      <c r="F470" s="60"/>
      <c r="G470" s="60"/>
      <c r="H470" s="60"/>
      <c r="I470" s="60"/>
      <c r="J470" s="41"/>
      <c r="K470" s="60"/>
      <c r="L470" s="60"/>
      <c r="M470" s="60"/>
      <c r="O470" s="41"/>
      <c r="R470" s="60"/>
    </row>
    <row r="471" spans="6:18" ht="12.75" customHeight="1">
      <c r="F471" s="60"/>
      <c r="G471" s="60"/>
      <c r="H471" s="60"/>
      <c r="I471" s="60"/>
      <c r="J471" s="41"/>
      <c r="K471" s="60"/>
      <c r="L471" s="60"/>
      <c r="M471" s="60"/>
      <c r="O471" s="41"/>
      <c r="R471" s="60"/>
    </row>
    <row r="472" spans="6:18" ht="12.75" customHeight="1">
      <c r="F472" s="60"/>
      <c r="G472" s="60"/>
      <c r="H472" s="60"/>
      <c r="I472" s="60"/>
      <c r="J472" s="41"/>
      <c r="K472" s="60"/>
      <c r="L472" s="60"/>
      <c r="M472" s="60"/>
      <c r="O472" s="41"/>
      <c r="R472" s="60"/>
    </row>
    <row r="473" spans="6:18" ht="12.75" customHeight="1">
      <c r="F473" s="60"/>
      <c r="G473" s="60"/>
      <c r="H473" s="60"/>
      <c r="I473" s="60"/>
      <c r="J473" s="41"/>
      <c r="K473" s="60"/>
      <c r="L473" s="60"/>
      <c r="M473" s="60"/>
      <c r="O473" s="41"/>
      <c r="R473" s="60"/>
    </row>
    <row r="474" spans="6:18" ht="12.75" customHeight="1">
      <c r="F474" s="60"/>
      <c r="G474" s="60"/>
      <c r="H474" s="60"/>
      <c r="I474" s="60"/>
      <c r="J474" s="41"/>
      <c r="K474" s="60"/>
      <c r="L474" s="60"/>
      <c r="M474" s="60"/>
      <c r="O474" s="41"/>
      <c r="R474" s="60"/>
    </row>
    <row r="475" spans="6:18" ht="12.75" customHeight="1">
      <c r="F475" s="60"/>
      <c r="G475" s="60"/>
      <c r="H475" s="60"/>
      <c r="I475" s="60"/>
      <c r="J475" s="41"/>
      <c r="K475" s="60"/>
      <c r="L475" s="60"/>
      <c r="M475" s="60"/>
      <c r="O475" s="41"/>
      <c r="R475" s="60"/>
    </row>
    <row r="476" spans="6:18" ht="12.75" customHeight="1">
      <c r="F476" s="60"/>
      <c r="G476" s="60"/>
      <c r="H476" s="60"/>
      <c r="I476" s="60"/>
      <c r="J476" s="41"/>
      <c r="K476" s="60"/>
      <c r="L476" s="60"/>
      <c r="M476" s="60"/>
      <c r="O476" s="41"/>
      <c r="R476" s="60"/>
    </row>
    <row r="477" spans="6:18" ht="12.75" customHeight="1">
      <c r="F477" s="60"/>
      <c r="G477" s="60"/>
      <c r="H477" s="60"/>
      <c r="I477" s="60"/>
      <c r="J477" s="41"/>
      <c r="K477" s="60"/>
      <c r="L477" s="60"/>
      <c r="M477" s="60"/>
      <c r="O477" s="41"/>
      <c r="R477" s="60"/>
    </row>
    <row r="478" spans="6:18" ht="12.75" customHeight="1">
      <c r="F478" s="60"/>
      <c r="G478" s="60"/>
      <c r="H478" s="60"/>
      <c r="I478" s="60"/>
      <c r="J478" s="41"/>
      <c r="K478" s="60"/>
      <c r="L478" s="60"/>
      <c r="M478" s="60"/>
      <c r="O478" s="41"/>
      <c r="R478" s="60"/>
    </row>
    <row r="479" spans="6:18" ht="12.75" customHeight="1">
      <c r="F479" s="60"/>
      <c r="G479" s="60"/>
      <c r="H479" s="60"/>
      <c r="I479" s="60"/>
      <c r="J479" s="41"/>
      <c r="K479" s="60"/>
      <c r="L479" s="60"/>
      <c r="M479" s="60"/>
      <c r="O479" s="41"/>
      <c r="R479" s="60"/>
    </row>
    <row r="480" spans="6:18" ht="12.75" customHeight="1">
      <c r="F480" s="60"/>
      <c r="G480" s="60"/>
      <c r="H480" s="60"/>
      <c r="I480" s="60"/>
      <c r="J480" s="41"/>
      <c r="K480" s="60"/>
      <c r="L480" s="60"/>
      <c r="M480" s="60"/>
      <c r="O480" s="41"/>
      <c r="R480" s="60"/>
    </row>
    <row r="481" spans="6:18" ht="12.75" customHeight="1">
      <c r="F481" s="60"/>
      <c r="G481" s="60"/>
      <c r="H481" s="60"/>
      <c r="I481" s="60"/>
      <c r="J481" s="41"/>
      <c r="K481" s="60"/>
      <c r="L481" s="60"/>
      <c r="M481" s="60"/>
      <c r="O481" s="41"/>
      <c r="R481" s="60"/>
    </row>
    <row r="482" spans="6:18" ht="12.75" customHeight="1">
      <c r="F482" s="60"/>
      <c r="G482" s="60"/>
      <c r="H482" s="60"/>
      <c r="I482" s="60"/>
      <c r="J482" s="41"/>
      <c r="K482" s="60"/>
      <c r="L482" s="60"/>
      <c r="M482" s="60"/>
      <c r="O482" s="41"/>
      <c r="R482" s="60"/>
    </row>
    <row r="483" spans="6:18" ht="12.75" customHeight="1">
      <c r="F483" s="60"/>
      <c r="G483" s="60"/>
      <c r="H483" s="60"/>
      <c r="I483" s="60"/>
      <c r="J483" s="41"/>
      <c r="K483" s="60"/>
      <c r="L483" s="60"/>
      <c r="M483" s="60"/>
      <c r="O483" s="41"/>
      <c r="R483" s="60"/>
    </row>
    <row r="484" spans="6:18" ht="12.75" customHeight="1">
      <c r="F484" s="60"/>
      <c r="G484" s="60"/>
      <c r="H484" s="60"/>
      <c r="I484" s="60"/>
      <c r="J484" s="41"/>
      <c r="K484" s="60"/>
      <c r="L484" s="60"/>
      <c r="M484" s="60"/>
      <c r="O484" s="41"/>
      <c r="R484" s="60"/>
    </row>
    <row r="485" spans="6:18" ht="12.75" customHeight="1">
      <c r="F485" s="60"/>
      <c r="G485" s="60"/>
      <c r="H485" s="60"/>
      <c r="I485" s="60"/>
      <c r="J485" s="41"/>
      <c r="K485" s="60"/>
      <c r="L485" s="60"/>
      <c r="M485" s="60"/>
      <c r="O485" s="41"/>
      <c r="R485" s="60"/>
    </row>
    <row r="486" spans="6:18" ht="12.75" customHeight="1">
      <c r="F486" s="60"/>
      <c r="G486" s="60"/>
      <c r="H486" s="60"/>
      <c r="I486" s="60"/>
      <c r="J486" s="41"/>
      <c r="K486" s="60"/>
      <c r="L486" s="60"/>
      <c r="M486" s="60"/>
      <c r="O486" s="41"/>
      <c r="R486" s="60"/>
    </row>
    <row r="487" spans="6:18" ht="12.75" customHeight="1">
      <c r="F487" s="60"/>
      <c r="G487" s="60"/>
      <c r="H487" s="60"/>
      <c r="I487" s="60"/>
      <c r="J487" s="41"/>
      <c r="K487" s="60"/>
      <c r="L487" s="60"/>
      <c r="M487" s="60"/>
      <c r="O487" s="41"/>
      <c r="R487" s="60"/>
    </row>
    <row r="488" spans="6:18" ht="12.75" customHeight="1">
      <c r="F488" s="60"/>
      <c r="G488" s="60"/>
      <c r="H488" s="60"/>
      <c r="I488" s="60"/>
      <c r="J488" s="41"/>
      <c r="K488" s="60"/>
      <c r="L488" s="60"/>
      <c r="M488" s="60"/>
      <c r="O488" s="41"/>
      <c r="R488" s="60"/>
    </row>
    <row r="489" spans="6:18" ht="12.75" customHeight="1">
      <c r="F489" s="60"/>
      <c r="G489" s="60"/>
      <c r="H489" s="60"/>
      <c r="I489" s="60"/>
      <c r="J489" s="41"/>
      <c r="K489" s="60"/>
      <c r="L489" s="60"/>
      <c r="M489" s="60"/>
      <c r="O489" s="41"/>
      <c r="R489" s="60"/>
    </row>
    <row r="490" spans="6:18" ht="12.75" customHeight="1">
      <c r="F490" s="60"/>
      <c r="G490" s="60"/>
      <c r="H490" s="60"/>
      <c r="I490" s="60"/>
      <c r="J490" s="41"/>
      <c r="K490" s="60"/>
      <c r="L490" s="60"/>
      <c r="M490" s="60"/>
      <c r="O490" s="41"/>
      <c r="R490" s="60"/>
    </row>
    <row r="491" spans="6:18" ht="12.75" customHeight="1">
      <c r="F491" s="60"/>
      <c r="G491" s="60"/>
      <c r="H491" s="60"/>
      <c r="I491" s="60"/>
      <c r="J491" s="41"/>
      <c r="K491" s="60"/>
      <c r="L491" s="60"/>
      <c r="M491" s="60"/>
      <c r="O491" s="41"/>
      <c r="R491" s="60"/>
    </row>
    <row r="492" spans="6:18" ht="12.75" customHeight="1">
      <c r="F492" s="60"/>
      <c r="G492" s="60"/>
      <c r="H492" s="60"/>
      <c r="I492" s="60"/>
      <c r="J492" s="41"/>
      <c r="K492" s="60"/>
      <c r="L492" s="60"/>
      <c r="M492" s="60"/>
      <c r="O492" s="41"/>
      <c r="R492" s="60"/>
    </row>
    <row r="493" spans="6:18" ht="12.75" customHeight="1">
      <c r="F493" s="60"/>
      <c r="G493" s="60"/>
      <c r="H493" s="60"/>
      <c r="I493" s="60"/>
      <c r="J493" s="41"/>
      <c r="K493" s="60"/>
      <c r="L493" s="60"/>
      <c r="M493" s="60"/>
      <c r="O493" s="41"/>
      <c r="R493" s="60"/>
    </row>
    <row r="494" spans="6:18" ht="12.75" customHeight="1">
      <c r="F494" s="60"/>
      <c r="G494" s="60"/>
      <c r="H494" s="60"/>
      <c r="I494" s="60"/>
      <c r="J494" s="41"/>
      <c r="K494" s="60"/>
      <c r="L494" s="60"/>
      <c r="M494" s="60"/>
      <c r="O494" s="41"/>
      <c r="R494" s="60"/>
    </row>
    <row r="495" spans="6:18" ht="12.75" customHeight="1">
      <c r="F495" s="60"/>
      <c r="G495" s="60"/>
      <c r="H495" s="60"/>
      <c r="I495" s="60"/>
      <c r="J495" s="41"/>
      <c r="K495" s="60"/>
      <c r="L495" s="60"/>
      <c r="M495" s="60"/>
      <c r="O495" s="41"/>
      <c r="R495" s="60"/>
    </row>
    <row r="496" spans="6:18" ht="12.75" customHeight="1">
      <c r="F496" s="60"/>
      <c r="G496" s="60"/>
      <c r="H496" s="60"/>
      <c r="I496" s="60"/>
      <c r="J496" s="41"/>
      <c r="K496" s="60"/>
      <c r="L496" s="60"/>
      <c r="M496" s="60"/>
      <c r="O496" s="41"/>
      <c r="R496" s="60"/>
    </row>
    <row r="497" spans="6:18" ht="12.75" customHeight="1">
      <c r="F497" s="60"/>
      <c r="G497" s="60"/>
      <c r="H497" s="60"/>
      <c r="I497" s="60"/>
      <c r="J497" s="41"/>
      <c r="K497" s="60"/>
      <c r="L497" s="60"/>
      <c r="M497" s="60"/>
      <c r="O497" s="41"/>
      <c r="R497" s="60"/>
    </row>
    <row r="498" spans="6:18" ht="12.75" customHeight="1">
      <c r="F498" s="60"/>
      <c r="G498" s="60"/>
      <c r="H498" s="60"/>
      <c r="I498" s="60"/>
      <c r="J498" s="41"/>
      <c r="K498" s="60"/>
      <c r="L498" s="60"/>
      <c r="M498" s="60"/>
      <c r="O498" s="41"/>
      <c r="R498" s="60"/>
    </row>
    <row r="499" spans="6:18" ht="12.75" customHeight="1">
      <c r="F499" s="60"/>
      <c r="G499" s="60"/>
      <c r="H499" s="60"/>
      <c r="I499" s="60"/>
      <c r="J499" s="41"/>
      <c r="K499" s="60"/>
      <c r="L499" s="60"/>
      <c r="M499" s="60"/>
      <c r="O499" s="41"/>
      <c r="R499" s="60"/>
    </row>
    <row r="500" spans="6:18" ht="12.75" customHeight="1">
      <c r="F500" s="60"/>
      <c r="G500" s="60"/>
      <c r="H500" s="60"/>
      <c r="I500" s="60"/>
      <c r="J500" s="41"/>
      <c r="K500" s="60"/>
      <c r="L500" s="60"/>
      <c r="M500" s="60"/>
      <c r="O500" s="41"/>
      <c r="R500" s="60"/>
    </row>
    <row r="501" spans="6:18" ht="12.75" customHeight="1">
      <c r="F501" s="60"/>
      <c r="G501" s="60"/>
      <c r="H501" s="60"/>
      <c r="I501" s="60"/>
      <c r="J501" s="41"/>
      <c r="K501" s="60"/>
      <c r="L501" s="60"/>
      <c r="M501" s="60"/>
      <c r="O501" s="41"/>
      <c r="R501" s="60"/>
    </row>
    <row r="502" spans="6:18" ht="12.75" customHeight="1">
      <c r="F502" s="60"/>
      <c r="G502" s="60"/>
      <c r="H502" s="60"/>
      <c r="I502" s="60"/>
      <c r="J502" s="41"/>
      <c r="K502" s="60"/>
      <c r="L502" s="60"/>
      <c r="M502" s="60"/>
      <c r="O502" s="41"/>
      <c r="R502" s="60"/>
    </row>
    <row r="503" spans="6:18" ht="12.75" customHeight="1">
      <c r="F503" s="60"/>
      <c r="G503" s="60"/>
      <c r="H503" s="60"/>
      <c r="I503" s="60"/>
      <c r="J503" s="41"/>
      <c r="K503" s="60"/>
      <c r="L503" s="60"/>
      <c r="M503" s="60"/>
      <c r="O503" s="41"/>
      <c r="R503" s="60"/>
    </row>
    <row r="504" spans="6:18" ht="12.75" customHeight="1">
      <c r="F504" s="60"/>
      <c r="G504" s="60"/>
      <c r="H504" s="60"/>
      <c r="I504" s="60"/>
      <c r="J504" s="41"/>
      <c r="K504" s="60"/>
      <c r="L504" s="60"/>
      <c r="M504" s="60"/>
      <c r="O504" s="41"/>
      <c r="R504" s="60"/>
    </row>
    <row r="505" spans="6:18" ht="12.75" customHeight="1">
      <c r="F505" s="60"/>
      <c r="G505" s="60"/>
      <c r="H505" s="60"/>
      <c r="I505" s="60"/>
      <c r="J505" s="41"/>
      <c r="K505" s="60"/>
      <c r="L505" s="60"/>
      <c r="M505" s="60"/>
      <c r="O505" s="41"/>
      <c r="R505" s="60"/>
    </row>
    <row r="506" spans="6:18" ht="12.75" customHeight="1">
      <c r="F506" s="60"/>
      <c r="G506" s="60"/>
      <c r="H506" s="60"/>
      <c r="I506" s="60"/>
      <c r="J506" s="41"/>
      <c r="K506" s="60"/>
      <c r="L506" s="60"/>
      <c r="M506" s="60"/>
      <c r="O506" s="41"/>
      <c r="R506" s="60"/>
    </row>
    <row r="507" spans="6:18" ht="12.75" customHeight="1">
      <c r="F507" s="60"/>
      <c r="G507" s="60"/>
      <c r="H507" s="60"/>
      <c r="I507" s="60"/>
      <c r="J507" s="41"/>
      <c r="K507" s="60"/>
      <c r="L507" s="60"/>
      <c r="M507" s="60"/>
      <c r="O507" s="41"/>
      <c r="R507" s="60"/>
    </row>
    <row r="508" spans="6:18" ht="12.75" customHeight="1">
      <c r="F508" s="60"/>
      <c r="G508" s="60"/>
      <c r="H508" s="60"/>
      <c r="I508" s="60"/>
      <c r="J508" s="41"/>
      <c r="K508" s="60"/>
      <c r="L508" s="60"/>
      <c r="M508" s="60"/>
      <c r="O508" s="41"/>
      <c r="R508" s="60"/>
    </row>
    <row r="509" spans="6:18" ht="12.75" customHeight="1">
      <c r="F509" s="60"/>
      <c r="G509" s="60"/>
      <c r="H509" s="60"/>
      <c r="I509" s="60"/>
      <c r="J509" s="41"/>
      <c r="K509" s="60"/>
      <c r="L509" s="60"/>
      <c r="M509" s="60"/>
      <c r="O509" s="41"/>
      <c r="R509" s="60"/>
    </row>
    <row r="510" spans="6:18" ht="12.75" customHeight="1">
      <c r="F510" s="60"/>
      <c r="G510" s="60"/>
      <c r="H510" s="60"/>
      <c r="I510" s="60"/>
      <c r="J510" s="41"/>
      <c r="K510" s="60"/>
      <c r="L510" s="60"/>
      <c r="M510" s="60"/>
      <c r="O510" s="41"/>
      <c r="R510" s="60"/>
    </row>
    <row r="511" spans="6:18" ht="12.75" customHeight="1">
      <c r="F511" s="60"/>
      <c r="G511" s="60"/>
      <c r="H511" s="60"/>
      <c r="I511" s="60"/>
      <c r="J511" s="41"/>
      <c r="K511" s="60"/>
      <c r="L511" s="60"/>
      <c r="M511" s="60"/>
      <c r="O511" s="41"/>
      <c r="R511" s="60"/>
    </row>
    <row r="512" spans="6:18" ht="12.75" customHeight="1">
      <c r="F512" s="60"/>
      <c r="G512" s="60"/>
      <c r="H512" s="60"/>
      <c r="I512" s="60"/>
      <c r="J512" s="41"/>
      <c r="K512" s="60"/>
      <c r="L512" s="60"/>
      <c r="M512" s="60"/>
      <c r="O512" s="41"/>
      <c r="R512" s="60"/>
    </row>
    <row r="513" spans="6:18" ht="12.75" customHeight="1">
      <c r="F513" s="60"/>
      <c r="G513" s="60"/>
      <c r="H513" s="60"/>
      <c r="I513" s="60"/>
      <c r="J513" s="41"/>
      <c r="K513" s="60"/>
      <c r="L513" s="60"/>
      <c r="M513" s="60"/>
      <c r="O513" s="41"/>
      <c r="R513" s="60"/>
    </row>
    <row r="514" spans="6:18" ht="12.75" customHeight="1">
      <c r="F514" s="60"/>
      <c r="G514" s="60"/>
      <c r="H514" s="60"/>
      <c r="I514" s="60"/>
      <c r="J514" s="41"/>
      <c r="K514" s="60"/>
      <c r="L514" s="60"/>
      <c r="M514" s="60"/>
      <c r="O514" s="41"/>
      <c r="R514" s="60"/>
    </row>
    <row r="515" spans="6:18" ht="12.75" customHeight="1">
      <c r="F515" s="60"/>
      <c r="G515" s="60"/>
      <c r="H515" s="60"/>
      <c r="I515" s="60"/>
      <c r="J515" s="41"/>
      <c r="K515" s="60"/>
      <c r="L515" s="60"/>
      <c r="M515" s="60"/>
      <c r="O515" s="41"/>
      <c r="R515" s="60"/>
    </row>
    <row r="516" spans="6:18" ht="12.75" customHeight="1">
      <c r="F516" s="60"/>
      <c r="G516" s="60"/>
      <c r="H516" s="60"/>
      <c r="I516" s="60"/>
      <c r="J516" s="41"/>
      <c r="K516" s="60"/>
      <c r="L516" s="60"/>
      <c r="M516" s="60"/>
      <c r="O516" s="41"/>
      <c r="R516" s="60"/>
    </row>
    <row r="517" spans="6:18" ht="12.75" customHeight="1">
      <c r="F517" s="60"/>
      <c r="G517" s="60"/>
      <c r="H517" s="60"/>
      <c r="I517" s="60"/>
      <c r="J517" s="41"/>
      <c r="K517" s="60"/>
      <c r="L517" s="60"/>
      <c r="M517" s="60"/>
      <c r="O517" s="41"/>
      <c r="R517" s="60"/>
    </row>
    <row r="518" spans="6:18" ht="12.75" customHeight="1">
      <c r="F518" s="60"/>
      <c r="G518" s="60"/>
      <c r="H518" s="60"/>
      <c r="I518" s="60"/>
      <c r="J518" s="41"/>
      <c r="K518" s="60"/>
      <c r="L518" s="60"/>
      <c r="M518" s="60"/>
      <c r="O518" s="41"/>
      <c r="R518" s="60"/>
    </row>
    <row r="519" spans="6:18" ht="12.75" customHeight="1">
      <c r="F519" s="60"/>
      <c r="G519" s="60"/>
      <c r="H519" s="60"/>
      <c r="I519" s="60"/>
      <c r="J519" s="41"/>
      <c r="K519" s="60"/>
      <c r="L519" s="60"/>
      <c r="M519" s="60"/>
      <c r="O519" s="41"/>
      <c r="R519" s="60"/>
    </row>
    <row r="520" spans="6:18" ht="12.75" customHeight="1">
      <c r="F520" s="60"/>
      <c r="G520" s="60"/>
      <c r="H520" s="60"/>
      <c r="I520" s="60"/>
      <c r="J520" s="41"/>
      <c r="K520" s="60"/>
      <c r="L520" s="60"/>
      <c r="M520" s="60"/>
      <c r="O520" s="41"/>
      <c r="R520" s="60"/>
    </row>
    <row r="521" spans="6:18" ht="12.75" customHeight="1">
      <c r="F521" s="60"/>
      <c r="G521" s="60"/>
      <c r="H521" s="60"/>
      <c r="I521" s="60"/>
      <c r="J521" s="41"/>
      <c r="K521" s="60"/>
      <c r="L521" s="60"/>
      <c r="M521" s="60"/>
      <c r="O521" s="41"/>
      <c r="R521" s="60"/>
    </row>
    <row r="522" spans="6:18" ht="12.75" customHeight="1">
      <c r="F522" s="60"/>
      <c r="G522" s="60"/>
      <c r="H522" s="60"/>
      <c r="I522" s="60"/>
      <c r="J522" s="41"/>
      <c r="K522" s="60"/>
      <c r="L522" s="60"/>
      <c r="M522" s="60"/>
      <c r="O522" s="41"/>
      <c r="R522" s="60"/>
    </row>
    <row r="523" spans="6:18" ht="12.75" customHeight="1">
      <c r="F523" s="60"/>
      <c r="G523" s="60"/>
      <c r="H523" s="60"/>
      <c r="I523" s="60"/>
      <c r="J523" s="41"/>
      <c r="K523" s="60"/>
      <c r="L523" s="60"/>
      <c r="M523" s="60"/>
      <c r="O523" s="41"/>
      <c r="R523" s="60"/>
    </row>
    <row r="524" spans="6:18" ht="12.75" customHeight="1">
      <c r="F524" s="60"/>
      <c r="G524" s="60"/>
      <c r="H524" s="60"/>
      <c r="I524" s="60"/>
      <c r="J524" s="41"/>
      <c r="K524" s="60"/>
      <c r="L524" s="60"/>
      <c r="M524" s="60"/>
      <c r="O524" s="41"/>
      <c r="R524" s="60"/>
    </row>
    <row r="525" spans="6:18" ht="12.75" customHeight="1">
      <c r="F525" s="60"/>
      <c r="G525" s="60"/>
      <c r="H525" s="60"/>
      <c r="I525" s="60"/>
      <c r="J525" s="41"/>
      <c r="K525" s="60"/>
      <c r="L525" s="60"/>
      <c r="M525" s="60"/>
      <c r="O525" s="41"/>
      <c r="R525" s="60"/>
    </row>
    <row r="526" spans="6:18" ht="12.75" customHeight="1">
      <c r="F526" s="60"/>
      <c r="G526" s="60"/>
      <c r="H526" s="60"/>
      <c r="I526" s="60"/>
      <c r="J526" s="41"/>
      <c r="K526" s="60"/>
      <c r="L526" s="60"/>
      <c r="M526" s="60"/>
      <c r="O526" s="41"/>
      <c r="R526" s="60"/>
    </row>
    <row r="527" spans="6:18" ht="12.75" customHeight="1">
      <c r="F527" s="60"/>
      <c r="G527" s="60"/>
      <c r="H527" s="60"/>
      <c r="I527" s="60"/>
      <c r="J527" s="41"/>
      <c r="K527" s="60"/>
      <c r="L527" s="60"/>
      <c r="M527" s="60"/>
      <c r="O527" s="41"/>
      <c r="R527" s="60"/>
    </row>
    <row r="528" spans="6:18" ht="12.75" customHeight="1">
      <c r="F528" s="60"/>
      <c r="G528" s="60"/>
      <c r="H528" s="60"/>
      <c r="I528" s="60"/>
      <c r="J528" s="41"/>
      <c r="K528" s="60"/>
      <c r="L528" s="60"/>
      <c r="M528" s="60"/>
      <c r="O528" s="41"/>
      <c r="R528" s="60"/>
    </row>
    <row r="529" spans="6:18" ht="12.75" customHeight="1">
      <c r="F529" s="60"/>
      <c r="G529" s="60"/>
      <c r="H529" s="60"/>
      <c r="I529" s="60"/>
      <c r="J529" s="41"/>
      <c r="K529" s="60"/>
      <c r="L529" s="60"/>
      <c r="M529" s="60"/>
      <c r="O529" s="41"/>
      <c r="R529" s="60"/>
    </row>
    <row r="530" spans="6:18" ht="12.75" customHeight="1">
      <c r="F530" s="60"/>
      <c r="G530" s="60"/>
      <c r="H530" s="60"/>
      <c r="I530" s="60"/>
      <c r="J530" s="41"/>
      <c r="K530" s="60"/>
      <c r="L530" s="60"/>
      <c r="M530" s="60"/>
      <c r="O530" s="41"/>
      <c r="R530" s="60"/>
    </row>
    <row r="531" spans="6:18" ht="12.75" customHeight="1">
      <c r="F531" s="60"/>
      <c r="G531" s="60"/>
      <c r="H531" s="60"/>
      <c r="I531" s="60"/>
      <c r="J531" s="41"/>
      <c r="K531" s="60"/>
      <c r="L531" s="60"/>
      <c r="M531" s="60"/>
      <c r="O531" s="41"/>
      <c r="R531" s="60"/>
    </row>
    <row r="532" spans="6:18" ht="12.75" customHeight="1">
      <c r="F532" s="60"/>
      <c r="G532" s="60"/>
      <c r="H532" s="60"/>
      <c r="I532" s="60"/>
      <c r="J532" s="41"/>
      <c r="K532" s="60"/>
      <c r="L532" s="60"/>
      <c r="M532" s="60"/>
      <c r="O532" s="41"/>
      <c r="R532" s="60"/>
    </row>
    <row r="533" spans="6:18" ht="15" customHeight="1">
      <c r="F533" s="60"/>
      <c r="G533" s="60"/>
      <c r="H533" s="60"/>
      <c r="I533" s="60"/>
      <c r="J533" s="41"/>
      <c r="K533" s="60"/>
      <c r="L533" s="60"/>
      <c r="M533" s="60"/>
      <c r="O533" s="41"/>
      <c r="R533" s="60"/>
    </row>
  </sheetData>
  <autoFilter ref="R1:R356"/>
  <mergeCells count="13">
    <mergeCell ref="O130:O131"/>
    <mergeCell ref="P130:P131"/>
    <mergeCell ref="N130:N131"/>
    <mergeCell ref="I119:I120"/>
    <mergeCell ref="B119:B120"/>
    <mergeCell ref="A137:A138"/>
    <mergeCell ref="B137:B138"/>
    <mergeCell ref="J137:J138"/>
    <mergeCell ref="A119:A120"/>
    <mergeCell ref="J119:J120"/>
    <mergeCell ref="A130:A131"/>
    <mergeCell ref="B130:B131"/>
    <mergeCell ref="J130:J13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F103:F104 F105:F126 F128:F13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2023-08-31T02:35:06Z</dcterms:modified>
</cp:coreProperties>
</file>