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F&amp;O)'!$R$1:$R$327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81" i="7"/>
  <c r="K81"/>
  <c r="M81" s="1"/>
  <c r="L85"/>
  <c r="K85"/>
  <c r="M118"/>
  <c r="K117"/>
  <c r="M117" s="1"/>
  <c r="K116"/>
  <c r="M116" s="1"/>
  <c r="L82"/>
  <c r="K82"/>
  <c r="L33"/>
  <c r="K33"/>
  <c r="L84"/>
  <c r="K84"/>
  <c r="K124"/>
  <c r="M124" s="1"/>
  <c r="K127"/>
  <c r="M127" s="1"/>
  <c r="K126"/>
  <c r="M126" s="1"/>
  <c r="L83"/>
  <c r="K83"/>
  <c r="M83" s="1"/>
  <c r="L70"/>
  <c r="K70"/>
  <c r="K125"/>
  <c r="M125" s="1"/>
  <c r="K123"/>
  <c r="M123" s="1"/>
  <c r="L78"/>
  <c r="K78"/>
  <c r="L73"/>
  <c r="K73"/>
  <c r="L72"/>
  <c r="K72"/>
  <c r="L77"/>
  <c r="K77"/>
  <c r="L32"/>
  <c r="K32"/>
  <c r="L31"/>
  <c r="K31"/>
  <c r="L30"/>
  <c r="K30"/>
  <c r="L74"/>
  <c r="K74"/>
  <c r="K122"/>
  <c r="M122" s="1"/>
  <c r="K121"/>
  <c r="M121" s="1"/>
  <c r="L76"/>
  <c r="K76"/>
  <c r="L27"/>
  <c r="K27"/>
  <c r="L71"/>
  <c r="K71"/>
  <c r="L64"/>
  <c r="K64"/>
  <c r="L75"/>
  <c r="K75"/>
  <c r="L62"/>
  <c r="K62"/>
  <c r="L106"/>
  <c r="K106"/>
  <c r="L105"/>
  <c r="K105"/>
  <c r="L29"/>
  <c r="K29"/>
  <c r="L25"/>
  <c r="K25"/>
  <c r="L24"/>
  <c r="K24"/>
  <c r="L22"/>
  <c r="K22"/>
  <c r="L21"/>
  <c r="K21"/>
  <c r="L28"/>
  <c r="K28"/>
  <c r="L69"/>
  <c r="K69"/>
  <c r="L68"/>
  <c r="K68"/>
  <c r="L104"/>
  <c r="K104"/>
  <c r="K120"/>
  <c r="M120" s="1"/>
  <c r="L67"/>
  <c r="K67"/>
  <c r="L66"/>
  <c r="K66"/>
  <c r="L65"/>
  <c r="K65"/>
  <c r="L58"/>
  <c r="K58"/>
  <c r="L56"/>
  <c r="K56"/>
  <c r="L23"/>
  <c r="K23"/>
  <c r="K119"/>
  <c r="M119" s="1"/>
  <c r="L57"/>
  <c r="K57"/>
  <c r="L60"/>
  <c r="K60"/>
  <c r="L63"/>
  <c r="K63"/>
  <c r="L103"/>
  <c r="K103"/>
  <c r="L61"/>
  <c r="K61"/>
  <c r="L102"/>
  <c r="M102" s="1"/>
  <c r="L55"/>
  <c r="M72" l="1"/>
  <c r="M33"/>
  <c r="M85"/>
  <c r="M82"/>
  <c r="M84"/>
  <c r="M70"/>
  <c r="M78"/>
  <c r="M74"/>
  <c r="M77"/>
  <c r="M73"/>
  <c r="M32"/>
  <c r="M28"/>
  <c r="M62"/>
  <c r="M31"/>
  <c r="M30"/>
  <c r="M21"/>
  <c r="M29"/>
  <c r="M75"/>
  <c r="M76"/>
  <c r="M64"/>
  <c r="M71"/>
  <c r="M105"/>
  <c r="M27"/>
  <c r="M69"/>
  <c r="M58"/>
  <c r="M106"/>
  <c r="M22"/>
  <c r="M24"/>
  <c r="M25"/>
  <c r="M68"/>
  <c r="M23"/>
  <c r="M56"/>
  <c r="M66"/>
  <c r="M61"/>
  <c r="M65"/>
  <c r="M104"/>
  <c r="M67"/>
  <c r="M57"/>
  <c r="M103"/>
  <c r="M60"/>
  <c r="M63"/>
  <c r="K55"/>
  <c r="M55" s="1"/>
  <c r="K115"/>
  <c r="M115" s="1"/>
  <c r="L59"/>
  <c r="K59"/>
  <c r="M59" l="1"/>
  <c r="L11"/>
  <c r="K11"/>
  <c r="L18"/>
  <c r="K18"/>
  <c r="L19"/>
  <c r="K19"/>
  <c r="L53"/>
  <c r="K53"/>
  <c r="L48"/>
  <c r="K48"/>
  <c r="L47"/>
  <c r="K47"/>
  <c r="L20"/>
  <c r="K20"/>
  <c r="L52"/>
  <c r="K52"/>
  <c r="M20" l="1"/>
  <c r="M19"/>
  <c r="M52"/>
  <c r="M48"/>
  <c r="M11"/>
  <c r="M18"/>
  <c r="M53"/>
  <c r="M47"/>
  <c r="L13"/>
  <c r="K13"/>
  <c r="L17"/>
  <c r="K17"/>
  <c r="L54"/>
  <c r="K54"/>
  <c r="L50"/>
  <c r="K50"/>
  <c r="L51"/>
  <c r="K51"/>
  <c r="L46"/>
  <c r="K46"/>
  <c r="L45"/>
  <c r="K45"/>
  <c r="M46" l="1"/>
  <c r="M17"/>
  <c r="M54"/>
  <c r="M51"/>
  <c r="M13"/>
  <c r="M50"/>
  <c r="M45"/>
  <c r="L49"/>
  <c r="K49"/>
  <c r="L16"/>
  <c r="K16"/>
  <c r="M49" l="1"/>
  <c r="M16"/>
  <c r="L14" l="1"/>
  <c r="K14"/>
  <c r="M14" l="1"/>
  <c r="L10"/>
  <c r="L12"/>
  <c r="K12"/>
  <c r="K10"/>
  <c r="M10" l="1"/>
  <c r="M12"/>
  <c r="K295" l="1"/>
  <c r="L295" s="1"/>
  <c r="M7" l="1"/>
  <c r="F283" l="1"/>
  <c r="K284"/>
  <c r="L284" s="1"/>
  <c r="K275"/>
  <c r="L275" s="1"/>
  <c r="K278"/>
  <c r="L278" s="1"/>
  <c r="K286" l="1"/>
  <c r="L286" s="1"/>
  <c r="F277"/>
  <c r="F276"/>
  <c r="F274"/>
  <c r="K274" s="1"/>
  <c r="L274" s="1"/>
  <c r="F254"/>
  <c r="F206"/>
  <c r="K285" l="1"/>
  <c r="L285" s="1"/>
  <c r="K283"/>
  <c r="L283" s="1"/>
  <c r="K289"/>
  <c r="L289" s="1"/>
  <c r="K290"/>
  <c r="L290" s="1"/>
  <c r="K282"/>
  <c r="L282" s="1"/>
  <c r="K292"/>
  <c r="L292" s="1"/>
  <c r="K288"/>
  <c r="L288" s="1"/>
  <c r="K281" l="1"/>
  <c r="L281" s="1"/>
  <c r="K270"/>
  <c r="L270" s="1"/>
  <c r="K272"/>
  <c r="L272" s="1"/>
  <c r="K269"/>
  <c r="L269" s="1"/>
  <c r="K271"/>
  <c r="L271" s="1"/>
  <c r="K200"/>
  <c r="L200" s="1"/>
  <c r="K253"/>
  <c r="L253" s="1"/>
  <c r="K267"/>
  <c r="L267" s="1"/>
  <c r="K268"/>
  <c r="L268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8"/>
  <c r="L258" s="1"/>
  <c r="K256"/>
  <c r="L256" s="1"/>
  <c r="K255"/>
  <c r="L255" s="1"/>
  <c r="K254"/>
  <c r="L254" s="1"/>
  <c r="K250"/>
  <c r="L250" s="1"/>
  <c r="K249"/>
  <c r="L249" s="1"/>
  <c r="K248"/>
  <c r="L248" s="1"/>
  <c r="K245"/>
  <c r="L245" s="1"/>
  <c r="K244"/>
  <c r="L244" s="1"/>
  <c r="K243"/>
  <c r="L243" s="1"/>
  <c r="K242"/>
  <c r="L242" s="1"/>
  <c r="K241"/>
  <c r="L241" s="1"/>
  <c r="K240"/>
  <c r="L240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8"/>
  <c r="L228" s="1"/>
  <c r="K226"/>
  <c r="L226" s="1"/>
  <c r="K224"/>
  <c r="L224" s="1"/>
  <c r="K222"/>
  <c r="L222" s="1"/>
  <c r="K221"/>
  <c r="L221" s="1"/>
  <c r="K220"/>
  <c r="L220" s="1"/>
  <c r="K218"/>
  <c r="L218" s="1"/>
  <c r="K217"/>
  <c r="L217" s="1"/>
  <c r="K216"/>
  <c r="L216" s="1"/>
  <c r="K215"/>
  <c r="K214"/>
  <c r="L214" s="1"/>
  <c r="K213"/>
  <c r="L213" s="1"/>
  <c r="K211"/>
  <c r="L211" s="1"/>
  <c r="K210"/>
  <c r="L210" s="1"/>
  <c r="K209"/>
  <c r="L209" s="1"/>
  <c r="K208"/>
  <c r="L208" s="1"/>
  <c r="K207"/>
  <c r="L207" s="1"/>
  <c r="K206"/>
  <c r="L206" s="1"/>
  <c r="H205"/>
  <c r="K205" s="1"/>
  <c r="L205" s="1"/>
  <c r="K202"/>
  <c r="L202" s="1"/>
  <c r="K201"/>
  <c r="L201" s="1"/>
  <c r="K199"/>
  <c r="L199" s="1"/>
  <c r="K198"/>
  <c r="L198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H171"/>
  <c r="K171" s="1"/>
  <c r="L171" s="1"/>
  <c r="F170"/>
  <c r="K170" s="1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D7" i="6"/>
  <c r="K6" i="4"/>
  <c r="K6" i="3"/>
  <c r="L6" i="2"/>
</calcChain>
</file>

<file path=xl/sharedStrings.xml><?xml version="1.0" encoding="utf-8"?>
<sst xmlns="http://schemas.openxmlformats.org/spreadsheetml/2006/main" count="7742" uniqueCount="3870">
  <si>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</si>
  <si>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</si>
  <si>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</si>
  <si>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</si>
  <si>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</si>
  <si>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</si>
  <si>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</si>
  <si>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</si>
  <si>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</si>
  <si>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</si>
  <si>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</si>
  <si>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</si>
  <si>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</si>
  <si>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</si>
  <si>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</si>
  <si>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</si>
  <si>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</si>
  <si>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</si>
  <si>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</si>
  <si>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</si>
  <si>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</si>
  <si>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</si>
  <si>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</si>
  <si>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</si>
  <si>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</si>
  <si>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</si>
  <si>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</si>
  <si>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</si>
  <si>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</si>
  <si>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</si>
  <si>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</si>
  <si>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</si>
  <si>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</si>
  <si>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</si>
  <si>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</si>
  <si>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</si>
  <si>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</si>
  <si>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</si>
  <si>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</si>
  <si>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</si>
  <si>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</si>
  <si>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</si>
  <si>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</si>
  <si>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</si>
  <si>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</si>
  <si>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</si>
  <si>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</si>
  <si>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</si>
  <si>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</si>
  <si>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</si>
  <si>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</si>
  <si>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</si>
  <si>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</si>
  <si>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</si>
  <si>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</si>
  <si>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</si>
  <si>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</si>
  <si>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</si>
  <si>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</si>
  <si>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</si>
  <si>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</si>
  <si>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</si>
  <si>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</si>
  <si>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</si>
  <si>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</si>
  <si>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</si>
  <si>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</si>
  <si>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</si>
  <si>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</si>
  <si>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</si>
  <si>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</si>
  <si>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</si>
  <si>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</si>
  <si>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</si>
  <si>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</si>
  <si>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</si>
  <si>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</si>
  <si>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</si>
  <si>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</si>
  <si>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</si>
  <si>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</si>
  <si>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</si>
  <si>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</si>
  <si>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</si>
  <si>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</si>
  <si>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</si>
  <si>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</si>
  <si>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</si>
  <si>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</si>
  <si>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</si>
  <si>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</si>
  <si>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</si>
  <si>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</si>
  <si>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</si>
  <si>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</si>
  <si>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</si>
  <si>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</si>
  <si>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</si>
  <si>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</si>
  <si>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</si>
  <si>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</si>
  <si>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</si>
  <si>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</si>
  <si>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</si>
  <si>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</si>
  <si>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</si>
  <si>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</si>
  <si>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</si>
  <si>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</si>
  <si>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</si>
  <si>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</si>
  <si>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</si>
  <si>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</si>
  <si>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</si>
  <si>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</si>
  <si>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</si>
  <si>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</si>
  <si>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</si>
  <si>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</si>
  <si>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</si>
  <si>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</si>
  <si>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</si>
  <si>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</si>
  <si>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</si>
  <si>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</si>
  <si>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</si>
  <si>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</si>
  <si>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</si>
  <si>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</si>
  <si>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</si>
  <si>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</si>
  <si>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</si>
  <si>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</si>
  <si>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</si>
  <si>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</si>
  <si>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</si>
  <si>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</si>
  <si>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</si>
  <si>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</si>
  <si>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</si>
  <si>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</si>
  <si>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</si>
  <si>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</si>
  <si>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</si>
  <si>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</si>
  <si>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</si>
  <si>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</si>
  <si>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</si>
  <si>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</si>
  <si>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</si>
  <si>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</si>
  <si>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</si>
  <si>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</si>
  <si>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</si>
  <si>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</si>
  <si>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</si>
  <si>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</si>
  <si>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</si>
  <si>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</si>
  <si>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</si>
  <si>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</si>
  <si>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</si>
  <si>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</si>
  <si>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</si>
  <si>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</si>
  <si>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</si>
  <si>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</si>
  <si>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</si>
  <si>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</si>
  <si>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</si>
  <si>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</si>
  <si>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</si>
  <si>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</si>
  <si>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</si>
  <si>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</si>
  <si>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</si>
  <si>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</si>
  <si>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</si>
  <si>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</si>
  <si>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</si>
  <si>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</si>
  <si>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</si>
  <si>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</si>
  <si>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</si>
  <si>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</si>
  <si>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</si>
  <si>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</si>
  <si>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</si>
  <si>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</si>
  <si>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</si>
  <si>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</si>
  <si>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</si>
  <si>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</si>
  <si>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</si>
  <si>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</si>
  <si>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</si>
  <si>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</si>
  <si>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</si>
  <si>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</si>
  <si>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</si>
  <si>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</si>
  <si>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</si>
  <si>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</si>
  <si>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</si>
  <si>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</si>
  <si>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</si>
  <si>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</si>
  <si>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</si>
  <si>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</si>
  <si>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</si>
  <si>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</si>
  <si>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</si>
  <si>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</si>
  <si>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</si>
  <si>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</si>
  <si>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</si>
  <si>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</si>
  <si>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</si>
  <si>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</si>
  <si>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</si>
  <si>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</si>
  <si>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</si>
  <si>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</si>
  <si>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</si>
  <si>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</si>
  <si>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</si>
  <si>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</si>
  <si>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</si>
  <si>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</si>
  <si>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</si>
  <si>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</si>
  <si>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</si>
  <si>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</si>
  <si>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</si>
  <si>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</si>
  <si>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</si>
  <si>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</si>
  <si>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</si>
  <si>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</si>
  <si>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</si>
  <si>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</si>
  <si>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</si>
  <si>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</si>
  <si>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</si>
  <si>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</si>
  <si>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</si>
  <si>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</si>
  <si>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</si>
  <si>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</si>
  <si>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</si>
  <si>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</si>
  <si>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</si>
  <si>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</si>
  <si>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</si>
  <si>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</si>
  <si>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</si>
  <si>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</si>
  <si>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</si>
  <si>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</si>
  <si>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</si>
  <si>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</si>
  <si>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</si>
  <si>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</si>
  <si>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</si>
  <si>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</si>
  <si>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</si>
  <si>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</si>
  <si>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</si>
  <si>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</si>
  <si>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</si>
  <si>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</si>
  <si>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</si>
  <si>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</si>
  <si>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</si>
  <si>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</si>
  <si>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</si>
  <si>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</si>
  <si>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</si>
  <si>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</si>
  <si>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</si>
  <si>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</si>
  <si>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</si>
  <si>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</si>
  <si>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</si>
  <si>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</si>
  <si>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</si>
  <si>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</si>
  <si>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</si>
  <si>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</si>
  <si>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</si>
  <si>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</si>
  <si>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</si>
  <si>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</si>
  <si>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</si>
  <si>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</si>
  <si>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</si>
  <si>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</si>
  <si>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</si>
  <si>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</si>
  <si>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</si>
  <si>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</si>
  <si>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</si>
  <si>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</si>
  <si>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</si>
  <si>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</si>
  <si>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</si>
  <si>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</si>
  <si>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</si>
  <si>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</si>
  <si>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</si>
  <si>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</si>
  <si>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</si>
  <si>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</si>
  <si>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</si>
  <si>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</si>
  <si>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</si>
  <si>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</si>
  <si>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</si>
  <si>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</si>
  <si>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</si>
  <si>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</si>
  <si>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</si>
  <si>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</si>
  <si>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</si>
  <si>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</si>
  <si>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</si>
  <si>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</si>
  <si>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</si>
  <si>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</si>
  <si>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</si>
  <si>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</si>
  <si>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</si>
  <si>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</si>
  <si>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</si>
  <si>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</si>
  <si>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</si>
  <si>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</si>
  <si>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</si>
  <si>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</si>
  <si>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</si>
  <si>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</si>
  <si>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</si>
  <si>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</si>
  <si>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</si>
  <si>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</si>
  <si>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</si>
  <si>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</si>
  <si>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</si>
  <si>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</si>
  <si>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</si>
  <si>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</si>
  <si>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</si>
  <si>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</si>
  <si>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</si>
  <si>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</si>
  <si>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</si>
  <si>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</si>
  <si>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</si>
  <si>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</si>
  <si>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</si>
  <si>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</si>
  <si>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</si>
  <si>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</si>
  <si>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</si>
  <si>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</si>
  <si>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</si>
  <si>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</si>
  <si>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</si>
  <si>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</si>
  <si>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</si>
  <si>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</si>
  <si>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</si>
  <si>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</si>
  <si>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</si>
  <si>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</si>
  <si>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</si>
  <si>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</si>
  <si>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</si>
  <si>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</si>
  <si>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</si>
  <si>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</si>
  <si>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</si>
  <si>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</si>
  <si>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</si>
  <si>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</si>
  <si>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</si>
  <si>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</si>
  <si>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</si>
  <si>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</si>
  <si>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</si>
  <si>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</si>
  <si>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</si>
  <si>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</si>
  <si>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</si>
  <si>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</si>
  <si>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</si>
  <si>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</si>
  <si>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</si>
  <si>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</si>
  <si>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</si>
  <si>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</si>
  <si>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</si>
  <si>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</si>
  <si>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</si>
  <si>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</si>
  <si>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</si>
  <si>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</si>
  <si>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</si>
  <si>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</si>
  <si>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</si>
  <si>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</si>
  <si>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</si>
  <si>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</si>
  <si>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</si>
  <si>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</si>
  <si>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</si>
  <si>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</si>
  <si>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</si>
  <si>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</si>
  <si>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</si>
  <si>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</si>
  <si>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</si>
  <si>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</si>
  <si>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</si>
  <si>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</si>
  <si>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</si>
  <si>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</si>
  <si>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</si>
  <si>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</si>
  <si>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</si>
  <si>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</si>
  <si>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</si>
  <si>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</si>
  <si>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</si>
  <si>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</si>
  <si>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</si>
  <si>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</si>
  <si>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</si>
  <si>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</si>
  <si>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</si>
  <si>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</si>
  <si>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</si>
  <si>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</si>
  <si>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</si>
  <si>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</si>
  <si>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</si>
  <si>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</si>
  <si>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</si>
  <si>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</si>
  <si>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</si>
  <si>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</si>
  <si>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</si>
  <si>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</si>
  <si>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</si>
  <si>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</si>
  <si>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</si>
  <si>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</si>
  <si>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</si>
  <si>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</si>
  <si>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</si>
  <si>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</si>
  <si>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</si>
  <si>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</si>
  <si>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</si>
  <si>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</si>
  <si>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</si>
  <si>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</si>
  <si>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</si>
  <si>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</si>
  <si>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</si>
  <si>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</si>
  <si>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</si>
  <si>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</si>
  <si>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</si>
  <si>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</si>
  <si>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</si>
  <si>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</si>
  <si>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</si>
  <si>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</si>
  <si>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</si>
  <si>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</si>
  <si>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</si>
  <si>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</si>
  <si>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</si>
  <si>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</si>
  <si>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</si>
  <si>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</si>
  <si>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</si>
  <si>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</si>
  <si>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</si>
  <si>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</si>
  <si>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</si>
  <si>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</si>
  <si>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</si>
  <si>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</si>
  <si>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</si>
  <si>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</si>
  <si>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</si>
  <si>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</si>
  <si>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</si>
  <si>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</si>
  <si>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</si>
  <si>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</si>
  <si>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</si>
  <si>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</si>
  <si>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</si>
  <si>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</si>
  <si>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</si>
  <si>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</si>
  <si>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</si>
  <si>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</si>
  <si>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</si>
  <si>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</si>
  <si>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</si>
  <si>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</si>
  <si>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</si>
  <si>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</si>
  <si>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</si>
  <si>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</si>
  <si>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</si>
  <si>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</si>
  <si>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</si>
  <si>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</si>
  <si>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</si>
  <si>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</si>
  <si>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</si>
  <si>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</si>
  <si>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</si>
  <si>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</si>
  <si>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</si>
  <si>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</si>
  <si>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</si>
  <si>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</si>
  <si>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</si>
  <si>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</si>
  <si>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</si>
  <si>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</si>
  <si>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</si>
  <si>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</si>
  <si>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</si>
  <si>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</si>
  <si>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</si>
  <si>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</si>
  <si>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</si>
  <si>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</si>
  <si>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</si>
  <si>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</si>
  <si>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</si>
  <si>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</si>
  <si>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</si>
  <si>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</si>
  <si>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</si>
  <si>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</si>
  <si>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</si>
  <si>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</si>
  <si>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</si>
  <si>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</si>
  <si>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</si>
  <si>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</si>
  <si>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</si>
  <si>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</si>
  <si>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</si>
  <si>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</si>
  <si>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</si>
  <si>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</si>
  <si>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</si>
  <si>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</si>
  <si>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</si>
  <si>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</si>
  <si>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</si>
  <si>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</si>
  <si>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</si>
  <si>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</si>
  <si>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</si>
  <si>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</si>
  <si>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</si>
  <si>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</si>
  <si>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</si>
  <si>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</si>
  <si>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</si>
  <si>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</si>
  <si>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</si>
  <si>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</si>
  <si>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</si>
  <si>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</si>
  <si>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</si>
  <si>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</si>
  <si>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</si>
  <si>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</si>
  <si>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</si>
  <si>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</si>
  <si>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</si>
  <si>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</si>
  <si>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</si>
  <si>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</si>
  <si>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</si>
  <si>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</si>
  <si>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</si>
  <si>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</si>
  <si>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</si>
  <si>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</si>
  <si>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</si>
  <si>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</si>
  <si>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</si>
  <si>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</si>
  <si>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</si>
  <si>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</si>
  <si>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</si>
  <si>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</si>
  <si>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</si>
  <si>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</si>
  <si>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</si>
  <si>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</si>
  <si>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</si>
  <si>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</si>
  <si>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</si>
  <si>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</si>
  <si>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</si>
  <si>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</si>
  <si>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</si>
  <si>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</si>
  <si>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</si>
  <si>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</si>
  <si>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</si>
  <si>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</si>
  <si>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</si>
  <si>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</si>
  <si>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</si>
  <si>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</si>
  <si>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</si>
  <si>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</si>
  <si>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</si>
  <si>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</si>
  <si>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</si>
  <si>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</si>
  <si>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</si>
  <si>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</si>
  <si>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</si>
  <si>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</si>
  <si>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</si>
  <si>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</si>
  <si>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</si>
  <si>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</si>
  <si>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</si>
  <si>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</si>
  <si>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</si>
  <si>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</si>
  <si>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</si>
  <si>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</si>
  <si>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</si>
  <si>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</si>
  <si>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</si>
  <si>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</si>
  <si>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</si>
  <si>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</si>
  <si>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</si>
  <si>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</si>
  <si>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</si>
  <si>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</si>
  <si>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</si>
  <si>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</si>
  <si>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</si>
  <si>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</si>
  <si>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</si>
  <si>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</si>
  <si>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</si>
  <si>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</si>
  <si>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</si>
  <si>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</si>
  <si>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</si>
  <si>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</si>
  <si>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</si>
  <si>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</si>
  <si>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</si>
  <si>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</si>
  <si>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</si>
  <si>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</si>
  <si>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</si>
  <si>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</si>
  <si>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</si>
  <si>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</si>
  <si>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</si>
  <si>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</si>
  <si>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</si>
  <si>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</si>
  <si>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</si>
  <si>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</si>
  <si>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</si>
  <si>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</si>
  <si>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</si>
  <si>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</si>
  <si>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</si>
  <si>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</si>
  <si>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</si>
  <si>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</si>
  <si>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</si>
  <si>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</si>
  <si>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</si>
  <si>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</si>
  <si>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</si>
  <si>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</si>
  <si>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</si>
  <si>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</si>
  <si>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</si>
  <si>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</si>
  <si>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</si>
  <si>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</si>
  <si>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</si>
  <si>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</si>
  <si>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</si>
  <si>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</si>
  <si>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</si>
  <si>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</si>
  <si>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</si>
  <si>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</si>
  <si>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</si>
  <si>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</si>
  <si>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</si>
  <si>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</si>
  <si>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</si>
  <si>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</si>
  <si>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</si>
  <si>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</si>
  <si>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</si>
  <si>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</si>
  <si>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</si>
  <si>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</si>
  <si>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</si>
  <si>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</si>
  <si>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</si>
  <si>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</si>
  <si>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</si>
  <si>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</si>
  <si>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</si>
  <si>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</si>
  <si>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</si>
  <si>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</si>
  <si>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</si>
  <si>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</si>
  <si>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</si>
  <si>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</si>
  <si>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</si>
  <si>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</si>
  <si>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</si>
  <si>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</si>
  <si>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</si>
  <si>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</si>
  <si>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</si>
  <si>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</si>
  <si>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</si>
  <si>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</si>
  <si>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</si>
  <si>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</si>
  <si>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</si>
  <si>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</si>
  <si>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</si>
  <si>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</si>
  <si>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</si>
  <si>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</si>
  <si>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</si>
  <si>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</si>
  <si>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</si>
  <si>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</si>
  <si>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</si>
  <si>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</si>
  <si>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</si>
  <si>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</si>
  <si>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</si>
  <si>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</si>
  <si>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</si>
  <si>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</si>
  <si>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</si>
  <si>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</si>
  <si>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</si>
  <si>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</si>
  <si>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</si>
  <si>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</si>
  <si>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</si>
  <si>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</si>
  <si>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</si>
  <si>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</si>
  <si>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</si>
  <si>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</si>
  <si>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</si>
  <si>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</si>
  <si>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</si>
  <si>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</si>
  <si>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</si>
  <si>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</si>
  <si>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</si>
  <si>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</si>
  <si>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</si>
  <si>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</si>
  <si>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</si>
  <si>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</si>
  <si>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</si>
  <si>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</si>
  <si>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</si>
  <si>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</si>
  <si>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</si>
  <si>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</si>
  <si>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</si>
  <si>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</si>
  <si>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</si>
  <si>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</si>
  <si>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</si>
  <si>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</si>
  <si>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</si>
  <si>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</si>
  <si>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</si>
  <si>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</si>
  <si>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</si>
  <si>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</si>
  <si>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</si>
  <si>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</si>
  <si>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</si>
  <si>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</si>
  <si>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</si>
  <si>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</si>
  <si>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</si>
  <si>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</si>
  <si>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</si>
  <si>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</si>
  <si>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</si>
  <si>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</si>
  <si>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</si>
  <si>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</si>
  <si>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</si>
  <si>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</si>
  <si>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</si>
  <si>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</si>
  <si>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</si>
  <si>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</si>
  <si>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</si>
  <si>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</si>
  <si>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</si>
  <si>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</si>
  <si>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</si>
  <si>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</si>
  <si>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</si>
  <si>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</si>
  <si>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</si>
  <si>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</si>
  <si>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</si>
  <si>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</si>
  <si>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</si>
  <si>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</si>
  <si>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</si>
  <si>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</si>
  <si>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</si>
  <si>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</si>
  <si>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</si>
  <si>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</si>
  <si>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</si>
  <si>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</si>
  <si>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</si>
  <si>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</si>
  <si>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</si>
  <si>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</si>
  <si>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</si>
  <si>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</si>
  <si>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</si>
  <si>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</si>
  <si>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</si>
  <si>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</si>
  <si>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</si>
  <si>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</si>
  <si>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</si>
  <si>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</si>
  <si>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</si>
  <si>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</si>
  <si>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</si>
  <si>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</si>
  <si>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</si>
  <si>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</si>
  <si>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</si>
  <si>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</si>
  <si>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</si>
  <si>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</si>
  <si>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</si>
  <si>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</si>
  <si>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</si>
  <si>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</si>
  <si>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</si>
  <si>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</si>
  <si>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</si>
  <si>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</si>
  <si>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</si>
  <si>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</si>
  <si>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</si>
  <si>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</si>
  <si>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</si>
  <si>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</si>
  <si>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</si>
  <si>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</si>
  <si>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</si>
  <si>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</si>
  <si>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</si>
  <si>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</si>
  <si>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</si>
  <si>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</si>
  <si>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</si>
  <si>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</si>
  <si>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</si>
  <si>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</si>
  <si>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</si>
  <si>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</si>
  <si>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</si>
  <si>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</si>
  <si>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</si>
  <si>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</si>
  <si>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</si>
  <si>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</si>
  <si>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</si>
  <si>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</si>
  <si>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</si>
  <si>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</si>
  <si>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</si>
  <si>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</si>
  <si>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</si>
  <si>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</si>
  <si>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</si>
  <si>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</si>
  <si>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</si>
  <si>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</si>
  <si>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</si>
  <si>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</si>
  <si>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</si>
  <si>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</si>
  <si>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</si>
  <si>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</si>
  <si>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</si>
  <si>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</si>
  <si>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</si>
  <si>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</si>
  <si>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</si>
  <si>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</si>
  <si>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</si>
  <si>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</si>
  <si>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</si>
  <si>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</si>
  <si>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</si>
  <si>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</si>
  <si>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</si>
  <si>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</si>
  <si>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</si>
  <si>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</si>
  <si>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</si>
  <si>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</si>
  <si>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</si>
  <si>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</si>
  <si>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</si>
  <si>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</si>
  <si>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</si>
  <si>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</si>
  <si>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</si>
  <si>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</si>
  <si>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</si>
  <si>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</si>
  <si>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</si>
  <si>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</si>
  <si>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</si>
  <si>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</si>
  <si>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</si>
  <si>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</si>
  <si>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</si>
  <si>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</si>
  <si>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</si>
  <si>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</si>
  <si>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</si>
  <si>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</si>
  <si>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</si>
  <si>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</si>
  <si>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</si>
  <si>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</si>
  <si>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</si>
  <si>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</si>
  <si>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</si>
  <si>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</si>
  <si>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</si>
  <si>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</si>
  <si>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</si>
  <si>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</si>
  <si>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</si>
  <si>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</si>
  <si>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</si>
  <si>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</si>
  <si>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</si>
  <si>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</si>
  <si>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</si>
  <si>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</si>
  <si>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</si>
  <si>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</si>
  <si>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</si>
  <si>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</si>
  <si>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</si>
  <si>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</si>
  <si>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</si>
  <si>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</si>
  <si>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</si>
  <si>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</si>
  <si>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</si>
  <si>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</si>
  <si>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</si>
  <si>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</si>
  <si>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</si>
  <si>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</si>
  <si>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</si>
  <si>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</si>
  <si>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</si>
  <si>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</si>
  <si>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</si>
  <si>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</si>
  <si>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</si>
  <si>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</si>
  <si>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</si>
  <si>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</si>
  <si>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</si>
  <si>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</si>
  <si>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</si>
  <si>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</si>
  <si>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</si>
  <si>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</si>
  <si>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</si>
  <si>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</si>
  <si>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</si>
  <si>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</si>
  <si>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</si>
  <si>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</si>
  <si>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</si>
  <si>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</si>
  <si>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</si>
  <si>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</si>
  <si>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</si>
  <si>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</si>
  <si>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</si>
  <si>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</si>
  <si>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</si>
  <si>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</si>
  <si>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</si>
  <si>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</si>
  <si>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</si>
  <si>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</si>
  <si>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</si>
  <si>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</si>
  <si>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</si>
  <si>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</si>
  <si>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</si>
  <si>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</si>
  <si>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</si>
  <si>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</si>
  <si>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</si>
  <si>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</si>
  <si>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</si>
  <si>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</si>
  <si>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</si>
  <si>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</si>
  <si>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</si>
  <si>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</si>
  <si>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</si>
  <si>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</si>
  <si>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</si>
  <si>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</si>
  <si>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</si>
  <si>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</si>
  <si>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</si>
  <si>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</si>
  <si>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</si>
  <si>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</si>
  <si>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</si>
  <si>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</si>
  <si>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</si>
  <si>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</si>
  <si>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</si>
  <si>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</si>
  <si>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</si>
  <si>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</si>
  <si>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</si>
  <si>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</si>
  <si>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</si>
  <si>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</si>
  <si>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</si>
  <si>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</si>
  <si>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</si>
  <si>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</si>
  <si>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</si>
  <si>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</si>
  <si>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</si>
  <si>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</si>
  <si>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</si>
  <si>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</si>
  <si>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</si>
  <si>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</si>
  <si>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</si>
  <si>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</si>
  <si>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</si>
  <si>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</si>
  <si>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</si>
  <si>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</si>
  <si>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</si>
  <si>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</si>
  <si>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</si>
  <si>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</si>
  <si>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</si>
  <si>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</si>
  <si>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</si>
  <si>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</si>
  <si>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</si>
  <si>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</si>
  <si>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</si>
  <si>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</si>
  <si>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</si>
  <si>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</si>
  <si>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</si>
  <si>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</si>
  <si>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</si>
  <si>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</si>
  <si>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</si>
  <si>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</si>
  <si>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</si>
  <si>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</si>
  <si>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</si>
  <si>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</si>
  <si>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</si>
  <si>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</si>
  <si>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</si>
  <si>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</si>
  <si>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</si>
  <si>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</si>
  <si>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</si>
  <si>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</si>
  <si>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</si>
  <si>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</si>
  <si>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</si>
  <si>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</si>
  <si>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</si>
  <si>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</si>
  <si>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</si>
  <si>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</si>
  <si>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</si>
  <si>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</si>
  <si>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</si>
  <si>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</si>
  <si>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</si>
  <si>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</si>
  <si>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</si>
  <si>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</si>
  <si>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</si>
  <si>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</si>
  <si>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</si>
  <si>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</si>
  <si>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</si>
  <si>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</si>
  <si>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</si>
  <si>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</si>
  <si>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</si>
  <si>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</si>
  <si>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</si>
  <si>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</si>
  <si>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</si>
  <si>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</si>
  <si>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</si>
  <si>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</si>
  <si>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</si>
  <si>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</si>
  <si>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</si>
  <si>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</si>
  <si>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</si>
  <si>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</si>
  <si>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</si>
  <si>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</si>
  <si>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</si>
  <si>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</si>
  <si>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</si>
  <si>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</si>
  <si>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</si>
  <si>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</si>
  <si>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</si>
  <si>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</si>
  <si>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</si>
  <si>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</si>
  <si>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</si>
  <si>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</si>
  <si>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</si>
  <si>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</si>
  <si>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</si>
  <si>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</si>
  <si>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</si>
  <si>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</si>
  <si>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</si>
  <si>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</si>
  <si>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</si>
  <si>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</si>
  <si>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</si>
  <si>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</si>
  <si>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</si>
  <si>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</si>
  <si>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</si>
  <si>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</si>
  <si>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</si>
  <si>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</si>
  <si>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</si>
  <si>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</si>
  <si>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</si>
  <si>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</si>
  <si>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</si>
  <si>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</si>
  <si>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</si>
  <si>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</si>
  <si>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</si>
  <si>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</si>
  <si>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</si>
  <si>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</si>
  <si>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</si>
  <si>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</si>
  <si>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</si>
  <si>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</si>
  <si>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</si>
  <si>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</si>
  <si>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</si>
  <si>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</si>
  <si>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</si>
  <si>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</si>
  <si>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</si>
  <si>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</si>
  <si>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</si>
  <si>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</si>
  <si>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</si>
  <si>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</si>
  <si>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</si>
  <si>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</si>
  <si>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</si>
  <si>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</si>
  <si>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</si>
  <si>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</si>
  <si>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</si>
  <si>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</si>
  <si>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</si>
  <si>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</si>
  <si>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</si>
  <si>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</si>
  <si>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</si>
  <si>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</si>
  <si>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</si>
  <si>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</si>
  <si>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</si>
  <si>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</si>
  <si>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</si>
  <si>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</si>
  <si>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</si>
  <si>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</si>
  <si>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</si>
  <si>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</si>
  <si>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</si>
  <si>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</si>
  <si>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</si>
  <si>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</si>
  <si>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</si>
  <si>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</si>
  <si>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</si>
  <si>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</si>
  <si>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</si>
  <si>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</si>
  <si>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</si>
  <si>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</si>
  <si>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</si>
  <si>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</si>
  <si>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</si>
  <si>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</si>
  <si>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</si>
  <si>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</si>
  <si>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</si>
  <si>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</si>
  <si>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</si>
  <si>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</si>
  <si>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</si>
  <si>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</si>
  <si>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</si>
  <si>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</si>
  <si>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</si>
  <si>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</si>
  <si>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</si>
  <si>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</si>
  <si>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</si>
  <si>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</si>
  <si>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</si>
  <si>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</si>
  <si>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</si>
  <si>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</si>
  <si>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</si>
  <si>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</si>
  <si>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</si>
  <si>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</si>
  <si>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</si>
  <si>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</si>
  <si>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</si>
  <si>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</si>
  <si>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</si>
  <si>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</si>
  <si>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</si>
  <si>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</si>
  <si>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</si>
  <si>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</si>
  <si>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</si>
  <si>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</si>
  <si>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</si>
  <si>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</si>
  <si>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</si>
  <si>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</si>
  <si>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</si>
  <si>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</si>
  <si>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</si>
  <si>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</si>
  <si>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</si>
  <si>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</si>
  <si>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</si>
  <si>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</si>
  <si>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</si>
  <si>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</si>
  <si>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</si>
  <si>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</si>
  <si>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</si>
  <si>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</si>
  <si>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</si>
  <si>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</si>
  <si>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</si>
  <si>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</si>
  <si>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</si>
  <si>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</si>
  <si>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</si>
  <si>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</si>
  <si>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</si>
  <si>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</si>
  <si>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</si>
  <si>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</si>
  <si>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</si>
  <si>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</si>
  <si>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</si>
  <si>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</si>
  <si>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</si>
  <si>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</si>
  <si>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</si>
  <si>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</si>
  <si>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</si>
  <si>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</si>
  <si>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</si>
  <si>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</si>
  <si>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</si>
  <si>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</si>
  <si>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</si>
  <si>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</si>
  <si>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</si>
  <si>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</si>
  <si>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</si>
  <si>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</si>
  <si>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</si>
  <si>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</si>
  <si>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</si>
  <si>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</si>
  <si>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</si>
  <si>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</si>
  <si>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</si>
  <si>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</si>
  <si>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</si>
  <si>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</si>
  <si>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</si>
  <si>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</si>
  <si>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</si>
  <si>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</si>
  <si>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</si>
  <si>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</si>
  <si>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</si>
  <si>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</si>
  <si>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</si>
  <si>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</si>
  <si>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</si>
  <si>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</si>
  <si>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</si>
  <si>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</si>
  <si>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</si>
  <si>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</si>
  <si>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</si>
  <si>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</si>
  <si>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</si>
  <si>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</si>
  <si>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</si>
  <si>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</si>
  <si>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</si>
  <si>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</si>
  <si>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</si>
  <si>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</si>
  <si>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</si>
  <si>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</si>
  <si>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</si>
  <si>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</si>
  <si>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</si>
  <si>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</si>
  <si>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</si>
  <si>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</si>
  <si>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</si>
  <si>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</si>
  <si>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</si>
  <si>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</si>
  <si>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</si>
  <si>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</si>
  <si>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</si>
  <si>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</si>
  <si>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</si>
  <si>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</si>
  <si>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</si>
  <si>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</si>
  <si>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</si>
  <si>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</si>
  <si>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</si>
  <si>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</si>
  <si>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</si>
  <si>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</si>
  <si>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</si>
  <si>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</si>
  <si>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</si>
  <si>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</si>
  <si>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</si>
  <si>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</si>
  <si>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</si>
  <si>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</si>
  <si>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</si>
  <si>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</si>
  <si>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</si>
  <si>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</si>
  <si>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</si>
  <si>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</si>
  <si>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</si>
  <si>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</si>
  <si>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</si>
  <si>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</si>
  <si>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</si>
  <si>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</si>
  <si>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</si>
  <si>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</si>
  <si>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</si>
  <si>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</si>
  <si>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</si>
  <si>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</si>
  <si>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</si>
  <si>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</si>
  <si>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</si>
  <si>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</si>
  <si>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</si>
  <si>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</si>
  <si>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</si>
  <si>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</si>
  <si>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</si>
  <si>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</si>
  <si>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</si>
  <si>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</si>
  <si>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</si>
  <si>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</si>
  <si>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</si>
  <si>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</si>
  <si>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</si>
  <si>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</si>
  <si>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</si>
  <si>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</si>
  <si>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</si>
  <si>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</si>
  <si>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</si>
  <si>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</si>
  <si>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</si>
  <si>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</si>
  <si>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</si>
  <si>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</si>
  <si>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</si>
  <si>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</si>
  <si>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</si>
  <si>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</si>
  <si>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</si>
  <si>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</si>
  <si>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</si>
  <si>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</si>
  <si>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</si>
  <si>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</si>
  <si>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</si>
  <si>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</si>
  <si>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</si>
  <si>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</si>
  <si>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</si>
  <si>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</si>
  <si>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</si>
  <si>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</si>
  <si>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</si>
  <si>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</si>
  <si>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</si>
  <si>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</si>
  <si>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</si>
  <si>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</si>
  <si>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</si>
  <si>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</si>
  <si>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</si>
  <si>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</si>
  <si>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</si>
  <si>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</si>
  <si>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</si>
  <si>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</si>
  <si>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</si>
  <si>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</si>
  <si>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</si>
  <si>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</si>
  <si>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</si>
  <si>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</si>
  <si>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</si>
  <si>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</si>
  <si>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</si>
  <si>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</si>
  <si>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</si>
  <si>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</si>
  <si>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</si>
  <si>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</si>
  <si>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</si>
  <si>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</si>
  <si>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</si>
  <si>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</si>
  <si>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</si>
  <si>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</si>
  <si>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</si>
  <si>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</si>
  <si>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</si>
  <si>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</si>
  <si>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</si>
  <si>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</si>
  <si>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</si>
  <si>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</si>
  <si>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</si>
  <si>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</si>
  <si>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</si>
  <si>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</si>
  <si>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</si>
  <si>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</si>
  <si>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</si>
  <si>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</si>
  <si>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</si>
  <si>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</si>
  <si>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</si>
  <si>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</si>
  <si>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</si>
  <si>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</si>
  <si>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</si>
  <si>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</si>
  <si>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</si>
  <si>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</si>
  <si>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</si>
  <si>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</si>
  <si>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</si>
  <si>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</si>
  <si>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</si>
  <si>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</si>
  <si>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</si>
  <si>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</si>
  <si>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</si>
  <si>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</si>
  <si>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</si>
  <si>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</si>
  <si>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</si>
  <si>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</si>
  <si>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</si>
  <si>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</si>
  <si>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</si>
  <si>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</si>
  <si>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</si>
  <si>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</si>
  <si>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</si>
  <si>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</si>
  <si>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</si>
  <si>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</si>
  <si>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</si>
  <si>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</si>
  <si>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</si>
  <si>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</si>
  <si>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</si>
  <si>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</si>
  <si>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</si>
  <si>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</si>
  <si>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</si>
  <si>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</si>
  <si>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</si>
  <si>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</si>
  <si>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</si>
  <si>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</si>
  <si>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</si>
  <si>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</si>
  <si>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</si>
  <si>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</si>
  <si>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</si>
  <si>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</si>
  <si>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</si>
  <si>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</si>
  <si>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</si>
  <si>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</si>
  <si>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</si>
  <si>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</si>
  <si>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</si>
  <si>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</si>
  <si>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</si>
  <si>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</si>
  <si>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</si>
  <si>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</si>
  <si>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</si>
  <si>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</si>
  <si>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</si>
  <si>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</si>
  <si>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</si>
  <si>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</si>
  <si>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</si>
  <si>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</si>
  <si>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</si>
  <si>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</si>
  <si>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</si>
  <si>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</si>
  <si>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</si>
  <si>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</si>
  <si>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</si>
  <si>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</si>
  <si>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</si>
  <si>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</si>
  <si>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</si>
  <si>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</si>
  <si>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</si>
  <si>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</si>
  <si>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</si>
  <si>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</si>
  <si>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</si>
  <si>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</si>
  <si>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</si>
  <si>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</si>
  <si>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</si>
  <si>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</si>
  <si>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</si>
  <si>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</si>
  <si>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</si>
  <si>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</si>
  <si>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</si>
  <si>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</si>
  <si>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</si>
  <si>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</si>
  <si>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</si>
  <si>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</si>
  <si>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</si>
  <si>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</si>
  <si>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</si>
  <si>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</si>
  <si>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</si>
  <si>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</si>
  <si>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</si>
  <si>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</si>
  <si>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</si>
  <si>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</si>
  <si>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</si>
  <si>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</si>
  <si>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</si>
  <si>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</si>
  <si>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</si>
  <si>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</si>
  <si>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</si>
  <si>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</si>
  <si>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</si>
  <si>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</si>
  <si>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</si>
  <si>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</si>
  <si>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</si>
  <si>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</si>
  <si>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</si>
  <si>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</si>
  <si>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</si>
  <si>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</si>
  <si>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</si>
  <si>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</si>
  <si>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</si>
  <si>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</si>
  <si>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</si>
  <si>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</si>
  <si>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</si>
  <si>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</si>
  <si>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</si>
  <si>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</si>
  <si>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</si>
  <si>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</si>
  <si>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</si>
  <si>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</si>
  <si>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</si>
  <si>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</si>
  <si>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</si>
  <si>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</si>
  <si>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</si>
  <si>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</si>
  <si>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</si>
  <si>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</si>
  <si>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</si>
  <si>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</si>
  <si>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</si>
  <si>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</si>
  <si>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</si>
  <si>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</si>
  <si>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</si>
  <si>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</si>
  <si>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</si>
  <si>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</si>
  <si>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</si>
  <si>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</si>
  <si>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</si>
  <si>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</si>
  <si>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</si>
  <si>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</si>
  <si>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</si>
  <si>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</si>
  <si>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</si>
  <si>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</si>
  <si>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</si>
  <si>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</si>
  <si>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</si>
  <si>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</si>
  <si>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</si>
  <si>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</si>
  <si>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</si>
  <si>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</si>
  <si>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</si>
  <si>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</si>
  <si>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</si>
  <si>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</si>
  <si>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</si>
  <si>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</si>
  <si>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</si>
  <si>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</si>
  <si>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</si>
  <si>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</si>
  <si>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</si>
  <si>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</si>
  <si>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</si>
  <si>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</si>
  <si>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</si>
  <si>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</si>
  <si>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</si>
  <si>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</si>
  <si>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</si>
  <si>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</si>
  <si>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</si>
  <si>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</si>
  <si>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</si>
  <si>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</si>
  <si>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</si>
  <si>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</si>
  <si>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</si>
  <si>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</si>
  <si>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</si>
  <si>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</si>
  <si>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</si>
  <si>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</si>
  <si>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</si>
  <si>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</si>
  <si>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</si>
  <si>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</si>
  <si>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</si>
  <si>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</si>
  <si>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</si>
  <si>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</si>
  <si>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</si>
  <si>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</si>
  <si>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</si>
  <si>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</si>
  <si>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</si>
  <si>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</si>
  <si>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</si>
  <si>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</si>
  <si>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</si>
  <si>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</si>
  <si>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</si>
  <si>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</si>
  <si>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</si>
  <si>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</si>
  <si>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</si>
  <si>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</si>
  <si>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</si>
  <si>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</si>
  <si>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</si>
  <si>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</si>
  <si>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</si>
  <si>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</si>
  <si>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</si>
  <si>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</si>
  <si>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</si>
  <si>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</si>
  <si>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</si>
  <si>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</si>
  <si>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</si>
  <si>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</si>
  <si>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</si>
  <si>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</si>
  <si>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</si>
  <si>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</si>
  <si>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</si>
  <si>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</si>
  <si>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</si>
  <si>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</si>
  <si>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</si>
  <si>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</si>
  <si>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</si>
  <si>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</si>
  <si>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</si>
  <si>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</si>
  <si>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</si>
  <si>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</si>
  <si>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</si>
  <si>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</si>
  <si>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</si>
  <si>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</si>
  <si>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</si>
  <si>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</si>
  <si>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</si>
  <si>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</si>
  <si>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</si>
  <si>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</si>
  <si>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</si>
  <si>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</si>
  <si>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</si>
  <si>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</si>
  <si>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</si>
  <si>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</si>
  <si>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</si>
  <si>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</si>
  <si>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</si>
  <si>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</si>
  <si>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</si>
  <si>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</si>
  <si>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</si>
  <si>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</si>
  <si>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</si>
  <si>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</si>
  <si>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</si>
  <si>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</si>
  <si>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</si>
  <si>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</si>
  <si>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</si>
  <si>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</si>
  <si>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</si>
  <si>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</si>
  <si>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</si>
  <si>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</si>
  <si>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</si>
  <si>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</si>
  <si>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</si>
  <si>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</si>
  <si>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</si>
  <si>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</si>
  <si>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</si>
  <si>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</si>
  <si>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</si>
  <si>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</si>
  <si>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</si>
  <si>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</si>
  <si>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</si>
  <si>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</si>
  <si>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</si>
  <si>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</si>
  <si>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</si>
  <si>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</si>
  <si>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</si>
  <si>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</si>
  <si>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</si>
  <si>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</si>
  <si>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</si>
  <si>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</si>
  <si>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</si>
  <si>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</si>
  <si>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</si>
  <si>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</si>
  <si>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</si>
  <si>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</si>
  <si>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</si>
  <si>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</si>
  <si>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</si>
  <si>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</si>
  <si>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</si>
  <si>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</si>
  <si>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</si>
  <si>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</si>
  <si>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</si>
  <si>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</si>
  <si>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</si>
  <si>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</si>
  <si>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</si>
  <si>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</si>
  <si>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</si>
  <si>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</si>
  <si>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</si>
  <si>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</si>
  <si>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</si>
  <si>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</si>
  <si>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</si>
  <si>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</si>
  <si>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</si>
  <si>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</si>
  <si>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</si>
  <si>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</si>
  <si>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</si>
  <si>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</si>
  <si>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</si>
  <si>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</si>
  <si>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</si>
  <si>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</si>
  <si>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</si>
  <si>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</si>
  <si>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</si>
  <si>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</si>
  <si>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</si>
  <si>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</si>
  <si>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</si>
  <si>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</si>
  <si>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</si>
  <si>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</si>
  <si>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</si>
  <si>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</si>
  <si>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</si>
  <si>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</si>
  <si>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</si>
  <si>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</si>
  <si>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</si>
  <si>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</si>
  <si>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</si>
  <si>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</si>
  <si>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</si>
  <si>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</si>
  <si>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</si>
  <si>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</si>
  <si>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</si>
  <si>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</si>
  <si>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</si>
  <si>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</si>
  <si>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</si>
  <si>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</si>
  <si>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</si>
  <si>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</si>
  <si>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</si>
  <si>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</si>
  <si>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</si>
  <si>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</si>
  <si>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</si>
  <si>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</si>
  <si>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</si>
  <si>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</si>
  <si>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</si>
  <si>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</si>
  <si>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</si>
  <si>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</si>
  <si>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</si>
  <si>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</si>
  <si>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</si>
  <si>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</si>
  <si>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</si>
  <si>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</si>
  <si>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</si>
  <si>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</si>
  <si>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</si>
  <si>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</si>
  <si>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</si>
  <si>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</si>
  <si>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</si>
  <si>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</si>
  <si>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</si>
  <si>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</si>
  <si>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</si>
  <si>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</si>
  <si>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</si>
  <si>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</si>
  <si>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</si>
  <si>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</si>
  <si>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</si>
  <si>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</si>
  <si>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</si>
  <si>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</si>
  <si>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</si>
  <si>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</si>
  <si>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</si>
  <si>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</si>
  <si>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</si>
  <si>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</si>
  <si>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</si>
  <si>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</si>
  <si>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</si>
  <si>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</si>
  <si>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</si>
  <si>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</si>
  <si>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</si>
  <si>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</si>
  <si>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</si>
  <si>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</si>
  <si>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</si>
  <si>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</si>
  <si>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</si>
  <si>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</si>
  <si>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</si>
  <si>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</si>
  <si>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</si>
  <si>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</si>
  <si>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</si>
  <si>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</si>
  <si>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</si>
  <si>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</si>
  <si>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</si>
  <si>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</si>
  <si>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</si>
  <si>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</si>
  <si>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</si>
  <si>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</si>
  <si>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</si>
  <si>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</si>
  <si>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</si>
  <si>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</si>
  <si>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</si>
  <si>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</si>
  <si>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</si>
  <si>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</si>
  <si>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</si>
  <si>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</si>
  <si>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</si>
  <si>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</si>
  <si>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</si>
  <si>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</si>
  <si>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</si>
  <si>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</si>
  <si>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</si>
  <si>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</si>
  <si>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</si>
  <si>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</si>
  <si>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</si>
  <si>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</si>
  <si>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</si>
  <si>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</si>
  <si>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</si>
  <si>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</si>
  <si>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</si>
  <si>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</si>
  <si>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</si>
  <si>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</si>
  <si>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</si>
  <si>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</si>
  <si>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</si>
  <si>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</si>
  <si>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</si>
  <si>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</si>
  <si>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</si>
  <si>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</si>
  <si>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</si>
  <si>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</si>
  <si>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</si>
  <si>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</si>
  <si>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</si>
  <si>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</si>
  <si>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</si>
  <si>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</si>
  <si>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</si>
  <si>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</si>
  <si>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</si>
  <si>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</si>
  <si>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</si>
  <si>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</si>
  <si>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</si>
  <si>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</si>
  <si>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</si>
  <si>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</si>
  <si>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</si>
  <si>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</si>
  <si>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</si>
  <si>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</si>
  <si>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</si>
  <si>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</si>
  <si>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</si>
  <si>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</si>
  <si>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</si>
  <si>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</si>
  <si>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</si>
  <si>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</si>
  <si>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</si>
  <si>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</si>
  <si>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</si>
  <si>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</si>
  <si>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</si>
  <si>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</si>
  <si>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</si>
  <si>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</si>
  <si>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</si>
  <si>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</si>
  <si>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</si>
  <si>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</si>
  <si>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</si>
  <si>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</si>
  <si>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</si>
  <si>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</si>
  <si>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</si>
  <si>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</si>
  <si>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</si>
  <si>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</si>
  <si>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</si>
  <si>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</si>
  <si>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</si>
  <si>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</si>
  <si>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</si>
  <si>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</si>
  <si>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</si>
  <si>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</si>
  <si>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</si>
  <si>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</si>
  <si>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</si>
  <si>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</si>
  <si>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</si>
  <si>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</si>
  <si>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</si>
  <si>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</si>
  <si>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</si>
  <si>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</si>
  <si>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</si>
  <si>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</si>
  <si>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</si>
  <si>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</si>
  <si>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</si>
  <si>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</si>
  <si>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</si>
  <si>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</si>
  <si>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</si>
  <si>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</si>
  <si>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</si>
  <si>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</si>
  <si>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</si>
  <si>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</si>
  <si>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</si>
  <si>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</si>
  <si>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</si>
  <si>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</si>
  <si>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</si>
  <si>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</si>
  <si>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</si>
  <si>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</si>
  <si>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</si>
  <si>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</si>
  <si>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</si>
  <si>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</si>
  <si>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</si>
  <si>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</si>
  <si>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</si>
  <si>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</si>
  <si>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</si>
  <si>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</si>
  <si>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</si>
  <si>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</si>
  <si>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</si>
  <si>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</si>
  <si>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</si>
  <si>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</si>
  <si>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</si>
  <si>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</si>
  <si>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</si>
  <si>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</si>
  <si>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</si>
  <si>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</si>
  <si>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</si>
  <si>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</si>
  <si>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</si>
  <si>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</si>
  <si>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</si>
  <si>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</si>
  <si>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</si>
  <si>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</si>
  <si>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</si>
  <si>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</si>
  <si>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</si>
  <si>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</si>
  <si>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</si>
  <si>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</si>
  <si>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</si>
  <si>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</si>
  <si>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</si>
  <si>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</si>
  <si>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</si>
  <si>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</si>
  <si>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</si>
  <si>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</si>
  <si>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</si>
  <si>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</si>
  <si>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</si>
  <si>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</si>
  <si>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</si>
  <si>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</si>
  <si>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</si>
  <si>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</si>
  <si>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</si>
  <si>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</si>
  <si>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</si>
  <si>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</si>
  <si>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</si>
  <si>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</si>
  <si>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</si>
  <si>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</si>
  <si>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</si>
  <si>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</si>
  <si>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</si>
  <si>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</si>
  <si>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</si>
  <si>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</si>
  <si>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</si>
  <si>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</si>
  <si>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</si>
  <si>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</si>
  <si>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</si>
  <si>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</si>
  <si>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</si>
  <si>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</si>
  <si>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</si>
  <si>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</si>
  <si>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</si>
  <si>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</si>
  <si>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</si>
  <si>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</si>
  <si>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</si>
  <si>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</si>
  <si>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</si>
  <si>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</si>
  <si>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</si>
  <si>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</si>
  <si>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</si>
  <si>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</si>
  <si>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</si>
  <si>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</si>
  <si>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</si>
  <si>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</si>
  <si>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</si>
  <si>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</si>
  <si>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</si>
  <si>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</si>
  <si>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</si>
  <si>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</si>
  <si>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</si>
  <si>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</si>
  <si>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</si>
  <si>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</si>
  <si>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</si>
  <si>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</si>
  <si>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</si>
  <si>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</si>
  <si>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</si>
  <si>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</si>
  <si>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</si>
  <si>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</si>
  <si>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</si>
  <si>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</si>
  <si>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</si>
  <si>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</si>
  <si>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</si>
  <si>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</si>
  <si>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</si>
  <si>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</si>
  <si>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</si>
  <si>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</si>
  <si>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</si>
  <si>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</si>
  <si>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</si>
  <si>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</si>
  <si>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</si>
  <si>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</si>
  <si>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</si>
  <si>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</si>
  <si>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</si>
  <si>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</si>
  <si>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</si>
  <si>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</si>
  <si>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</si>
  <si>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</si>
  <si>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</si>
  <si>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</si>
  <si>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</si>
  <si>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</si>
  <si>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</si>
  <si>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</si>
  <si>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</si>
  <si>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</si>
  <si>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</si>
  <si>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</si>
  <si>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</si>
  <si>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</si>
  <si>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</si>
  <si>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</si>
  <si>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</si>
  <si>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</si>
  <si>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</si>
  <si>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</si>
  <si>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</si>
  <si>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</si>
  <si>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</si>
  <si>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</si>
  <si>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</si>
  <si>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</si>
  <si>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</si>
  <si>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</si>
  <si>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</si>
  <si>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</si>
  <si>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</si>
  <si>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</si>
  <si>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</si>
  <si>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</si>
  <si>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</si>
  <si>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</si>
  <si>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</si>
  <si>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</si>
  <si>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</si>
  <si>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</si>
  <si>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</si>
  <si>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</si>
  <si>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</si>
  <si>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</si>
  <si>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</si>
  <si>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</si>
  <si>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</si>
  <si>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</si>
  <si>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</si>
  <si>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</si>
  <si>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</si>
  <si>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</si>
  <si>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</si>
  <si>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</si>
  <si>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</si>
  <si>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</si>
  <si>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</si>
  <si>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</si>
  <si>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</si>
  <si>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</si>
  <si>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</si>
  <si>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</si>
  <si>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</si>
  <si>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</si>
  <si>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</si>
  <si>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</si>
  <si>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</si>
  <si>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</si>
  <si>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</si>
  <si>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</si>
  <si>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</si>
  <si>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</si>
  <si>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</si>
  <si>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</si>
  <si>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</si>
  <si>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</si>
  <si>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</si>
  <si>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</si>
  <si>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</si>
  <si>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</si>
  <si>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</si>
  <si>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</si>
  <si>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</si>
  <si>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</si>
  <si>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</si>
  <si>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</si>
  <si>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</si>
  <si>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</si>
  <si>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</si>
  <si>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</si>
  <si>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</si>
  <si>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</si>
  <si>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</si>
  <si>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</si>
  <si>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</si>
  <si>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</si>
  <si>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</si>
  <si>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</si>
  <si>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</si>
  <si>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</si>
  <si>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</si>
  <si>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</si>
  <si>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</si>
  <si>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</si>
  <si>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</si>
  <si>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</si>
  <si>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</si>
  <si>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</si>
  <si>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</si>
  <si>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</si>
  <si>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</si>
  <si>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</si>
  <si>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</si>
  <si>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</si>
  <si>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</si>
  <si>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</si>
  <si>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</si>
  <si>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</si>
  <si>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</si>
  <si>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</si>
  <si>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</si>
  <si>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</si>
  <si>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</si>
  <si>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</si>
  <si>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</si>
  <si>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</si>
  <si>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</si>
  <si>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</si>
  <si>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</si>
  <si>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</si>
  <si>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</si>
  <si>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</si>
  <si>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</si>
  <si>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</si>
  <si>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</si>
  <si>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</si>
  <si>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</si>
  <si>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</si>
  <si>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</si>
  <si>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</si>
  <si>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</si>
  <si>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</si>
  <si>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</si>
  <si>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</si>
  <si>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</si>
  <si>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</si>
  <si>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</si>
  <si>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</si>
  <si>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</si>
  <si>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</si>
  <si>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</si>
  <si>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</si>
  <si>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</si>
  <si>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</si>
  <si>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</si>
  <si>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</si>
  <si>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</si>
  <si>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</si>
  <si>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</si>
  <si>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</si>
  <si>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</si>
  <si>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</si>
  <si>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</si>
  <si>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</si>
  <si>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</si>
  <si>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</si>
  <si>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</si>
  <si>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</si>
  <si>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</si>
  <si>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</si>
  <si>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</si>
  <si>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</si>
  <si>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</si>
  <si>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</si>
  <si>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</si>
  <si>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</si>
  <si>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</si>
  <si>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</si>
  <si>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</si>
  <si>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</si>
  <si>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</si>
  <si>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</si>
  <si>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</si>
  <si>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</si>
  <si>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</si>
  <si>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</si>
  <si>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</si>
  <si>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</si>
  <si>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</si>
  <si>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</si>
  <si>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</si>
  <si>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</si>
  <si>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</si>
  <si>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</si>
  <si>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</si>
  <si>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</si>
  <si>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</si>
  <si>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</si>
  <si>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</si>
  <si>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</si>
  <si>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</si>
  <si>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</si>
  <si>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</si>
  <si>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</si>
  <si>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</si>
  <si>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</si>
  <si>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</si>
  <si>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</si>
  <si>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</si>
  <si>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</si>
  <si>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</si>
  <si>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</si>
  <si>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</si>
  <si>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</si>
  <si>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</si>
  <si>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</si>
  <si>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</si>
  <si>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</si>
  <si>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</si>
  <si>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</si>
  <si>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</si>
  <si>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</si>
  <si>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</si>
  <si>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</si>
  <si>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</si>
  <si>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</si>
  <si>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</si>
  <si>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</si>
  <si>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</si>
  <si>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</si>
  <si>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</si>
  <si>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</si>
  <si>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</si>
  <si>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</si>
  <si>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</si>
  <si>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</si>
  <si>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</si>
  <si>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</si>
  <si>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</si>
  <si>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</si>
  <si>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</si>
  <si>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</si>
  <si>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</si>
  <si>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</si>
  <si>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</si>
  <si>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</si>
  <si>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</si>
  <si>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</si>
  <si>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</si>
  <si>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</si>
  <si>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</si>
  <si>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</si>
  <si>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</si>
  <si>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</si>
  <si>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</si>
  <si>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</si>
  <si>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</si>
  <si>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</si>
  <si>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</si>
  <si>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</si>
  <si>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</si>
  <si>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</si>
  <si>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</si>
  <si>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</si>
  <si>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</si>
  <si>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</si>
  <si>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</si>
  <si>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</si>
  <si>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</si>
  <si>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</si>
  <si>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</si>
  <si>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</si>
  <si>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</si>
  <si>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</si>
  <si>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</si>
  <si>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</si>
  <si>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</si>
  <si>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</si>
  <si>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</si>
  <si>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</si>
  <si>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</si>
  <si>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</si>
  <si>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</si>
  <si>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</si>
  <si>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</si>
  <si>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</si>
  <si>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</si>
  <si>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</si>
  <si>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</si>
  <si>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</si>
  <si>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</si>
  <si>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</si>
  <si>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</si>
  <si>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</si>
  <si>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</si>
  <si>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</si>
  <si>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</si>
  <si>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</si>
  <si>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</si>
  <si>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</si>
  <si>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</si>
  <si>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</si>
  <si>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</si>
  <si>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</si>
  <si>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</si>
  <si>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</si>
  <si>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</si>
  <si>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</si>
  <si>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</si>
  <si>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</si>
  <si>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</si>
  <si>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</si>
  <si>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</si>
  <si>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</si>
  <si>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</si>
  <si>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</si>
  <si>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</si>
  <si>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</si>
  <si>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</si>
  <si>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</si>
  <si>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</si>
  <si>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</si>
  <si>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</si>
  <si>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</si>
  <si>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</si>
  <si>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</si>
  <si>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</si>
  <si>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</si>
  <si>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</si>
  <si>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</si>
  <si>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</si>
  <si>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</si>
  <si>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</si>
  <si>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</si>
  <si>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</si>
  <si>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</si>
  <si>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</si>
  <si>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</si>
  <si>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</si>
  <si>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</si>
  <si>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</si>
  <si>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</si>
  <si>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</si>
  <si>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</si>
  <si>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</si>
  <si>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</si>
  <si>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</si>
  <si>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</si>
  <si>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</si>
  <si>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</si>
  <si>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</si>
  <si>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</si>
  <si>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</si>
  <si>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</si>
  <si>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</si>
  <si>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</si>
  <si>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</si>
  <si>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</si>
  <si>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</si>
  <si>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</si>
  <si>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</si>
  <si>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</si>
  <si>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</si>
  <si>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</si>
  <si>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</si>
  <si>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</si>
  <si>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</si>
  <si>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</si>
  <si>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</si>
  <si>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</si>
  <si>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</si>
  <si>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</si>
  <si>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</si>
  <si>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</si>
  <si>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</si>
  <si>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</si>
  <si>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</si>
  <si>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</si>
  <si>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</si>
  <si>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</si>
  <si>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</si>
  <si>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</si>
  <si>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</si>
  <si>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</si>
  <si>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</si>
  <si>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</si>
  <si>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</si>
  <si>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</si>
  <si>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</si>
  <si>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</si>
  <si>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</si>
  <si>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</si>
  <si>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</si>
  <si>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</si>
  <si>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</si>
  <si>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</si>
  <si>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</si>
  <si>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</si>
  <si>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</si>
  <si>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</si>
  <si>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</si>
  <si>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</si>
  <si>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</si>
  <si>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</si>
  <si>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</si>
  <si>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</si>
  <si>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</si>
  <si>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</si>
  <si>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</si>
  <si>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</si>
  <si>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</si>
  <si>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</si>
  <si>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</si>
  <si>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</si>
  <si>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</si>
  <si>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</si>
  <si>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</si>
  <si>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</si>
  <si>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</si>
  <si>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</si>
  <si>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</si>
  <si>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</si>
  <si>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</si>
  <si>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</si>
  <si>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</si>
  <si>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</si>
  <si>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</si>
  <si>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</si>
  <si>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</si>
  <si>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</si>
  <si>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</si>
  <si>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</si>
  <si>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</si>
  <si>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</si>
  <si>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</si>
  <si>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</si>
  <si>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</si>
  <si>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</si>
  <si>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</si>
  <si>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</si>
  <si>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</si>
  <si>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</si>
  <si>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</si>
  <si>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</si>
  <si>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</si>
  <si>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</si>
  <si>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</si>
  <si>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</si>
  <si>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</si>
  <si>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</si>
  <si>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</si>
  <si>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</si>
  <si>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</si>
  <si>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</si>
  <si>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</si>
  <si>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</si>
  <si>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</si>
  <si>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</si>
  <si>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</si>
  <si>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</si>
  <si>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</si>
  <si>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</si>
  <si>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</si>
  <si>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</si>
  <si>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</si>
  <si>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</si>
  <si>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</si>
  <si>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</si>
  <si>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</si>
  <si>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</si>
  <si>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</si>
  <si>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</si>
  <si>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</si>
  <si>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</si>
  <si>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</si>
  <si>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</si>
  <si>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</si>
  <si>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</si>
  <si>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</si>
  <si>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</si>
  <si>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</si>
  <si>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</si>
  <si>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</si>
  <si>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</si>
  <si>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</si>
  <si>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</si>
  <si>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</si>
  <si>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</si>
  <si>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</si>
  <si>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</si>
  <si>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</si>
  <si>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</si>
  <si>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</si>
  <si>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</si>
  <si>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</si>
  <si>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</si>
  <si>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</si>
  <si>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</si>
  <si>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</si>
  <si>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</si>
  <si>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</si>
  <si>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</si>
  <si>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</si>
  <si>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</si>
  <si>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</si>
  <si>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</si>
  <si>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</si>
  <si>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</si>
  <si>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</si>
  <si>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</si>
  <si>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</si>
  <si>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</si>
  <si>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</si>
  <si>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</si>
  <si>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</si>
  <si>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</si>
  <si>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</si>
  <si>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</si>
  <si>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</si>
  <si>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</si>
  <si>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</si>
  <si>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</si>
  <si>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</si>
  <si>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</si>
  <si>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</si>
  <si>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</si>
  <si>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</si>
  <si>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</si>
  <si>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</si>
  <si>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</si>
  <si>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</si>
  <si>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</si>
  <si>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</si>
  <si>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</si>
  <si>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</si>
  <si>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</si>
  <si>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</si>
  <si>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</si>
  <si>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</si>
  <si>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</si>
  <si>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</si>
  <si>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</si>
  <si>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</si>
  <si>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</si>
  <si>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</si>
  <si>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</si>
  <si>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</si>
  <si>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</si>
  <si>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</si>
  <si>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</si>
  <si>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</si>
  <si>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</si>
  <si>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</si>
  <si>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</si>
  <si>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</si>
  <si>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</si>
  <si>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</si>
  <si>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</si>
  <si>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</si>
  <si>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</si>
  <si>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</si>
  <si>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</si>
  <si>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</si>
  <si>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</si>
  <si>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</si>
  <si>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</si>
  <si>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</si>
  <si>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</si>
  <si>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</si>
  <si>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</si>
  <si>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</si>
  <si>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</si>
  <si>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</si>
  <si>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</si>
  <si>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</si>
  <si>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</si>
  <si>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</si>
  <si>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</si>
  <si>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</si>
  <si>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</si>
  <si>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</si>
  <si>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</si>
  <si>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</si>
  <si>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</si>
  <si>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</si>
  <si>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</si>
  <si>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</si>
  <si>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</si>
  <si>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</si>
  <si>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</si>
  <si>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</si>
  <si>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</si>
  <si>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</si>
  <si>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</si>
  <si>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</si>
  <si>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</si>
  <si>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</si>
  <si>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</si>
  <si>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</si>
  <si>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</si>
  <si>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</si>
  <si>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</si>
  <si>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</si>
  <si>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</si>
  <si>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</si>
  <si>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</si>
  <si>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</si>
  <si>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</si>
  <si>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</si>
  <si>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</si>
  <si>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</si>
  <si>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</si>
  <si>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</si>
  <si>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</si>
  <si>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</si>
  <si>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</si>
  <si>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</si>
  <si>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</si>
  <si>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</si>
  <si>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</si>
  <si>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</si>
  <si>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</si>
  <si>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</si>
  <si>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</si>
  <si>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</si>
  <si>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</si>
  <si>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</si>
  <si>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</si>
  <si>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</si>
  <si>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</si>
  <si>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</si>
  <si>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</si>
  <si>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</si>
  <si>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</si>
  <si>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</si>
  <si>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</si>
  <si>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</si>
  <si>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</si>
  <si>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</si>
  <si>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</si>
  <si>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</si>
  <si>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</si>
  <si>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</si>
  <si>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</si>
  <si>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</si>
  <si>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</si>
  <si>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</si>
  <si>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</si>
  <si>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</si>
  <si>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</si>
  <si>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</si>
  <si>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</si>
  <si>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</si>
  <si>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</si>
  <si>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</si>
  <si>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</si>
  <si>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</si>
  <si>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</si>
  <si>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</si>
  <si>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</si>
  <si>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</si>
  <si>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</si>
  <si>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</si>
  <si>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</si>
  <si>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</si>
  <si>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</si>
  <si>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</si>
  <si>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</si>
  <si>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</si>
  <si>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</si>
  <si>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</si>
  <si>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</si>
  <si>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</si>
  <si>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</si>
  <si>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</si>
  <si>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</si>
  <si>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</si>
  <si>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</si>
  <si>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</si>
  <si>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</si>
  <si>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</si>
  <si>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</si>
  <si>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</si>
  <si>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</si>
  <si>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</si>
  <si>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</si>
  <si>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</si>
  <si>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</si>
  <si>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</si>
  <si>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</si>
  <si>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</si>
  <si>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</si>
  <si>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</si>
  <si>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</si>
  <si>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</si>
  <si>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</si>
  <si>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</si>
  <si>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</si>
  <si>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</si>
  <si>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</si>
  <si>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</si>
  <si>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</si>
  <si>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</si>
  <si>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</si>
  <si>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</si>
  <si>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</si>
  <si>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</si>
  <si>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</si>
  <si>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</si>
  <si>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</si>
  <si>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</si>
  <si>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</si>
  <si>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</si>
  <si>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</si>
  <si>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</si>
  <si>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</si>
  <si>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</si>
  <si>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</si>
  <si>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</si>
  <si>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</si>
  <si>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</si>
  <si>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</si>
  <si>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</si>
  <si>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</si>
  <si>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</si>
  <si>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</si>
  <si>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</si>
  <si>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</si>
  <si>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</si>
  <si>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</si>
  <si>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</si>
  <si>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</si>
  <si>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</si>
  <si>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</si>
  <si>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</si>
  <si>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</si>
  <si>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</si>
  <si>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</si>
  <si>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</si>
  <si>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</si>
  <si>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</si>
  <si>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</si>
  <si>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</si>
  <si>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</si>
  <si>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</si>
  <si>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</si>
  <si>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</si>
  <si>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</si>
  <si>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</si>
  <si>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</si>
  <si>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</si>
  <si>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</si>
  <si>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</si>
  <si>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</si>
  <si>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</si>
  <si>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</si>
  <si>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</si>
  <si>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</si>
  <si>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</si>
  <si>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</si>
  <si>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</si>
  <si>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</si>
  <si>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</si>
  <si>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</si>
  <si>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</si>
  <si>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</si>
  <si>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</si>
  <si>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</si>
  <si>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</si>
  <si>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</si>
  <si>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</si>
  <si>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</si>
  <si>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</si>
  <si>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</si>
  <si>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</si>
  <si>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</si>
  <si>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</si>
  <si>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</si>
  <si>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</si>
  <si>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</si>
  <si>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</si>
  <si>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</si>
  <si>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</si>
  <si>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</si>
  <si>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</si>
  <si>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</si>
  <si>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</si>
  <si>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</si>
  <si>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</si>
  <si>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</si>
  <si>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</si>
  <si>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</si>
  <si>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</si>
  <si>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</si>
  <si>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</si>
  <si>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</si>
  <si>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</si>
  <si>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</si>
  <si>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</si>
  <si>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</si>
  <si>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</si>
  <si>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</si>
  <si>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</si>
  <si>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</si>
  <si>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</si>
  <si>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</si>
  <si>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</si>
  <si>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</si>
  <si>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</si>
  <si>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</si>
  <si>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</si>
  <si>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</si>
  <si>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</si>
  <si>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</si>
  <si>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</si>
  <si>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</si>
  <si>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</si>
  <si>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</si>
  <si>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</si>
  <si>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</si>
  <si>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</si>
  <si>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</si>
  <si>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</si>
  <si>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</si>
  <si>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</si>
  <si>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</si>
  <si>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</si>
  <si>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</si>
  <si>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</si>
  <si>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</si>
  <si>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</si>
  <si>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</si>
  <si>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</si>
  <si>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</si>
  <si>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</si>
  <si>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</si>
  <si>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</si>
  <si>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</si>
  <si>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</si>
  <si>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</si>
  <si>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</si>
  <si>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</si>
  <si>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</si>
  <si>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</si>
  <si>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</si>
  <si>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</si>
  <si>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</si>
  <si>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</si>
  <si>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</si>
  <si>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</si>
  <si>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</si>
  <si>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</si>
  <si>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</si>
  <si>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</si>
  <si>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</si>
  <si>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</si>
  <si>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</si>
  <si>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</si>
  <si>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</si>
  <si>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</si>
  <si>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</si>
  <si>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</si>
  <si>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</si>
  <si>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</si>
  <si>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</si>
  <si>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</si>
  <si>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</si>
  <si>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</si>
  <si>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</si>
  <si>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</si>
  <si>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</si>
  <si>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</si>
  <si>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</si>
  <si>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</si>
  <si>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</si>
  <si>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</si>
  <si>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</si>
  <si>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</si>
  <si>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</si>
  <si>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</si>
  <si>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</si>
  <si>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</si>
  <si>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</si>
  <si>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</si>
  <si>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</si>
  <si>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</si>
  <si>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</si>
  <si>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</si>
  <si>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</si>
  <si>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</si>
  <si>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</si>
  <si>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</si>
  <si>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</si>
  <si>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</si>
  <si>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</si>
  <si>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</si>
  <si>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</si>
  <si>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</si>
  <si>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</si>
  <si>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</si>
  <si>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</si>
  <si>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</si>
  <si>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</si>
  <si>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</si>
  <si>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</si>
  <si>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</si>
  <si>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</si>
  <si>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</si>
  <si>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</si>
  <si>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</si>
  <si>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</si>
  <si>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</si>
  <si>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</si>
  <si>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</si>
  <si>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</si>
  <si>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</si>
  <si>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</si>
  <si>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</si>
  <si>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</si>
  <si>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</si>
  <si>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</si>
  <si>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</si>
  <si>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</si>
  <si>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</si>
  <si>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</si>
  <si>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</si>
  <si>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</si>
  <si>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</si>
  <si>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</si>
  <si>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</si>
  <si>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</si>
  <si>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</si>
  <si>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</si>
  <si>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</si>
  <si>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</si>
  <si>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</si>
  <si>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</si>
  <si>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</si>
  <si>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</si>
  <si>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</si>
  <si>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</si>
  <si>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</si>
  <si>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</si>
  <si>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</si>
  <si>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</si>
  <si>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</si>
  <si>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</si>
  <si>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</si>
  <si>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</si>
  <si>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</si>
  <si>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</si>
  <si>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</si>
  <si>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</si>
  <si>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</si>
  <si>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</si>
  <si>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</si>
  <si>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</si>
  <si>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</si>
  <si>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</si>
  <si>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</si>
  <si>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</si>
  <si>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</si>
  <si>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</si>
  <si>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</si>
  <si>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</si>
  <si>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</si>
  <si>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</si>
  <si>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</si>
  <si>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</si>
  <si>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</si>
  <si>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</si>
  <si>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</si>
  <si>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</si>
  <si>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</si>
  <si>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</si>
  <si>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</si>
  <si>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</si>
  <si>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</si>
  <si>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</si>
  <si>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</si>
  <si>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</si>
  <si>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</si>
  <si>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</si>
  <si>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</si>
  <si>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</si>
  <si>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</si>
  <si>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</si>
  <si>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</si>
  <si>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</si>
  <si>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</si>
  <si>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</si>
  <si>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</si>
  <si>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</si>
  <si>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</si>
  <si>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</si>
  <si>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</si>
  <si>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</si>
  <si>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</si>
  <si>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</si>
  <si>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</si>
  <si>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</si>
  <si>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</si>
  <si>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</si>
  <si>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</si>
  <si>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</si>
  <si>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</si>
  <si>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</si>
  <si>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</si>
  <si>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</si>
  <si>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</si>
  <si>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</si>
  <si>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</si>
  <si>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</si>
  <si>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</si>
  <si>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</si>
  <si>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</si>
  <si>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</si>
  <si>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</si>
  <si>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</si>
  <si>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</si>
  <si>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</si>
  <si>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</si>
  <si>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</si>
  <si>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</si>
  <si>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</si>
  <si>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</si>
  <si>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</si>
  <si>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</si>
  <si>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</si>
  <si>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</si>
  <si>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</si>
  <si>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</si>
  <si>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</si>
  <si>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</si>
  <si>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</si>
  <si>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</si>
  <si>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</si>
  <si>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</si>
  <si>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</si>
  <si>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</si>
  <si>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</si>
  <si>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</si>
  <si>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</si>
  <si>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</si>
  <si>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</si>
  <si>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</si>
  <si>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</si>
  <si>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</si>
  <si>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</si>
  <si>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</si>
  <si>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</si>
  <si>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</si>
  <si>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</si>
  <si>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</si>
  <si>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</si>
  <si>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</si>
  <si>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</si>
  <si>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</si>
  <si>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</si>
  <si>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</si>
  <si>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</si>
  <si>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</si>
  <si>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</si>
  <si>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</si>
  <si>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</si>
  <si>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</si>
  <si>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</si>
  <si>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</si>
  <si>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</si>
  <si>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</si>
  <si>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</si>
  <si>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</si>
  <si>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</si>
  <si>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</si>
  <si>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</si>
  <si>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</si>
  <si>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</si>
  <si>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</si>
  <si>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</si>
  <si>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</si>
  <si>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</si>
  <si>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</si>
  <si>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</si>
  <si>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</si>
  <si>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</si>
  <si>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</si>
  <si>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</si>
  <si>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</si>
  <si>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</si>
  <si>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</si>
  <si>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</si>
  <si>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</si>
  <si>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</si>
  <si>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</si>
  <si>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</si>
  <si>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</si>
  <si>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</si>
  <si>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</si>
  <si>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</si>
  <si>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</si>
  <si>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</si>
  <si>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</si>
  <si>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</si>
  <si>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</si>
  <si>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</si>
  <si>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</si>
  <si>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</si>
  <si>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</si>
  <si>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</si>
  <si>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</si>
  <si>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</si>
  <si>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</si>
  <si>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</si>
  <si>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</si>
  <si>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</si>
  <si>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</si>
  <si>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</si>
  <si>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</si>
  <si>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</si>
  <si>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</si>
  <si>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</si>
  <si>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</si>
  <si>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</si>
  <si>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</si>
  <si>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</si>
  <si>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</si>
  <si>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</si>
  <si>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</si>
  <si>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</si>
  <si>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</si>
  <si>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</si>
  <si>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</si>
  <si>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</si>
  <si>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</si>
  <si>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</si>
  <si>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</si>
  <si>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</si>
  <si>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</si>
  <si>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</si>
  <si>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</si>
  <si>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</si>
  <si>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</si>
  <si>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</si>
  <si>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</si>
  <si>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</si>
  <si>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</si>
  <si>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</si>
  <si>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</si>
  <si>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</si>
  <si>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</si>
  <si>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</si>
  <si>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</si>
  <si>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</si>
  <si>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</si>
  <si>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</si>
  <si>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</si>
  <si>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</si>
  <si>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</si>
  <si>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</si>
  <si>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</si>
  <si>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</si>
  <si>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</si>
  <si>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</si>
  <si>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</si>
  <si>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</si>
  <si>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</si>
  <si>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</si>
  <si>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</si>
  <si>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</si>
  <si>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</si>
  <si>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</si>
  <si>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</si>
  <si>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</si>
  <si>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</si>
  <si>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</si>
  <si>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</si>
  <si>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</si>
  <si>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</si>
  <si>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</si>
  <si>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</si>
  <si>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</si>
  <si>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</si>
  <si>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</si>
  <si>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</si>
  <si>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</si>
  <si>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</si>
  <si>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</si>
  <si>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</si>
  <si>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</si>
  <si>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</si>
  <si>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</si>
  <si>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</si>
  <si>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</si>
  <si>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</si>
  <si>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</si>
  <si>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</si>
  <si>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</si>
  <si>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</si>
  <si>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</si>
  <si>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</si>
  <si>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</si>
  <si>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</si>
  <si>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</si>
  <si>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</si>
  <si>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</si>
  <si>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</si>
  <si>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</si>
  <si>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</si>
  <si>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</si>
  <si>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</si>
  <si>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</si>
  <si>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</si>
  <si>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</si>
  <si>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</si>
  <si>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</si>
  <si>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</si>
  <si>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</si>
  <si>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</si>
  <si>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</si>
  <si>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</si>
  <si>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</si>
  <si>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</si>
  <si>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</si>
  <si>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</si>
  <si>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</si>
  <si>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</si>
  <si>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</si>
  <si>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</si>
  <si>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</si>
  <si>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</si>
  <si>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</si>
  <si>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</si>
  <si>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</si>
  <si>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</si>
  <si>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</si>
  <si>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</si>
  <si>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</si>
  <si>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</si>
  <si>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</si>
  <si>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</si>
  <si>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</si>
  <si>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</si>
  <si>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</si>
  <si>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</si>
  <si>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</si>
  <si>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</si>
  <si>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</si>
  <si>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</si>
  <si>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</si>
  <si>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</si>
  <si>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</si>
  <si>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</si>
  <si>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</si>
  <si>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</si>
  <si>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</si>
  <si>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</si>
  <si>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</si>
  <si>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</si>
  <si>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</si>
  <si>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</si>
  <si>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</si>
  <si>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</si>
  <si>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</si>
  <si>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</si>
  <si>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</si>
  <si>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</si>
  <si>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</si>
  <si>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</si>
  <si>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</si>
  <si>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</si>
  <si>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</si>
  <si>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</si>
  <si>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</si>
  <si>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</si>
  <si>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</si>
  <si>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</si>
  <si>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</si>
  <si>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</si>
  <si>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</si>
  <si>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</si>
  <si>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</si>
  <si>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</si>
  <si>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</si>
  <si>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</si>
  <si>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</si>
  <si>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</si>
  <si>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</si>
  <si>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</si>
  <si>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</si>
  <si>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</si>
  <si>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</si>
  <si>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</si>
  <si>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</si>
  <si>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</si>
  <si>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</si>
  <si>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</si>
  <si>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</si>
  <si>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</si>
  <si>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</si>
  <si>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</si>
  <si>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</si>
  <si>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</si>
  <si>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</si>
  <si>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</si>
  <si>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</si>
  <si>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</si>
  <si>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</si>
  <si>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</si>
  <si>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</si>
  <si>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</si>
  <si>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</si>
  <si>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</si>
  <si>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</si>
  <si>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</si>
  <si>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</si>
  <si>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</si>
  <si>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</si>
  <si>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</si>
  <si>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</si>
  <si>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</si>
  <si>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</si>
  <si>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</si>
  <si>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</si>
  <si>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</si>
  <si>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</si>
  <si>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</si>
  <si>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</si>
  <si>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</si>
  <si>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</si>
  <si>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</si>
  <si>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</si>
  <si>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</si>
  <si>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</si>
  <si>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</si>
  <si>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</si>
  <si>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</si>
  <si>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</si>
  <si>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</si>
  <si>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</si>
  <si>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</si>
  <si>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</si>
  <si>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</si>
  <si>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</si>
  <si>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</si>
  <si>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</si>
  <si>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</si>
  <si>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</si>
  <si>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</si>
  <si>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</si>
  <si>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</si>
  <si>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</si>
  <si>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</si>
  <si>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</si>
  <si>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</si>
  <si>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</si>
  <si>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</si>
  <si>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</si>
  <si>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</si>
  <si>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</si>
  <si>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1400-1450</t>
  </si>
  <si>
    <t>1030-1070</t>
  </si>
  <si>
    <t>1080-1120</t>
  </si>
  <si>
    <t>Part Profit of Rs.40/-</t>
  </si>
  <si>
    <t>440-450</t>
  </si>
  <si>
    <t xml:space="preserve">CUMMINSIND </t>
  </si>
  <si>
    <t>Net Gain / Loss  %</t>
  </si>
  <si>
    <t>All charges</t>
  </si>
  <si>
    <t>80-84</t>
  </si>
  <si>
    <t>17000-17060</t>
  </si>
  <si>
    <t>18500-19000</t>
  </si>
  <si>
    <t>244-249</t>
  </si>
  <si>
    <t>*</t>
  </si>
  <si>
    <t>Loss of Rs.4.25/-</t>
  </si>
  <si>
    <t>575-580</t>
  </si>
  <si>
    <t>Buy&lt;&gt;</t>
  </si>
  <si>
    <t>670-675</t>
  </si>
  <si>
    <t>AMBUJACEM AUG FUT</t>
  </si>
  <si>
    <t xml:space="preserve"> ITC 210 CE AUG</t>
  </si>
  <si>
    <t>Loss of Rs.1.25/-</t>
  </si>
  <si>
    <t>-4.25</t>
  </si>
  <si>
    <t>730-735</t>
  </si>
  <si>
    <t>Profit of Rs.12/-</t>
  </si>
  <si>
    <t xml:space="preserve">TCS </t>
  </si>
  <si>
    <t>1050-1060</t>
  </si>
  <si>
    <t>580-600</t>
  </si>
  <si>
    <t xml:space="preserve">Retail Research Technical Calls &amp; Fundamental Performance Report for the month of Aug-2020 </t>
  </si>
  <si>
    <t>4600-4650</t>
  </si>
  <si>
    <t>Profit of Rs.16.5/-</t>
  </si>
  <si>
    <t>Profit of Rs.16/-</t>
  </si>
  <si>
    <t>Profit of Rs.33/-</t>
  </si>
  <si>
    <t>Profit of Rs.52/-</t>
  </si>
  <si>
    <t>520-530</t>
  </si>
  <si>
    <t>MARUTI 6000 PE AUG</t>
  </si>
  <si>
    <t>5-6.0</t>
  </si>
  <si>
    <t>150-170</t>
  </si>
  <si>
    <t>Profit of Rs.5/-</t>
  </si>
  <si>
    <t>Profit of Rs.17/-</t>
  </si>
  <si>
    <t>385-380</t>
  </si>
  <si>
    <t>Profit of Rs.9.5/-</t>
  </si>
  <si>
    <t>Loss of Rs.11/-</t>
  </si>
  <si>
    <t>Profit of Rs.24/-</t>
  </si>
  <si>
    <t>Profit of Rs.13/-</t>
  </si>
  <si>
    <t>Profit of Rs.105/-</t>
  </si>
  <si>
    <t>Profit of Rs.14/-</t>
  </si>
  <si>
    <t>Profit of Rs.32/-</t>
  </si>
  <si>
    <t>1000-1010</t>
  </si>
  <si>
    <t>1950-2000</t>
  </si>
  <si>
    <t>4400-4500</t>
  </si>
  <si>
    <t>1050-1070</t>
  </si>
  <si>
    <t>4800-4900</t>
  </si>
  <si>
    <t>Buy{}</t>
  </si>
  <si>
    <t>Profit of Rs.0.70/-</t>
  </si>
  <si>
    <t>Profit of Rs.130/-</t>
  </si>
  <si>
    <t>Loss of Rs.14/-</t>
  </si>
  <si>
    <t>NIFTY 11300 PE 27 AUG</t>
  </si>
  <si>
    <t>HEROMOTOCO AUG FUT</t>
  </si>
  <si>
    <t>2800-2810</t>
  </si>
  <si>
    <t>1400-1420</t>
  </si>
  <si>
    <t>265-270</t>
  </si>
  <si>
    <t>Profit of Rs.20/-</t>
  </si>
  <si>
    <t>Profit of Rs.25.5/-</t>
  </si>
  <si>
    <t>Profit of Rs.54/-</t>
  </si>
  <si>
    <t>555-560</t>
  </si>
  <si>
    <t>415-420</t>
  </si>
  <si>
    <t>Profit of Rs.13.5/-</t>
  </si>
  <si>
    <t>Profit of Rs.23.5/-</t>
  </si>
  <si>
    <t>NIFTY 11100 PE 27 AUG</t>
  </si>
  <si>
    <t>NIFTY 11300 PE 13-AUG</t>
  </si>
  <si>
    <t>Profit of Rs.14.5/-</t>
  </si>
  <si>
    <t>1300-1320</t>
  </si>
  <si>
    <t>A</t>
  </si>
  <si>
    <t>Profit of Rs.11.5/-</t>
  </si>
  <si>
    <t>Profit of Rs.8.5/-</t>
  </si>
  <si>
    <t>Loss of Rs.27/-</t>
  </si>
  <si>
    <t>405-410</t>
  </si>
  <si>
    <t>Profit of Rs.7/-</t>
  </si>
  <si>
    <t>2900-2950</t>
  </si>
  <si>
    <t>Profit of Rs.50/-</t>
  </si>
  <si>
    <t>410-400</t>
  </si>
  <si>
    <t>NIFTY 11300 PE 20-AUG</t>
  </si>
  <si>
    <t>Profit of Rs.31/-</t>
  </si>
  <si>
    <t xml:space="preserve">NIFTY AUG FUT </t>
  </si>
  <si>
    <t>Profit of Rs.90/-</t>
  </si>
  <si>
    <t>420-430</t>
  </si>
  <si>
    <t>197.5-198.5</t>
  </si>
  <si>
    <t>218-220</t>
  </si>
  <si>
    <t>370-360</t>
  </si>
  <si>
    <t>2650-2600</t>
  </si>
  <si>
    <t>255-250</t>
  </si>
  <si>
    <t>Profit of Rs.1/-</t>
  </si>
  <si>
    <t>CENTURYTEXT</t>
  </si>
  <si>
    <t>325-330</t>
  </si>
  <si>
    <t>1500-1530</t>
  </si>
  <si>
    <t>MARUTI AUG FUT</t>
  </si>
  <si>
    <t>6550-6500</t>
  </si>
  <si>
    <t>Loss of Rs.140/-</t>
  </si>
  <si>
    <t>TOWER RESEARCH CAPITAL MARKETS INDIA PRIVATE LIMITED</t>
  </si>
  <si>
    <t>Loss of Rs.105/-</t>
  </si>
  <si>
    <t>Loss of Rs.75/-</t>
  </si>
  <si>
    <t xml:space="preserve">BATAINDIA </t>
  </si>
  <si>
    <t>Profit of Rs.230/-</t>
  </si>
  <si>
    <t>Profit of Rs.72/-</t>
  </si>
  <si>
    <t>Profit of Rs.21.5/-</t>
  </si>
  <si>
    <t>Profit of Rs.80/-</t>
  </si>
  <si>
    <t>2200-2300</t>
  </si>
  <si>
    <t>555-565</t>
  </si>
  <si>
    <t>49-50</t>
  </si>
  <si>
    <t>Profit of Rs.3.5/-</t>
  </si>
  <si>
    <t>880-900</t>
  </si>
  <si>
    <t>Profit of Rs.10/-</t>
  </si>
  <si>
    <t>Profit of Rs.30/-</t>
  </si>
  <si>
    <t>140-142</t>
  </si>
  <si>
    <t>Profit of Rs.7.5/-</t>
  </si>
  <si>
    <t>Profit of Rs.2.75/-</t>
  </si>
  <si>
    <t>192-190</t>
  </si>
  <si>
    <t>Profit of Rs.55.5/-</t>
  </si>
  <si>
    <t>NIFTY 11350 PE 27-AUG</t>
  </si>
  <si>
    <t>Profit of Rs.4.5/-</t>
  </si>
  <si>
    <t>Profit of Rs.1.1/-</t>
  </si>
  <si>
    <t xml:space="preserve">INDIACEM </t>
  </si>
  <si>
    <t xml:space="preserve">Buy </t>
  </si>
  <si>
    <t>130-135</t>
  </si>
  <si>
    <t>158-160</t>
  </si>
  <si>
    <t xml:space="preserve">DABUR </t>
  </si>
  <si>
    <t>491-493</t>
  </si>
  <si>
    <t>510-515</t>
  </si>
  <si>
    <t>COFORGE</t>
  </si>
  <si>
    <t>VMV</t>
  </si>
  <si>
    <t>DEVISANJAYBHANDARI</t>
  </si>
  <si>
    <t>Loss of Rs.18/-</t>
  </si>
  <si>
    <t>Loss of Rs.4/-</t>
  </si>
  <si>
    <t>BANKBARODA 49 CE</t>
  </si>
  <si>
    <t>1.20-1.50</t>
  </si>
  <si>
    <t>Profit of Rs.0.2/-</t>
  </si>
  <si>
    <t>NIFTY 11400 PE 27-AUG</t>
  </si>
  <si>
    <t>100-120</t>
  </si>
  <si>
    <t>212-213</t>
  </si>
  <si>
    <t xml:space="preserve">AMARAJABAT 740 PE AUG </t>
  </si>
  <si>
    <t>15-16</t>
  </si>
  <si>
    <t>Profit of Rs.2/-</t>
  </si>
  <si>
    <t>226-229</t>
  </si>
  <si>
    <t>245-250</t>
  </si>
  <si>
    <t xml:space="preserve">VIPIND </t>
  </si>
  <si>
    <t>Loss of Rs.6.5/-</t>
  </si>
  <si>
    <t>M&amp;M 600 PE 27-AUG</t>
  </si>
  <si>
    <t>Profit of Rs.1.35/-</t>
  </si>
  <si>
    <t>M&amp;M 610 PE 27-AUG</t>
  </si>
  <si>
    <t>13-15</t>
  </si>
  <si>
    <t>RBL Bank Limited</t>
  </si>
  <si>
    <t>Loss of Rs.39/-</t>
  </si>
  <si>
    <t>Loss of Rs.3.75/-</t>
  </si>
  <si>
    <t>HAZOOR</t>
  </si>
  <si>
    <t>EAUGU UDYOG LIMITED</t>
  </si>
  <si>
    <t>Part Profit of Rs.8.5/-</t>
  </si>
  <si>
    <t>Profit of Rs.17.5/-</t>
  </si>
  <si>
    <t>Loss of Rs.70/-</t>
  </si>
  <si>
    <t>Loss of Rs.67.50/-</t>
  </si>
  <si>
    <t>1920-1940</t>
  </si>
  <si>
    <t>2765-2770</t>
  </si>
  <si>
    <t>2900-2925</t>
  </si>
  <si>
    <t>985-990</t>
  </si>
  <si>
    <t>GSAUTO</t>
  </si>
  <si>
    <t>MAHENDRA GIRDHARILAL WADHWANI</t>
  </si>
  <si>
    <t>GUJCMDS</t>
  </si>
  <si>
    <t>SILKON TRADES LLP</t>
  </si>
  <si>
    <t>KANUNGO</t>
  </si>
  <si>
    <t>SWITCHTE</t>
  </si>
  <si>
    <t>MADHU BALA MITTAL</t>
  </si>
  <si>
    <t>RADHEY SHYAM MITTAL</t>
  </si>
  <si>
    <t>Steel Authority of India</t>
  </si>
  <si>
    <t>HRTI PRIVATE LIMITED</t>
  </si>
  <si>
    <t>Profit of Rs.39/-</t>
  </si>
  <si>
    <t>265-269</t>
  </si>
  <si>
    <t>310-320</t>
  </si>
  <si>
    <t>TCS SEP FUT</t>
  </si>
  <si>
    <t>2270-2274</t>
  </si>
  <si>
    <t>986-990</t>
  </si>
  <si>
    <t>213-215</t>
  </si>
  <si>
    <t>235-245</t>
  </si>
  <si>
    <t>1510-1520</t>
  </si>
  <si>
    <t>1700-1730</t>
  </si>
  <si>
    <t>2135-2150</t>
  </si>
  <si>
    <t>2400-2500</t>
  </si>
  <si>
    <t>Loss of Rs.46.5/-</t>
  </si>
  <si>
    <t>AREYDRG</t>
  </si>
  <si>
    <t>VIKAS ECOTECH LIMITED</t>
  </si>
  <si>
    <t>ALPHA LEON ENTERPRISES LLP</t>
  </si>
  <si>
    <t>ASSAMENT</t>
  </si>
  <si>
    <t>DHIRAJ KUMAR JAISWAL</t>
  </si>
  <si>
    <t>BIJAY SARAF</t>
  </si>
  <si>
    <t>HITECHWIND</t>
  </si>
  <si>
    <t>KARAN BHARATBHAI KAHAR</t>
  </si>
  <si>
    <t>VISHNU B SHARMA</t>
  </si>
  <si>
    <t>HKG</t>
  </si>
  <si>
    <t>ANUPAM GUPTA HUF</t>
  </si>
  <si>
    <t>KEVAL SAVANT</t>
  </si>
  <si>
    <t>NATPEROX</t>
  </si>
  <si>
    <t>THE BOMBAY BURMAH TRADING CORPORATION LTD</t>
  </si>
  <si>
    <t>THE BOMBAY DYEING AND MANUFACTURING COMPANY LTD</t>
  </si>
  <si>
    <t>PRISMMEDI</t>
  </si>
  <si>
    <t>MANISH NITIN THAKUR</t>
  </si>
  <si>
    <t>ADITYA SOLANKI</t>
  </si>
  <si>
    <t>REMIEDEL</t>
  </si>
  <si>
    <t>BAJRANG FINANCE LIMITED</t>
  </si>
  <si>
    <t>HANUMAN FORGING AND ENGINEERING PRIVATE LIMITED</t>
  </si>
  <si>
    <t>DSP MUTUAL FUND</t>
  </si>
  <si>
    <t>TUSHAAR GAUTAM</t>
  </si>
  <si>
    <t>TOYAMIND</t>
  </si>
  <si>
    <t>CHAITANYA DEEPAK VAIDYA</t>
  </si>
  <si>
    <t>TALISMAN SECURITIES PRIVATE LIMITED</t>
  </si>
  <si>
    <t>Akash Infra-Projects Ltd</t>
  </si>
  <si>
    <t>Federal Bank Ltd.</t>
  </si>
  <si>
    <t>Harrisons  Malayalam Ltd</t>
  </si>
  <si>
    <t>ORION STOCKS LTD</t>
  </si>
  <si>
    <t>Vodafone Idea Limited</t>
  </si>
  <si>
    <t>Indian Energy Exc Ltd</t>
  </si>
  <si>
    <t>PPFAS MUTUAL FUND A/C PPFAS LONG TERM VALUE FUND</t>
  </si>
  <si>
    <t>Ind Terrain Fashions Ltd</t>
  </si>
  <si>
    <t>RADHEY HEALTH CARE PRIVATE LIMITED</t>
  </si>
  <si>
    <t>Maan Aluminium Limited</t>
  </si>
  <si>
    <t>ASHOK KUMAR GUPTA HUF</t>
  </si>
  <si>
    <t>Mangalam Drugs And Organi</t>
  </si>
  <si>
    <t>MARINE</t>
  </si>
  <si>
    <t>Marine Electrical (I) Ltd</t>
  </si>
  <si>
    <t>SHREE SHIVSHAKTI PROJECT CONSULTANT PRIVATE LIMITE</t>
  </si>
  <si>
    <t>NDRAUTO</t>
  </si>
  <si>
    <t>NDR Auto Components Ltd</t>
  </si>
  <si>
    <t>Patel Integrated Logistic</t>
  </si>
  <si>
    <t>KONARK TOWERS PRIVATE LIMITED</t>
  </si>
  <si>
    <t>PANGHAT BARTER PRIVATE LIMITED</t>
  </si>
  <si>
    <t>ASHPRA ENTERPRISE</t>
  </si>
  <si>
    <t>RISHABH STOCKS PRIVATE LIMITED</t>
  </si>
  <si>
    <t>South Indian Bank Ltd.</t>
  </si>
  <si>
    <t>HI GROWTH CORPORATE SERVICES PVT LTD</t>
  </si>
  <si>
    <t>Zee News Limited</t>
  </si>
  <si>
    <t>RURAL ELECTRIFICATION CORPORATION LIMITED</t>
  </si>
  <si>
    <t>ICICI Securities Limited</t>
  </si>
  <si>
    <t>ICICI BANK LTD. (INVESTMENT)</t>
  </si>
  <si>
    <t>CENTRAL BANK OF INDIA (CAPITAL MARKET SERVICE BRANCH)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</si>
</sst>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83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49" fontId="8" fillId="2" borderId="37" xfId="0" applyNumberFormat="1" applyFont="1" applyFill="1" applyBorder="1" applyAlignment="1">
      <alignment horizontal="center"/>
    </xf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0" fillId="58" borderId="37" xfId="0" applyNumberFormat="1" applyFill="1" applyBorder="1" applyAlignment="1">
      <alignment horizontal="center" vertical="center"/>
    </xf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47" fillId="58" borderId="37" xfId="0" applyFont="1" applyFill="1" applyBorder="1" applyAlignment="1">
      <alignment horizontal="center" vertical="top"/>
    </xf>
    <xf numFmtId="0" fontId="6" fillId="58" borderId="37" xfId="0" applyFont="1" applyFill="1" applyBorder="1"/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4" fontId="0" fillId="49" borderId="37" xfId="0" applyNumberForma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49" fontId="7" fillId="2" borderId="37" xfId="0" applyNumberFormat="1" applyFont="1" applyFill="1" applyBorder="1" applyAlignment="1">
      <alignment horizontal="center"/>
    </xf>
    <xf numFmtId="165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43" fontId="7" fillId="49" borderId="5" xfId="16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16" fontId="7" fillId="49" borderId="37" xfId="160" applyNumberFormat="1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58" borderId="37" xfId="0" applyFont="1" applyFill="1" applyBorder="1" applyAlignment="1">
      <alignment horizontal="center"/>
    </xf>
    <xf numFmtId="49" fontId="7" fillId="58" borderId="37" xfId="0" applyNumberFormat="1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center" vertical="center"/>
    </xf>
    <xf numFmtId="165" fontId="8" fillId="58" borderId="37" xfId="0" applyNumberFormat="1" applyFont="1" applyFill="1" applyBorder="1" applyAlignment="1">
      <alignment horizontal="center" vertical="center"/>
    </xf>
    <xf numFmtId="0" fontId="0" fillId="60" borderId="37" xfId="0" applyFill="1" applyBorder="1"/>
    <xf numFmtId="0" fontId="47" fillId="60" borderId="37" xfId="0" applyFont="1" applyFill="1" applyBorder="1" applyAlignment="1">
      <alignment horizontal="center"/>
    </xf>
    <xf numFmtId="0" fontId="0" fillId="49" borderId="37" xfId="0" applyNumberFormat="1" applyFill="1" applyBorder="1" applyAlignment="1">
      <alignment horizontal="center" vertical="center"/>
    </xf>
    <xf numFmtId="43" fontId="6" fillId="49" borderId="37" xfId="160" applyFont="1" applyFill="1" applyBorder="1"/>
    <xf numFmtId="43" fontId="8" fillId="49" borderId="37" xfId="160" applyFont="1" applyFill="1" applyBorder="1" applyAlignment="1">
      <alignment horizontal="left" vertical="center"/>
    </xf>
    <xf numFmtId="43" fontId="47" fillId="49" borderId="37" xfId="160" applyFont="1" applyFill="1" applyBorder="1" applyAlignment="1">
      <alignment horizontal="center" vertical="top"/>
    </xf>
    <xf numFmtId="0" fontId="0" fillId="49" borderId="37" xfId="0" applyFill="1" applyBorder="1" applyAlignment="1">
      <alignment horizontal="center" vertical="center"/>
    </xf>
    <xf numFmtId="0" fontId="47" fillId="49" borderId="37" xfId="0" applyFont="1" applyFill="1" applyBorder="1" applyAlignment="1">
      <alignment horizontal="center" vertical="top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165" fontId="0" fillId="60" borderId="37" xfId="0" applyNumberForma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16" fontId="47" fillId="60" borderId="37" xfId="0" applyNumberFormat="1" applyFont="1" applyFill="1" applyBorder="1" applyAlignment="1">
      <alignment horizontal="center" vertical="center"/>
    </xf>
    <xf numFmtId="165" fontId="0" fillId="58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0" fillId="58" borderId="37" xfId="0" applyFont="1" applyFill="1" applyBorder="1" applyAlignment="1">
      <alignment horizontal="center" vertical="center"/>
    </xf>
    <xf numFmtId="169" fontId="8" fillId="58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6" fillId="60" borderId="37" xfId="0" applyFont="1" applyFill="1" applyBorder="1"/>
    <xf numFmtId="0" fontId="6" fillId="60" borderId="37" xfId="0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0" fillId="61" borderId="37" xfId="0" applyFill="1" applyBorder="1" applyAlignment="1">
      <alignment horizontal="center"/>
    </xf>
    <xf numFmtId="164" fontId="0" fillId="61" borderId="37" xfId="0" applyNumberFormat="1" applyFill="1" applyBorder="1" applyAlignment="1">
      <alignment horizontal="center" vertical="center"/>
    </xf>
    <xf numFmtId="0" fontId="0" fillId="61" borderId="37" xfId="0" applyFill="1" applyBorder="1"/>
    <xf numFmtId="0" fontId="8" fillId="61" borderId="37" xfId="0" applyFont="1" applyFill="1" applyBorder="1" applyAlignment="1">
      <alignment horizontal="left"/>
    </xf>
    <xf numFmtId="0" fontId="47" fillId="61" borderId="37" xfId="0" applyFont="1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43" fontId="7" fillId="61" borderId="5" xfId="160" applyFont="1" applyFill="1" applyBorder="1" applyAlignment="1">
      <alignment horizontal="center" vertical="center"/>
    </xf>
    <xf numFmtId="16" fontId="49" fillId="61" borderId="37" xfId="16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" fontId="49" fillId="58" borderId="37" xfId="160" applyNumberFormat="1" applyFon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" fontId="7" fillId="61" borderId="37" xfId="160" applyNumberFormat="1" applyFon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0" fontId="0" fillId="58" borderId="37" xfId="0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" fontId="0" fillId="58" borderId="37" xfId="0" applyNumberFormat="1" applyFill="1" applyBorder="1" applyAlignment="1">
      <alignment horizontal="center" vertical="center"/>
    </xf>
    <xf numFmtId="1" fontId="0" fillId="61" borderId="37" xfId="0" applyNumberForma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" fontId="0" fillId="0" borderId="37" xfId="0" applyNumberFormat="1" applyFill="1" applyBorder="1" applyAlignment="1">
      <alignment horizontal="center" vertical="center"/>
    </xf>
    <xf numFmtId="16" fontId="47" fillId="58" borderId="37" xfId="0" applyNumberFormat="1" applyFon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0" fillId="58" borderId="5" xfId="0" applyFill="1" applyBorder="1" applyAlignment="1">
      <alignment horizontal="center"/>
    </xf>
    <xf numFmtId="0" fontId="0" fillId="58" borderId="38" xfId="0" applyFill="1" applyBorder="1" applyAlignment="1">
      <alignment horizontal="center"/>
    </xf>
    <xf numFmtId="165" fontId="0" fillId="58" borderId="5" xfId="0" applyNumberFormat="1" applyFill="1" applyBorder="1" applyAlignment="1">
      <alignment horizontal="center" vertical="center"/>
    </xf>
    <xf numFmtId="165" fontId="0" fillId="58" borderId="38" xfId="0" applyNumberForma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165" fontId="7" fillId="58" borderId="38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2" sqref="C22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44074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5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F30" sqref="F30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44074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64" t="s">
        <v>16</v>
      </c>
      <c r="B9" s="566" t="s">
        <v>17</v>
      </c>
      <c r="C9" s="566" t="s">
        <v>18</v>
      </c>
      <c r="D9" s="274" t="s">
        <v>19</v>
      </c>
      <c r="E9" s="274" t="s">
        <v>20</v>
      </c>
      <c r="F9" s="561" t="s">
        <v>21</v>
      </c>
      <c r="G9" s="562"/>
      <c r="H9" s="563"/>
      <c r="I9" s="561" t="s">
        <v>22</v>
      </c>
      <c r="J9" s="562"/>
      <c r="K9" s="563"/>
      <c r="L9" s="274"/>
      <c r="M9" s="281"/>
      <c r="N9" s="281"/>
      <c r="O9" s="281"/>
    </row>
    <row r="10" spans="1:15" ht="59.25" customHeight="1">
      <c r="A10" s="565"/>
      <c r="B10" s="567" t="s">
        <v>17</v>
      </c>
      <c r="C10" s="567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24539.35</v>
      </c>
      <c r="E11" s="303">
        <v>24266.516666666666</v>
      </c>
      <c r="F11" s="315">
        <v>23874.333333333332</v>
      </c>
      <c r="G11" s="315">
        <v>23209.316666666666</v>
      </c>
      <c r="H11" s="315">
        <v>22817.133333333331</v>
      </c>
      <c r="I11" s="315">
        <v>24931.533333333333</v>
      </c>
      <c r="J11" s="315">
        <v>25323.716666666667</v>
      </c>
      <c r="K11" s="315">
        <v>25988.733333333334</v>
      </c>
      <c r="L11" s="302">
        <v>24658.7</v>
      </c>
      <c r="M11" s="302">
        <v>23601.5</v>
      </c>
      <c r="N11" s="319">
        <v>1565400</v>
      </c>
      <c r="O11" s="320">
        <v>0.18382394645794339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11675.25</v>
      </c>
      <c r="E12" s="316">
        <v>11658.416666666666</v>
      </c>
      <c r="F12" s="317">
        <v>11618.833333333332</v>
      </c>
      <c r="G12" s="317">
        <v>11562.416666666666</v>
      </c>
      <c r="H12" s="317">
        <v>11522.833333333332</v>
      </c>
      <c r="I12" s="317">
        <v>11714.833333333332</v>
      </c>
      <c r="J12" s="317">
        <v>11754.416666666664</v>
      </c>
      <c r="K12" s="317">
        <v>11810.833333333332</v>
      </c>
      <c r="L12" s="304">
        <v>11698</v>
      </c>
      <c r="M12" s="304">
        <v>11602</v>
      </c>
      <c r="N12" s="319">
        <v>12723225</v>
      </c>
      <c r="O12" s="320">
        <v>4.6152233301882721E-2</v>
      </c>
    </row>
    <row r="13" spans="1:15" ht="15">
      <c r="A13" s="277">
        <v>3</v>
      </c>
      <c r="B13" s="389" t="s">
        <v>37</v>
      </c>
      <c r="C13" s="277" t="s">
        <v>38</v>
      </c>
      <c r="D13" s="316">
        <v>1401.35</v>
      </c>
      <c r="E13" s="316">
        <v>1406.4166666666667</v>
      </c>
      <c r="F13" s="317">
        <v>1389.9833333333336</v>
      </c>
      <c r="G13" s="317">
        <v>1378.6166666666668</v>
      </c>
      <c r="H13" s="317">
        <v>1362.1833333333336</v>
      </c>
      <c r="I13" s="317">
        <v>1417.7833333333335</v>
      </c>
      <c r="J13" s="317">
        <v>1434.2166666666665</v>
      </c>
      <c r="K13" s="317">
        <v>1445.5833333333335</v>
      </c>
      <c r="L13" s="304">
        <v>1422.85</v>
      </c>
      <c r="M13" s="304">
        <v>1395.05</v>
      </c>
      <c r="N13" s="319">
        <v>2522500</v>
      </c>
      <c r="O13" s="320">
        <v>8.7982403519296145E-3</v>
      </c>
    </row>
    <row r="14" spans="1:15" ht="15">
      <c r="A14" s="277">
        <v>4</v>
      </c>
      <c r="B14" s="389" t="s">
        <v>39</v>
      </c>
      <c r="C14" s="277" t="s">
        <v>40</v>
      </c>
      <c r="D14" s="316">
        <v>289.89999999999998</v>
      </c>
      <c r="E14" s="316">
        <v>291.45</v>
      </c>
      <c r="F14" s="317">
        <v>286.29999999999995</v>
      </c>
      <c r="G14" s="317">
        <v>282.7</v>
      </c>
      <c r="H14" s="317">
        <v>277.54999999999995</v>
      </c>
      <c r="I14" s="317">
        <v>295.04999999999995</v>
      </c>
      <c r="J14" s="317">
        <v>300.19999999999993</v>
      </c>
      <c r="K14" s="317">
        <v>303.79999999999995</v>
      </c>
      <c r="L14" s="304">
        <v>296.60000000000002</v>
      </c>
      <c r="M14" s="304">
        <v>287.85000000000002</v>
      </c>
      <c r="N14" s="319">
        <v>14092000</v>
      </c>
      <c r="O14" s="320">
        <v>3.3440891757113525E-2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361.4</v>
      </c>
      <c r="E15" s="316">
        <v>358.76666666666665</v>
      </c>
      <c r="F15" s="317">
        <v>352.93333333333328</v>
      </c>
      <c r="G15" s="317">
        <v>344.46666666666664</v>
      </c>
      <c r="H15" s="317">
        <v>338.63333333333327</v>
      </c>
      <c r="I15" s="317">
        <v>367.23333333333329</v>
      </c>
      <c r="J15" s="317">
        <v>373.06666666666666</v>
      </c>
      <c r="K15" s="317">
        <v>381.5333333333333</v>
      </c>
      <c r="L15" s="304">
        <v>364.6</v>
      </c>
      <c r="M15" s="304">
        <v>350.3</v>
      </c>
      <c r="N15" s="319">
        <v>28752500</v>
      </c>
      <c r="O15" s="320">
        <v>2.3858274726253004E-2</v>
      </c>
    </row>
    <row r="16" spans="1:15" ht="15">
      <c r="A16" s="277">
        <v>6</v>
      </c>
      <c r="B16" s="389" t="s">
        <v>44</v>
      </c>
      <c r="C16" s="277" t="s">
        <v>45</v>
      </c>
      <c r="D16" s="316">
        <v>738.05</v>
      </c>
      <c r="E16" s="316">
        <v>740.75</v>
      </c>
      <c r="F16" s="317">
        <v>733</v>
      </c>
      <c r="G16" s="317">
        <v>727.95</v>
      </c>
      <c r="H16" s="317">
        <v>720.2</v>
      </c>
      <c r="I16" s="317">
        <v>745.8</v>
      </c>
      <c r="J16" s="317">
        <v>753.55</v>
      </c>
      <c r="K16" s="317">
        <v>758.59999999999991</v>
      </c>
      <c r="L16" s="304">
        <v>748.5</v>
      </c>
      <c r="M16" s="304">
        <v>735.7</v>
      </c>
      <c r="N16" s="319">
        <v>1028000</v>
      </c>
      <c r="O16" s="320">
        <v>1.984126984126984E-2</v>
      </c>
    </row>
    <row r="17" spans="1:15" ht="15">
      <c r="A17" s="277">
        <v>7</v>
      </c>
      <c r="B17" s="389" t="s">
        <v>37</v>
      </c>
      <c r="C17" s="277" t="s">
        <v>46</v>
      </c>
      <c r="D17" s="316">
        <v>222.65</v>
      </c>
      <c r="E17" s="316">
        <v>222.96666666666667</v>
      </c>
      <c r="F17" s="317">
        <v>220.53333333333333</v>
      </c>
      <c r="G17" s="317">
        <v>218.41666666666666</v>
      </c>
      <c r="H17" s="317">
        <v>215.98333333333332</v>
      </c>
      <c r="I17" s="317">
        <v>225.08333333333334</v>
      </c>
      <c r="J17" s="317">
        <v>227.51666666666668</v>
      </c>
      <c r="K17" s="317">
        <v>229.63333333333335</v>
      </c>
      <c r="L17" s="304">
        <v>225.4</v>
      </c>
      <c r="M17" s="304">
        <v>220.85</v>
      </c>
      <c r="N17" s="319">
        <v>13134000</v>
      </c>
      <c r="O17" s="320">
        <v>-2.254967626702389E-2</v>
      </c>
    </row>
    <row r="18" spans="1:15" ht="15">
      <c r="A18" s="277">
        <v>8</v>
      </c>
      <c r="B18" s="389" t="s">
        <v>39</v>
      </c>
      <c r="C18" s="277" t="s">
        <v>47</v>
      </c>
      <c r="D18" s="316">
        <v>1665.15</v>
      </c>
      <c r="E18" s="316">
        <v>1666.8166666666666</v>
      </c>
      <c r="F18" s="317">
        <v>1651.8333333333333</v>
      </c>
      <c r="G18" s="317">
        <v>1638.5166666666667</v>
      </c>
      <c r="H18" s="317">
        <v>1623.5333333333333</v>
      </c>
      <c r="I18" s="317">
        <v>1680.1333333333332</v>
      </c>
      <c r="J18" s="317">
        <v>1695.1166666666668</v>
      </c>
      <c r="K18" s="317">
        <v>1708.4333333333332</v>
      </c>
      <c r="L18" s="304">
        <v>1681.8</v>
      </c>
      <c r="M18" s="304">
        <v>1653.5</v>
      </c>
      <c r="N18" s="319">
        <v>1056000</v>
      </c>
      <c r="O18" s="320">
        <v>7.7001529831718513E-2</v>
      </c>
    </row>
    <row r="19" spans="1:15" ht="15">
      <c r="A19" s="277">
        <v>9</v>
      </c>
      <c r="B19" s="389" t="s">
        <v>44</v>
      </c>
      <c r="C19" s="277" t="s">
        <v>48</v>
      </c>
      <c r="D19" s="316">
        <v>134.05000000000001</v>
      </c>
      <c r="E19" s="316">
        <v>134.91666666666666</v>
      </c>
      <c r="F19" s="317">
        <v>131.98333333333332</v>
      </c>
      <c r="G19" s="317">
        <v>129.91666666666666</v>
      </c>
      <c r="H19" s="317">
        <v>126.98333333333332</v>
      </c>
      <c r="I19" s="317">
        <v>136.98333333333332</v>
      </c>
      <c r="J19" s="317">
        <v>139.91666666666666</v>
      </c>
      <c r="K19" s="317">
        <v>141.98333333333332</v>
      </c>
      <c r="L19" s="304">
        <v>137.85</v>
      </c>
      <c r="M19" s="304">
        <v>132.85</v>
      </c>
      <c r="N19" s="319">
        <v>12850000</v>
      </c>
      <c r="O19" s="320">
        <v>-7.2536990256225189E-2</v>
      </c>
    </row>
    <row r="20" spans="1:15" ht="15">
      <c r="A20" s="277">
        <v>10</v>
      </c>
      <c r="B20" s="389" t="s">
        <v>44</v>
      </c>
      <c r="C20" s="277" t="s">
        <v>49</v>
      </c>
      <c r="D20" s="316">
        <v>70.900000000000006</v>
      </c>
      <c r="E20" s="316">
        <v>71.666666666666671</v>
      </c>
      <c r="F20" s="317">
        <v>69.733333333333348</v>
      </c>
      <c r="G20" s="317">
        <v>68.566666666666677</v>
      </c>
      <c r="H20" s="317">
        <v>66.633333333333354</v>
      </c>
      <c r="I20" s="317">
        <v>72.833333333333343</v>
      </c>
      <c r="J20" s="317">
        <v>74.766666666666652</v>
      </c>
      <c r="K20" s="317">
        <v>75.933333333333337</v>
      </c>
      <c r="L20" s="304">
        <v>73.599999999999994</v>
      </c>
      <c r="M20" s="304">
        <v>70.5</v>
      </c>
      <c r="N20" s="319">
        <v>22095000</v>
      </c>
      <c r="O20" s="320">
        <v>0.23677581863979849</v>
      </c>
    </row>
    <row r="21" spans="1:15" ht="15">
      <c r="A21" s="277">
        <v>11</v>
      </c>
      <c r="B21" s="389" t="s">
        <v>50</v>
      </c>
      <c r="C21" s="277" t="s">
        <v>51</v>
      </c>
      <c r="D21" s="316">
        <v>1969</v>
      </c>
      <c r="E21" s="316">
        <v>1978.1166666666668</v>
      </c>
      <c r="F21" s="317">
        <v>1955.0333333333335</v>
      </c>
      <c r="G21" s="317">
        <v>1941.0666666666668</v>
      </c>
      <c r="H21" s="317">
        <v>1917.9833333333336</v>
      </c>
      <c r="I21" s="317">
        <v>1992.0833333333335</v>
      </c>
      <c r="J21" s="317">
        <v>2015.1666666666665</v>
      </c>
      <c r="K21" s="317">
        <v>2029.1333333333334</v>
      </c>
      <c r="L21" s="304">
        <v>2001.2</v>
      </c>
      <c r="M21" s="304">
        <v>1964.15</v>
      </c>
      <c r="N21" s="319">
        <v>3986100</v>
      </c>
      <c r="O21" s="320">
        <v>-6.0592459605026926E-3</v>
      </c>
    </row>
    <row r="22" spans="1:15" ht="15">
      <c r="A22" s="277">
        <v>12</v>
      </c>
      <c r="B22" s="389" t="s">
        <v>52</v>
      </c>
      <c r="C22" s="277" t="s">
        <v>53</v>
      </c>
      <c r="D22" s="316">
        <v>873.8</v>
      </c>
      <c r="E22" s="316">
        <v>878.43333333333339</v>
      </c>
      <c r="F22" s="317">
        <v>867.36666666666679</v>
      </c>
      <c r="G22" s="317">
        <v>860.93333333333339</v>
      </c>
      <c r="H22" s="317">
        <v>849.86666666666679</v>
      </c>
      <c r="I22" s="317">
        <v>884.86666666666679</v>
      </c>
      <c r="J22" s="317">
        <v>895.93333333333339</v>
      </c>
      <c r="K22" s="317">
        <v>902.36666666666679</v>
      </c>
      <c r="L22" s="304">
        <v>889.5</v>
      </c>
      <c r="M22" s="304">
        <v>872</v>
      </c>
      <c r="N22" s="319">
        <v>13513500</v>
      </c>
      <c r="O22" s="320">
        <v>3.8357806412945762E-2</v>
      </c>
    </row>
    <row r="23" spans="1:15" ht="15">
      <c r="A23" s="277">
        <v>13</v>
      </c>
      <c r="B23" s="389" t="s">
        <v>54</v>
      </c>
      <c r="C23" s="277" t="s">
        <v>55</v>
      </c>
      <c r="D23" s="316">
        <v>511.4</v>
      </c>
      <c r="E23" s="316">
        <v>501.11666666666673</v>
      </c>
      <c r="F23" s="317">
        <v>487.23333333333346</v>
      </c>
      <c r="G23" s="317">
        <v>463.06666666666672</v>
      </c>
      <c r="H23" s="317">
        <v>449.18333333333345</v>
      </c>
      <c r="I23" s="317">
        <v>525.28333333333353</v>
      </c>
      <c r="J23" s="317">
        <v>539.16666666666674</v>
      </c>
      <c r="K23" s="317">
        <v>563.33333333333348</v>
      </c>
      <c r="L23" s="304">
        <v>515</v>
      </c>
      <c r="M23" s="304">
        <v>476.95</v>
      </c>
      <c r="N23" s="319">
        <v>50469600</v>
      </c>
      <c r="O23" s="320">
        <v>4.5490702992940238E-2</v>
      </c>
    </row>
    <row r="24" spans="1:15" ht="15">
      <c r="A24" s="277">
        <v>14</v>
      </c>
      <c r="B24" s="389" t="s">
        <v>44</v>
      </c>
      <c r="C24" s="277" t="s">
        <v>56</v>
      </c>
      <c r="D24" s="316">
        <v>3023.95</v>
      </c>
      <c r="E24" s="316">
        <v>3035.0166666666664</v>
      </c>
      <c r="F24" s="317">
        <v>3001.0333333333328</v>
      </c>
      <c r="G24" s="317">
        <v>2978.1166666666663</v>
      </c>
      <c r="H24" s="317">
        <v>2944.1333333333328</v>
      </c>
      <c r="I24" s="317">
        <v>3057.9333333333329</v>
      </c>
      <c r="J24" s="317">
        <v>3091.9166666666665</v>
      </c>
      <c r="K24" s="317">
        <v>3114.833333333333</v>
      </c>
      <c r="L24" s="304">
        <v>3069</v>
      </c>
      <c r="M24" s="304">
        <v>3012.1</v>
      </c>
      <c r="N24" s="319">
        <v>1732750</v>
      </c>
      <c r="O24" s="320">
        <v>1.7319829737266989E-2</v>
      </c>
    </row>
    <row r="25" spans="1:15" ht="15">
      <c r="A25" s="277">
        <v>15</v>
      </c>
      <c r="B25" s="389" t="s">
        <v>57</v>
      </c>
      <c r="C25" s="277" t="s">
        <v>58</v>
      </c>
      <c r="D25" s="316">
        <v>6575.4</v>
      </c>
      <c r="E25" s="316">
        <v>6593.1333333333323</v>
      </c>
      <c r="F25" s="317">
        <v>6504.5666666666648</v>
      </c>
      <c r="G25" s="317">
        <v>6433.7333333333327</v>
      </c>
      <c r="H25" s="317">
        <v>6345.1666666666652</v>
      </c>
      <c r="I25" s="317">
        <v>6663.9666666666644</v>
      </c>
      <c r="J25" s="317">
        <v>6752.5333333333319</v>
      </c>
      <c r="K25" s="317">
        <v>6823.3666666666641</v>
      </c>
      <c r="L25" s="304">
        <v>6681.7</v>
      </c>
      <c r="M25" s="304">
        <v>6522.3</v>
      </c>
      <c r="N25" s="319">
        <v>737625</v>
      </c>
      <c r="O25" s="320">
        <v>2.679658952496955E-2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3663.1</v>
      </c>
      <c r="E26" s="316">
        <v>3646.8666666666668</v>
      </c>
      <c r="F26" s="317">
        <v>3616.2333333333336</v>
      </c>
      <c r="G26" s="317">
        <v>3569.3666666666668</v>
      </c>
      <c r="H26" s="317">
        <v>3538.7333333333336</v>
      </c>
      <c r="I26" s="317">
        <v>3693.7333333333336</v>
      </c>
      <c r="J26" s="317">
        <v>3724.3666666666668</v>
      </c>
      <c r="K26" s="317">
        <v>3771.2333333333336</v>
      </c>
      <c r="L26" s="304">
        <v>3677.5</v>
      </c>
      <c r="M26" s="304">
        <v>3600</v>
      </c>
      <c r="N26" s="319">
        <v>5179250</v>
      </c>
      <c r="O26" s="320">
        <v>2.6051210935565353E-2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1385.45</v>
      </c>
      <c r="E27" s="316">
        <v>1392.75</v>
      </c>
      <c r="F27" s="317">
        <v>1370.55</v>
      </c>
      <c r="G27" s="317">
        <v>1355.6499999999999</v>
      </c>
      <c r="H27" s="317">
        <v>1333.4499999999998</v>
      </c>
      <c r="I27" s="317">
        <v>1407.65</v>
      </c>
      <c r="J27" s="317">
        <v>1429.85</v>
      </c>
      <c r="K27" s="317">
        <v>1444.7500000000002</v>
      </c>
      <c r="L27" s="304">
        <v>1414.95</v>
      </c>
      <c r="M27" s="304">
        <v>1377.85</v>
      </c>
      <c r="N27" s="319">
        <v>1427200</v>
      </c>
      <c r="O27" s="320">
        <v>1.0764872521246459E-2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320.60000000000002</v>
      </c>
      <c r="E28" s="316">
        <v>320.86666666666667</v>
      </c>
      <c r="F28" s="317">
        <v>313.73333333333335</v>
      </c>
      <c r="G28" s="317">
        <v>306.86666666666667</v>
      </c>
      <c r="H28" s="317">
        <v>299.73333333333335</v>
      </c>
      <c r="I28" s="317">
        <v>327.73333333333335</v>
      </c>
      <c r="J28" s="317">
        <v>334.86666666666667</v>
      </c>
      <c r="K28" s="317">
        <v>341.73333333333335</v>
      </c>
      <c r="L28" s="304">
        <v>328</v>
      </c>
      <c r="M28" s="304">
        <v>314</v>
      </c>
      <c r="N28" s="319">
        <v>26856000</v>
      </c>
      <c r="O28" s="320">
        <v>9.2640058586598309E-2</v>
      </c>
    </row>
    <row r="29" spans="1:15" ht="15">
      <c r="A29" s="277">
        <v>19</v>
      </c>
      <c r="B29" s="389" t="s">
        <v>54</v>
      </c>
      <c r="C29" s="277" t="s">
        <v>61</v>
      </c>
      <c r="D29" s="316">
        <v>51.85</v>
      </c>
      <c r="E29" s="316">
        <v>51.233333333333327</v>
      </c>
      <c r="F29" s="317">
        <v>49.866666666666653</v>
      </c>
      <c r="G29" s="317">
        <v>47.883333333333326</v>
      </c>
      <c r="H29" s="317">
        <v>46.516666666666652</v>
      </c>
      <c r="I29" s="317">
        <v>53.216666666666654</v>
      </c>
      <c r="J29" s="317">
        <v>54.583333333333329</v>
      </c>
      <c r="K29" s="317">
        <v>56.566666666666656</v>
      </c>
      <c r="L29" s="304">
        <v>52.6</v>
      </c>
      <c r="M29" s="304">
        <v>49.25</v>
      </c>
      <c r="N29" s="319">
        <v>72463400</v>
      </c>
      <c r="O29" s="320">
        <v>0.30666863817832324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1345.35</v>
      </c>
      <c r="E30" s="316">
        <v>1351.2166666666665</v>
      </c>
      <c r="F30" s="317">
        <v>1329.4333333333329</v>
      </c>
      <c r="G30" s="317">
        <v>1313.5166666666664</v>
      </c>
      <c r="H30" s="317">
        <v>1291.7333333333329</v>
      </c>
      <c r="I30" s="317">
        <v>1367.133333333333</v>
      </c>
      <c r="J30" s="317">
        <v>1388.9166666666663</v>
      </c>
      <c r="K30" s="317">
        <v>1404.833333333333</v>
      </c>
      <c r="L30" s="304">
        <v>1373</v>
      </c>
      <c r="M30" s="304">
        <v>1335.3</v>
      </c>
      <c r="N30" s="319">
        <v>1653300</v>
      </c>
      <c r="O30" s="320">
        <v>4.6657381615598889E-2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111.6</v>
      </c>
      <c r="E31" s="316">
        <v>112.01666666666667</v>
      </c>
      <c r="F31" s="317">
        <v>109.83333333333333</v>
      </c>
      <c r="G31" s="317">
        <v>108.06666666666666</v>
      </c>
      <c r="H31" s="317">
        <v>105.88333333333333</v>
      </c>
      <c r="I31" s="317">
        <v>113.78333333333333</v>
      </c>
      <c r="J31" s="317">
        <v>115.96666666666667</v>
      </c>
      <c r="K31" s="317">
        <v>117.73333333333333</v>
      </c>
      <c r="L31" s="304">
        <v>114.2</v>
      </c>
      <c r="M31" s="304">
        <v>110.25</v>
      </c>
      <c r="N31" s="319">
        <v>30126400</v>
      </c>
      <c r="O31" s="320">
        <v>4.5910290237467018E-2</v>
      </c>
    </row>
    <row r="32" spans="1:15" ht="15">
      <c r="A32" s="277">
        <v>22</v>
      </c>
      <c r="B32" s="389" t="s">
        <v>50</v>
      </c>
      <c r="C32" s="277" t="s">
        <v>66</v>
      </c>
      <c r="D32" s="316">
        <v>565.54999999999995</v>
      </c>
      <c r="E32" s="316">
        <v>564.36666666666667</v>
      </c>
      <c r="F32" s="317">
        <v>559.68333333333339</v>
      </c>
      <c r="G32" s="317">
        <v>553.81666666666672</v>
      </c>
      <c r="H32" s="317">
        <v>549.13333333333344</v>
      </c>
      <c r="I32" s="317">
        <v>570.23333333333335</v>
      </c>
      <c r="J32" s="317">
        <v>574.91666666666652</v>
      </c>
      <c r="K32" s="317">
        <v>580.7833333333333</v>
      </c>
      <c r="L32" s="304">
        <v>569.04999999999995</v>
      </c>
      <c r="M32" s="304">
        <v>558.5</v>
      </c>
      <c r="N32" s="319">
        <v>3252700</v>
      </c>
      <c r="O32" s="320">
        <v>-8.7160576600737519E-3</v>
      </c>
    </row>
    <row r="33" spans="1:15" ht="15">
      <c r="A33" s="277">
        <v>23</v>
      </c>
      <c r="B33" s="389" t="s">
        <v>44</v>
      </c>
      <c r="C33" s="277" t="s">
        <v>67</v>
      </c>
      <c r="D33" s="316">
        <v>505.15</v>
      </c>
      <c r="E33" s="316">
        <v>510.0333333333333</v>
      </c>
      <c r="F33" s="317">
        <v>497.16666666666663</v>
      </c>
      <c r="G33" s="317">
        <v>489.18333333333334</v>
      </c>
      <c r="H33" s="317">
        <v>476.31666666666666</v>
      </c>
      <c r="I33" s="317">
        <v>518.01666666666665</v>
      </c>
      <c r="J33" s="317">
        <v>530.88333333333344</v>
      </c>
      <c r="K33" s="317">
        <v>538.86666666666656</v>
      </c>
      <c r="L33" s="304">
        <v>522.9</v>
      </c>
      <c r="M33" s="304">
        <v>502.05</v>
      </c>
      <c r="N33" s="319">
        <v>5037000</v>
      </c>
      <c r="O33" s="320">
        <v>8.602846054333764E-2</v>
      </c>
    </row>
    <row r="34" spans="1:15" ht="15">
      <c r="A34" s="277">
        <v>24</v>
      </c>
      <c r="B34" s="389" t="s">
        <v>68</v>
      </c>
      <c r="C34" s="277" t="s">
        <v>69</v>
      </c>
      <c r="D34" s="316">
        <v>524.20000000000005</v>
      </c>
      <c r="E34" s="316">
        <v>522.83333333333337</v>
      </c>
      <c r="F34" s="317">
        <v>514.36666666666679</v>
      </c>
      <c r="G34" s="317">
        <v>504.53333333333342</v>
      </c>
      <c r="H34" s="317">
        <v>496.06666666666683</v>
      </c>
      <c r="I34" s="317">
        <v>532.66666666666674</v>
      </c>
      <c r="J34" s="317">
        <v>541.13333333333321</v>
      </c>
      <c r="K34" s="317">
        <v>550.9666666666667</v>
      </c>
      <c r="L34" s="304">
        <v>531.29999999999995</v>
      </c>
      <c r="M34" s="304">
        <v>513</v>
      </c>
      <c r="N34" s="319">
        <v>105327453</v>
      </c>
      <c r="O34" s="320">
        <v>1.0854117814254246E-2</v>
      </c>
    </row>
    <row r="35" spans="1:15" ht="15">
      <c r="A35" s="277">
        <v>25</v>
      </c>
      <c r="B35" s="389" t="s">
        <v>64</v>
      </c>
      <c r="C35" s="277" t="s">
        <v>70</v>
      </c>
      <c r="D35" s="316">
        <v>41.9</v>
      </c>
      <c r="E35" s="316">
        <v>41.533333333333331</v>
      </c>
      <c r="F35" s="317">
        <v>40.666666666666664</v>
      </c>
      <c r="G35" s="317">
        <v>39.43333333333333</v>
      </c>
      <c r="H35" s="317">
        <v>38.566666666666663</v>
      </c>
      <c r="I35" s="317">
        <v>42.766666666666666</v>
      </c>
      <c r="J35" s="317">
        <v>43.63333333333334</v>
      </c>
      <c r="K35" s="317">
        <v>44.866666666666667</v>
      </c>
      <c r="L35" s="304">
        <v>42.4</v>
      </c>
      <c r="M35" s="304">
        <v>40.299999999999997</v>
      </c>
      <c r="N35" s="319">
        <v>62223000</v>
      </c>
      <c r="O35" s="320">
        <v>1.0266757865937073</v>
      </c>
    </row>
    <row r="36" spans="1:15" ht="15">
      <c r="A36" s="277">
        <v>26</v>
      </c>
      <c r="B36" s="389" t="s">
        <v>52</v>
      </c>
      <c r="C36" s="277" t="s">
        <v>71</v>
      </c>
      <c r="D36" s="316">
        <v>393.15</v>
      </c>
      <c r="E36" s="316">
        <v>392.33333333333331</v>
      </c>
      <c r="F36" s="317">
        <v>390.11666666666662</v>
      </c>
      <c r="G36" s="317">
        <v>387.08333333333331</v>
      </c>
      <c r="H36" s="317">
        <v>384.86666666666662</v>
      </c>
      <c r="I36" s="317">
        <v>395.36666666666662</v>
      </c>
      <c r="J36" s="317">
        <v>397.58333333333331</v>
      </c>
      <c r="K36" s="317">
        <v>400.61666666666662</v>
      </c>
      <c r="L36" s="304">
        <v>394.55</v>
      </c>
      <c r="M36" s="304">
        <v>389.3</v>
      </c>
      <c r="N36" s="319">
        <v>15830900</v>
      </c>
      <c r="O36" s="320">
        <v>-5.7778419760219557E-3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14068.25</v>
      </c>
      <c r="E37" s="316">
        <v>14136.433333333334</v>
      </c>
      <c r="F37" s="317">
        <v>13930.866666666669</v>
      </c>
      <c r="G37" s="317">
        <v>13793.483333333334</v>
      </c>
      <c r="H37" s="317">
        <v>13587.916666666668</v>
      </c>
      <c r="I37" s="317">
        <v>14273.816666666669</v>
      </c>
      <c r="J37" s="317">
        <v>14479.383333333335</v>
      </c>
      <c r="K37" s="317">
        <v>14616.76666666667</v>
      </c>
      <c r="L37" s="304">
        <v>14342</v>
      </c>
      <c r="M37" s="304">
        <v>13999.05</v>
      </c>
      <c r="N37" s="319">
        <v>102500</v>
      </c>
      <c r="O37" s="320">
        <v>0</v>
      </c>
    </row>
    <row r="38" spans="1:15" ht="15">
      <c r="A38" s="277">
        <v>28</v>
      </c>
      <c r="B38" s="389" t="s">
        <v>73</v>
      </c>
      <c r="C38" s="277" t="s">
        <v>74</v>
      </c>
      <c r="D38" s="316">
        <v>417.25</v>
      </c>
      <c r="E38" s="316">
        <v>418.76666666666665</v>
      </c>
      <c r="F38" s="317">
        <v>413.7833333333333</v>
      </c>
      <c r="G38" s="317">
        <v>410.31666666666666</v>
      </c>
      <c r="H38" s="317">
        <v>405.33333333333331</v>
      </c>
      <c r="I38" s="317">
        <v>422.23333333333329</v>
      </c>
      <c r="J38" s="317">
        <v>427.21666666666664</v>
      </c>
      <c r="K38" s="317">
        <v>430.68333333333328</v>
      </c>
      <c r="L38" s="304">
        <v>423.75</v>
      </c>
      <c r="M38" s="304">
        <v>415.3</v>
      </c>
      <c r="N38" s="319">
        <v>19425600</v>
      </c>
      <c r="O38" s="320">
        <v>5.1032333463186599E-2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3812.55</v>
      </c>
      <c r="E39" s="316">
        <v>3820.2166666666667</v>
      </c>
      <c r="F39" s="317">
        <v>3795.4333333333334</v>
      </c>
      <c r="G39" s="317">
        <v>3778.3166666666666</v>
      </c>
      <c r="H39" s="317">
        <v>3753.5333333333333</v>
      </c>
      <c r="I39" s="317">
        <v>3837.3333333333335</v>
      </c>
      <c r="J39" s="317">
        <v>3862.1166666666672</v>
      </c>
      <c r="K39" s="317">
        <v>3879.2333333333336</v>
      </c>
      <c r="L39" s="304">
        <v>3845</v>
      </c>
      <c r="M39" s="304">
        <v>3803.1</v>
      </c>
      <c r="N39" s="319">
        <v>986800</v>
      </c>
      <c r="O39" s="320">
        <v>6.2446167097329891E-2</v>
      </c>
    </row>
    <row r="40" spans="1:15" ht="15">
      <c r="A40" s="277">
        <v>30</v>
      </c>
      <c r="B40" s="389" t="s">
        <v>52</v>
      </c>
      <c r="C40" s="277" t="s">
        <v>76</v>
      </c>
      <c r="D40" s="316">
        <v>390.95</v>
      </c>
      <c r="E40" s="316">
        <v>391.31666666666661</v>
      </c>
      <c r="F40" s="317">
        <v>388.23333333333323</v>
      </c>
      <c r="G40" s="317">
        <v>385.51666666666665</v>
      </c>
      <c r="H40" s="317">
        <v>382.43333333333328</v>
      </c>
      <c r="I40" s="317">
        <v>394.03333333333319</v>
      </c>
      <c r="J40" s="317">
        <v>397.11666666666656</v>
      </c>
      <c r="K40" s="317">
        <v>399.83333333333314</v>
      </c>
      <c r="L40" s="304">
        <v>394.4</v>
      </c>
      <c r="M40" s="304">
        <v>388.6</v>
      </c>
      <c r="N40" s="319">
        <v>8749400</v>
      </c>
      <c r="O40" s="320">
        <v>5.574727900185824E-2</v>
      </c>
    </row>
    <row r="41" spans="1:15" ht="15">
      <c r="A41" s="277">
        <v>31</v>
      </c>
      <c r="B41" s="389" t="s">
        <v>54</v>
      </c>
      <c r="C41" s="277" t="s">
        <v>77</v>
      </c>
      <c r="D41" s="316">
        <v>115.25</v>
      </c>
      <c r="E41" s="316">
        <v>112.76666666666667</v>
      </c>
      <c r="F41" s="317">
        <v>109.38333333333333</v>
      </c>
      <c r="G41" s="317">
        <v>103.51666666666667</v>
      </c>
      <c r="H41" s="317">
        <v>100.13333333333333</v>
      </c>
      <c r="I41" s="317">
        <v>118.63333333333333</v>
      </c>
      <c r="J41" s="317">
        <v>122.01666666666668</v>
      </c>
      <c r="K41" s="317">
        <v>127.88333333333333</v>
      </c>
      <c r="L41" s="304">
        <v>116.15</v>
      </c>
      <c r="M41" s="304">
        <v>106.9</v>
      </c>
      <c r="N41" s="319">
        <v>13840000</v>
      </c>
      <c r="O41" s="320">
        <v>0.49379384781435509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246.45</v>
      </c>
      <c r="E42" s="316">
        <v>246.26666666666665</v>
      </c>
      <c r="F42" s="317">
        <v>239.93333333333331</v>
      </c>
      <c r="G42" s="317">
        <v>233.41666666666666</v>
      </c>
      <c r="H42" s="317">
        <v>227.08333333333331</v>
      </c>
      <c r="I42" s="317">
        <v>252.7833333333333</v>
      </c>
      <c r="J42" s="317">
        <v>259.11666666666667</v>
      </c>
      <c r="K42" s="317">
        <v>265.63333333333333</v>
      </c>
      <c r="L42" s="304">
        <v>252.6</v>
      </c>
      <c r="M42" s="304">
        <v>239.75</v>
      </c>
      <c r="N42" s="319">
        <v>6087500</v>
      </c>
      <c r="O42" s="320">
        <v>0.15293560606060605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752.45</v>
      </c>
      <c r="E43" s="316">
        <v>758.63333333333333</v>
      </c>
      <c r="F43" s="317">
        <v>744.31666666666661</v>
      </c>
      <c r="G43" s="317">
        <v>736.18333333333328</v>
      </c>
      <c r="H43" s="317">
        <v>721.86666666666656</v>
      </c>
      <c r="I43" s="317">
        <v>766.76666666666665</v>
      </c>
      <c r="J43" s="317">
        <v>781.08333333333348</v>
      </c>
      <c r="K43" s="317">
        <v>789.2166666666667</v>
      </c>
      <c r="L43" s="304">
        <v>772.95</v>
      </c>
      <c r="M43" s="304">
        <v>750.5</v>
      </c>
      <c r="N43" s="319">
        <v>14066000</v>
      </c>
      <c r="O43" s="320">
        <v>3.9385206532180597E-2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139.80000000000001</v>
      </c>
      <c r="E44" s="316">
        <v>140.73333333333335</v>
      </c>
      <c r="F44" s="317">
        <v>138.56666666666669</v>
      </c>
      <c r="G44" s="317">
        <v>137.33333333333334</v>
      </c>
      <c r="H44" s="317">
        <v>135.16666666666669</v>
      </c>
      <c r="I44" s="317">
        <v>141.9666666666667</v>
      </c>
      <c r="J44" s="317">
        <v>144.13333333333333</v>
      </c>
      <c r="K44" s="317">
        <v>145.3666666666667</v>
      </c>
      <c r="L44" s="304">
        <v>142.9</v>
      </c>
      <c r="M44" s="304">
        <v>139.5</v>
      </c>
      <c r="N44" s="319">
        <v>32201100</v>
      </c>
      <c r="O44" s="320">
        <v>4.0033460803059272E-2</v>
      </c>
    </row>
    <row r="45" spans="1:15" ht="15">
      <c r="A45" s="277">
        <v>35</v>
      </c>
      <c r="B45" s="431" t="s">
        <v>107</v>
      </c>
      <c r="C45" s="277" t="s">
        <v>3757</v>
      </c>
      <c r="D45" s="316">
        <v>2014.55</v>
      </c>
      <c r="E45" s="316">
        <v>1999.8500000000001</v>
      </c>
      <c r="F45" s="317">
        <v>1966.7000000000003</v>
      </c>
      <c r="G45" s="317">
        <v>1918.8500000000001</v>
      </c>
      <c r="H45" s="317">
        <v>1885.7000000000003</v>
      </c>
      <c r="I45" s="317">
        <v>2047.7000000000003</v>
      </c>
      <c r="J45" s="317">
        <v>2080.8500000000004</v>
      </c>
      <c r="K45" s="317">
        <v>2128.7000000000003</v>
      </c>
      <c r="L45" s="304">
        <v>2033</v>
      </c>
      <c r="M45" s="304">
        <v>1952</v>
      </c>
      <c r="N45" s="319">
        <v>341250</v>
      </c>
      <c r="O45" s="320">
        <v>0.11793611793611794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1398.55</v>
      </c>
      <c r="E46" s="316">
        <v>1402.8666666666668</v>
      </c>
      <c r="F46" s="317">
        <v>1390.6833333333336</v>
      </c>
      <c r="G46" s="317">
        <v>1382.8166666666668</v>
      </c>
      <c r="H46" s="317">
        <v>1370.6333333333337</v>
      </c>
      <c r="I46" s="317">
        <v>1410.7333333333336</v>
      </c>
      <c r="J46" s="317">
        <v>1422.916666666667</v>
      </c>
      <c r="K46" s="317">
        <v>1430.7833333333335</v>
      </c>
      <c r="L46" s="304">
        <v>1415.05</v>
      </c>
      <c r="M46" s="304">
        <v>1395</v>
      </c>
      <c r="N46" s="319">
        <v>3156300</v>
      </c>
      <c r="O46" s="320">
        <v>3.4174311926605506E-2</v>
      </c>
    </row>
    <row r="47" spans="1:15" ht="15">
      <c r="A47" s="277">
        <v>37</v>
      </c>
      <c r="B47" s="389" t="s">
        <v>39</v>
      </c>
      <c r="C47" s="277" t="s">
        <v>86</v>
      </c>
      <c r="D47" s="316">
        <v>409.05</v>
      </c>
      <c r="E47" s="316">
        <v>405.95000000000005</v>
      </c>
      <c r="F47" s="317">
        <v>398.55000000000007</v>
      </c>
      <c r="G47" s="317">
        <v>388.05</v>
      </c>
      <c r="H47" s="317">
        <v>380.65000000000003</v>
      </c>
      <c r="I47" s="317">
        <v>416.4500000000001</v>
      </c>
      <c r="J47" s="317">
        <v>423.85000000000008</v>
      </c>
      <c r="K47" s="317">
        <v>434.35000000000014</v>
      </c>
      <c r="L47" s="304">
        <v>413.35</v>
      </c>
      <c r="M47" s="304">
        <v>395.45</v>
      </c>
      <c r="N47" s="319">
        <v>4929702</v>
      </c>
      <c r="O47" s="320">
        <v>0.11963081292154774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470.35</v>
      </c>
      <c r="E48" s="316">
        <v>468.63333333333338</v>
      </c>
      <c r="F48" s="317">
        <v>462.66666666666674</v>
      </c>
      <c r="G48" s="317">
        <v>454.98333333333335</v>
      </c>
      <c r="H48" s="317">
        <v>449.01666666666671</v>
      </c>
      <c r="I48" s="317">
        <v>476.31666666666678</v>
      </c>
      <c r="J48" s="317">
        <v>482.28333333333336</v>
      </c>
      <c r="K48" s="317">
        <v>489.96666666666681</v>
      </c>
      <c r="L48" s="304">
        <v>474.6</v>
      </c>
      <c r="M48" s="304">
        <v>460.95</v>
      </c>
      <c r="N48" s="319">
        <v>1687200</v>
      </c>
      <c r="O48" s="320">
        <v>6.3540090771558241E-2</v>
      </c>
    </row>
    <row r="49" spans="1:15" ht="15">
      <c r="A49" s="277">
        <v>39</v>
      </c>
      <c r="B49" s="389" t="s">
        <v>50</v>
      </c>
      <c r="C49" s="277" t="s">
        <v>88</v>
      </c>
      <c r="D49" s="316">
        <v>490.05</v>
      </c>
      <c r="E49" s="316">
        <v>491.68333333333334</v>
      </c>
      <c r="F49" s="317">
        <v>487.36666666666667</v>
      </c>
      <c r="G49" s="317">
        <v>484.68333333333334</v>
      </c>
      <c r="H49" s="317">
        <v>480.36666666666667</v>
      </c>
      <c r="I49" s="317">
        <v>494.36666666666667</v>
      </c>
      <c r="J49" s="317">
        <v>498.68333333333339</v>
      </c>
      <c r="K49" s="317">
        <v>501.36666666666667</v>
      </c>
      <c r="L49" s="304">
        <v>496</v>
      </c>
      <c r="M49" s="304">
        <v>489</v>
      </c>
      <c r="N49" s="319">
        <v>11130000</v>
      </c>
      <c r="O49" s="320">
        <v>1.6786570743405275E-2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3279</v>
      </c>
      <c r="E50" s="316">
        <v>3281.8833333333332</v>
      </c>
      <c r="F50" s="317">
        <v>3259.7166666666662</v>
      </c>
      <c r="G50" s="317">
        <v>3240.4333333333329</v>
      </c>
      <c r="H50" s="317">
        <v>3218.266666666666</v>
      </c>
      <c r="I50" s="317">
        <v>3301.1666666666665</v>
      </c>
      <c r="J50" s="317">
        <v>3323.3333333333335</v>
      </c>
      <c r="K50" s="317">
        <v>3342.6166666666668</v>
      </c>
      <c r="L50" s="304">
        <v>3304.05</v>
      </c>
      <c r="M50" s="304">
        <v>3262.6</v>
      </c>
      <c r="N50" s="319">
        <v>2863600</v>
      </c>
      <c r="O50" s="320">
        <v>-1.8911881595176101E-2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173.2</v>
      </c>
      <c r="E51" s="316">
        <v>174.83333333333334</v>
      </c>
      <c r="F51" s="317">
        <v>170.66666666666669</v>
      </c>
      <c r="G51" s="317">
        <v>168.13333333333335</v>
      </c>
      <c r="H51" s="317">
        <v>163.9666666666667</v>
      </c>
      <c r="I51" s="317">
        <v>177.36666666666667</v>
      </c>
      <c r="J51" s="317">
        <v>181.53333333333336</v>
      </c>
      <c r="K51" s="317">
        <v>184.06666666666666</v>
      </c>
      <c r="L51" s="304">
        <v>179</v>
      </c>
      <c r="M51" s="304">
        <v>172.3</v>
      </c>
      <c r="N51" s="319">
        <v>21971400</v>
      </c>
      <c r="O51" s="320">
        <v>-2.0738343874099133E-2</v>
      </c>
    </row>
    <row r="52" spans="1:15" ht="15">
      <c r="A52" s="277">
        <v>42</v>
      </c>
      <c r="B52" s="389" t="s">
        <v>52</v>
      </c>
      <c r="C52" s="277" t="s">
        <v>94</v>
      </c>
      <c r="D52" s="316">
        <v>4392.5</v>
      </c>
      <c r="E52" s="316">
        <v>4416.5166666666664</v>
      </c>
      <c r="F52" s="317">
        <v>4356.9833333333327</v>
      </c>
      <c r="G52" s="317">
        <v>4321.4666666666662</v>
      </c>
      <c r="H52" s="317">
        <v>4261.9333333333325</v>
      </c>
      <c r="I52" s="317">
        <v>4452.0333333333328</v>
      </c>
      <c r="J52" s="317">
        <v>4511.5666666666657</v>
      </c>
      <c r="K52" s="317">
        <v>4547.083333333333</v>
      </c>
      <c r="L52" s="304">
        <v>4476.05</v>
      </c>
      <c r="M52" s="304">
        <v>4381</v>
      </c>
      <c r="N52" s="319">
        <v>3142500</v>
      </c>
      <c r="O52" s="320">
        <v>2.0126602824216848E-2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2220.9</v>
      </c>
      <c r="E53" s="316">
        <v>2229.9333333333329</v>
      </c>
      <c r="F53" s="317">
        <v>2194.8666666666659</v>
      </c>
      <c r="G53" s="317">
        <v>2168.833333333333</v>
      </c>
      <c r="H53" s="317">
        <v>2133.766666666666</v>
      </c>
      <c r="I53" s="317">
        <v>2255.9666666666658</v>
      </c>
      <c r="J53" s="317">
        <v>2291.0333333333324</v>
      </c>
      <c r="K53" s="317">
        <v>2317.0666666666657</v>
      </c>
      <c r="L53" s="304">
        <v>2265</v>
      </c>
      <c r="M53" s="304">
        <v>2203.9</v>
      </c>
      <c r="N53" s="319">
        <v>2679600</v>
      </c>
      <c r="O53" s="320">
        <v>2.7237354085603113E-2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1142.8499999999999</v>
      </c>
      <c r="E54" s="316">
        <v>1150.2666666666667</v>
      </c>
      <c r="F54" s="317">
        <v>1126.7833333333333</v>
      </c>
      <c r="G54" s="317">
        <v>1110.7166666666667</v>
      </c>
      <c r="H54" s="317">
        <v>1087.2333333333333</v>
      </c>
      <c r="I54" s="317">
        <v>1166.3333333333333</v>
      </c>
      <c r="J54" s="317">
        <v>1189.8166666666664</v>
      </c>
      <c r="K54" s="317">
        <v>1205.8833333333332</v>
      </c>
      <c r="L54" s="304">
        <v>1173.75</v>
      </c>
      <c r="M54" s="304">
        <v>1134.2</v>
      </c>
      <c r="N54" s="319">
        <v>2274800</v>
      </c>
      <c r="O54" s="320">
        <v>-0.11548331907613345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172.75</v>
      </c>
      <c r="E55" s="316">
        <v>173.98333333333335</v>
      </c>
      <c r="F55" s="317">
        <v>170.81666666666669</v>
      </c>
      <c r="G55" s="317">
        <v>168.88333333333335</v>
      </c>
      <c r="H55" s="317">
        <v>165.7166666666667</v>
      </c>
      <c r="I55" s="317">
        <v>175.91666666666669</v>
      </c>
      <c r="J55" s="317">
        <v>179.08333333333331</v>
      </c>
      <c r="K55" s="317">
        <v>181.01666666666668</v>
      </c>
      <c r="L55" s="304">
        <v>177.15</v>
      </c>
      <c r="M55" s="304">
        <v>172.05</v>
      </c>
      <c r="N55" s="319">
        <v>9748800</v>
      </c>
      <c r="O55" s="320">
        <v>1.9578313253012049E-2</v>
      </c>
    </row>
    <row r="56" spans="1:15" ht="15">
      <c r="A56" s="277">
        <v>46</v>
      </c>
      <c r="B56" s="389" t="s">
        <v>54</v>
      </c>
      <c r="C56" s="277" t="s">
        <v>99</v>
      </c>
      <c r="D56" s="316">
        <v>60.8</v>
      </c>
      <c r="E56" s="316">
        <v>59.566666666666663</v>
      </c>
      <c r="F56" s="317">
        <v>57.683333333333323</v>
      </c>
      <c r="G56" s="317">
        <v>54.566666666666663</v>
      </c>
      <c r="H56" s="317">
        <v>52.683333333333323</v>
      </c>
      <c r="I56" s="317">
        <v>62.683333333333323</v>
      </c>
      <c r="J56" s="317">
        <v>64.566666666666663</v>
      </c>
      <c r="K56" s="317">
        <v>67.683333333333323</v>
      </c>
      <c r="L56" s="304">
        <v>61.45</v>
      </c>
      <c r="M56" s="304">
        <v>56.45</v>
      </c>
      <c r="N56" s="319">
        <v>106700500</v>
      </c>
      <c r="O56" s="320">
        <v>0.13962778029959147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99.7</v>
      </c>
      <c r="E57" s="316">
        <v>99.916666666666671</v>
      </c>
      <c r="F57" s="317">
        <v>98.933333333333337</v>
      </c>
      <c r="G57" s="317">
        <v>98.166666666666671</v>
      </c>
      <c r="H57" s="317">
        <v>97.183333333333337</v>
      </c>
      <c r="I57" s="317">
        <v>100.68333333333334</v>
      </c>
      <c r="J57" s="317">
        <v>101.66666666666666</v>
      </c>
      <c r="K57" s="317">
        <v>102.43333333333334</v>
      </c>
      <c r="L57" s="304">
        <v>100.9</v>
      </c>
      <c r="M57" s="304">
        <v>99.15</v>
      </c>
      <c r="N57" s="319">
        <v>22960400</v>
      </c>
      <c r="O57" s="320">
        <v>1.2100026888948642E-2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495.5</v>
      </c>
      <c r="E58" s="316">
        <v>496.83333333333331</v>
      </c>
      <c r="F58" s="317">
        <v>490.11666666666662</v>
      </c>
      <c r="G58" s="317">
        <v>484.73333333333329</v>
      </c>
      <c r="H58" s="317">
        <v>478.01666666666659</v>
      </c>
      <c r="I58" s="317">
        <v>502.21666666666664</v>
      </c>
      <c r="J58" s="317">
        <v>508.93333333333334</v>
      </c>
      <c r="K58" s="317">
        <v>514.31666666666661</v>
      </c>
      <c r="L58" s="304">
        <v>503.55</v>
      </c>
      <c r="M58" s="304">
        <v>491.45</v>
      </c>
      <c r="N58" s="319">
        <v>7173700</v>
      </c>
      <c r="O58" s="320">
        <v>1.8615284128020902E-2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25.9</v>
      </c>
      <c r="E59" s="316">
        <v>26.533333333333331</v>
      </c>
      <c r="F59" s="317">
        <v>24.866666666666664</v>
      </c>
      <c r="G59" s="317">
        <v>23.833333333333332</v>
      </c>
      <c r="H59" s="317">
        <v>22.166666666666664</v>
      </c>
      <c r="I59" s="317">
        <v>27.566666666666663</v>
      </c>
      <c r="J59" s="317">
        <v>29.233333333333334</v>
      </c>
      <c r="K59" s="317">
        <v>30.266666666666662</v>
      </c>
      <c r="L59" s="304">
        <v>28.2</v>
      </c>
      <c r="M59" s="304">
        <v>25.5</v>
      </c>
      <c r="N59" s="319">
        <v>77940000</v>
      </c>
      <c r="O59" s="320">
        <v>0.19530710835058662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674.7</v>
      </c>
      <c r="E60" s="316">
        <v>678.26666666666665</v>
      </c>
      <c r="F60" s="317">
        <v>669.88333333333333</v>
      </c>
      <c r="G60" s="317">
        <v>665.06666666666672</v>
      </c>
      <c r="H60" s="317">
        <v>656.68333333333339</v>
      </c>
      <c r="I60" s="317">
        <v>683.08333333333326</v>
      </c>
      <c r="J60" s="317">
        <v>691.46666666666647</v>
      </c>
      <c r="K60" s="317">
        <v>696.28333333333319</v>
      </c>
      <c r="L60" s="304">
        <v>686.65</v>
      </c>
      <c r="M60" s="304">
        <v>673.45</v>
      </c>
      <c r="N60" s="319">
        <v>4128000</v>
      </c>
      <c r="O60" s="320">
        <v>3.3550325488232349E-2</v>
      </c>
    </row>
    <row r="61" spans="1:15" ht="15">
      <c r="A61" s="277">
        <v>51</v>
      </c>
      <c r="B61" s="431" t="s">
        <v>39</v>
      </c>
      <c r="C61" s="277" t="s">
        <v>248</v>
      </c>
      <c r="D61" s="316">
        <v>904.5</v>
      </c>
      <c r="E61" s="316">
        <v>907.61666666666667</v>
      </c>
      <c r="F61" s="317">
        <v>893.2833333333333</v>
      </c>
      <c r="G61" s="317">
        <v>882.06666666666661</v>
      </c>
      <c r="H61" s="317">
        <v>867.73333333333323</v>
      </c>
      <c r="I61" s="317">
        <v>918.83333333333337</v>
      </c>
      <c r="J61" s="317">
        <v>933.16666666666663</v>
      </c>
      <c r="K61" s="317">
        <v>944.38333333333344</v>
      </c>
      <c r="L61" s="304">
        <v>921.95</v>
      </c>
      <c r="M61" s="304">
        <v>896.4</v>
      </c>
      <c r="N61" s="319">
        <v>819000</v>
      </c>
      <c r="O61" s="320">
        <v>-0.14691943127962084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702.15</v>
      </c>
      <c r="E62" s="316">
        <v>702.01666666666654</v>
      </c>
      <c r="F62" s="317">
        <v>685.98333333333312</v>
      </c>
      <c r="G62" s="317">
        <v>669.81666666666661</v>
      </c>
      <c r="H62" s="317">
        <v>653.78333333333319</v>
      </c>
      <c r="I62" s="317">
        <v>718.18333333333305</v>
      </c>
      <c r="J62" s="317">
        <v>734.21666666666658</v>
      </c>
      <c r="K62" s="317">
        <v>750.38333333333298</v>
      </c>
      <c r="L62" s="304">
        <v>718.05</v>
      </c>
      <c r="M62" s="304">
        <v>685.85</v>
      </c>
      <c r="N62" s="319">
        <v>17570250</v>
      </c>
      <c r="O62" s="320">
        <v>-4.1113645790128578E-2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642.29999999999995</v>
      </c>
      <c r="E63" s="316">
        <v>647.2833333333333</v>
      </c>
      <c r="F63" s="317">
        <v>635.26666666666665</v>
      </c>
      <c r="G63" s="317">
        <v>628.23333333333335</v>
      </c>
      <c r="H63" s="317">
        <v>616.2166666666667</v>
      </c>
      <c r="I63" s="317">
        <v>654.31666666666661</v>
      </c>
      <c r="J63" s="317">
        <v>666.33333333333326</v>
      </c>
      <c r="K63" s="317">
        <v>673.36666666666656</v>
      </c>
      <c r="L63" s="304">
        <v>659.3</v>
      </c>
      <c r="M63" s="304">
        <v>640.25</v>
      </c>
      <c r="N63" s="319">
        <v>5697000</v>
      </c>
      <c r="O63" s="320">
        <v>-1.418930610832324E-2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708.8</v>
      </c>
      <c r="E64" s="316">
        <v>711.16666666666663</v>
      </c>
      <c r="F64" s="317">
        <v>703.88333333333321</v>
      </c>
      <c r="G64" s="317">
        <v>698.96666666666658</v>
      </c>
      <c r="H64" s="317">
        <v>691.68333333333317</v>
      </c>
      <c r="I64" s="317">
        <v>716.08333333333326</v>
      </c>
      <c r="J64" s="317">
        <v>723.36666666666679</v>
      </c>
      <c r="K64" s="317">
        <v>728.2833333333333</v>
      </c>
      <c r="L64" s="304">
        <v>718.45</v>
      </c>
      <c r="M64" s="304">
        <v>706.25</v>
      </c>
      <c r="N64" s="319">
        <v>12308800</v>
      </c>
      <c r="O64" s="320">
        <v>1.4422522210684205E-2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1892.9</v>
      </c>
      <c r="E65" s="316">
        <v>1886.8333333333333</v>
      </c>
      <c r="F65" s="317">
        <v>1874.6666666666665</v>
      </c>
      <c r="G65" s="317">
        <v>1856.4333333333332</v>
      </c>
      <c r="H65" s="317">
        <v>1844.2666666666664</v>
      </c>
      <c r="I65" s="317">
        <v>1905.0666666666666</v>
      </c>
      <c r="J65" s="317">
        <v>1917.2333333333331</v>
      </c>
      <c r="K65" s="317">
        <v>1935.4666666666667</v>
      </c>
      <c r="L65" s="304">
        <v>1899</v>
      </c>
      <c r="M65" s="304">
        <v>1868.6</v>
      </c>
      <c r="N65" s="319">
        <v>26429400</v>
      </c>
      <c r="O65" s="320">
        <v>1.4007665657623646E-2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1115.9000000000001</v>
      </c>
      <c r="E66" s="316">
        <v>1110.4000000000001</v>
      </c>
      <c r="F66" s="317">
        <v>1096.9000000000001</v>
      </c>
      <c r="G66" s="317">
        <v>1077.9000000000001</v>
      </c>
      <c r="H66" s="317">
        <v>1064.4000000000001</v>
      </c>
      <c r="I66" s="317">
        <v>1129.4000000000001</v>
      </c>
      <c r="J66" s="317">
        <v>1142.9000000000001</v>
      </c>
      <c r="K66" s="317">
        <v>1161.9000000000001</v>
      </c>
      <c r="L66" s="304">
        <v>1123.9000000000001</v>
      </c>
      <c r="M66" s="304">
        <v>1091.4000000000001</v>
      </c>
      <c r="N66" s="319">
        <v>38344350</v>
      </c>
      <c r="O66" s="320">
        <v>4.4355563544849902E-2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592.54999999999995</v>
      </c>
      <c r="E67" s="316">
        <v>596.33333333333337</v>
      </c>
      <c r="F67" s="317">
        <v>587.41666666666674</v>
      </c>
      <c r="G67" s="317">
        <v>582.28333333333342</v>
      </c>
      <c r="H67" s="317">
        <v>573.36666666666679</v>
      </c>
      <c r="I67" s="317">
        <v>601.4666666666667</v>
      </c>
      <c r="J67" s="317">
        <v>610.38333333333344</v>
      </c>
      <c r="K67" s="317">
        <v>615.51666666666665</v>
      </c>
      <c r="L67" s="304">
        <v>605.25</v>
      </c>
      <c r="M67" s="304">
        <v>591.20000000000005</v>
      </c>
      <c r="N67" s="319">
        <v>11308000</v>
      </c>
      <c r="O67" s="320">
        <v>6.341160649632771E-2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3076</v>
      </c>
      <c r="E68" s="316">
        <v>3104.2000000000003</v>
      </c>
      <c r="F68" s="317">
        <v>3040.1500000000005</v>
      </c>
      <c r="G68" s="317">
        <v>3004.3</v>
      </c>
      <c r="H68" s="317">
        <v>2940.2500000000005</v>
      </c>
      <c r="I68" s="317">
        <v>3140.0500000000006</v>
      </c>
      <c r="J68" s="317">
        <v>3204.1000000000008</v>
      </c>
      <c r="K68" s="317">
        <v>3239.9500000000007</v>
      </c>
      <c r="L68" s="304">
        <v>3168.25</v>
      </c>
      <c r="M68" s="304">
        <v>3068.35</v>
      </c>
      <c r="N68" s="319">
        <v>1953600</v>
      </c>
      <c r="O68" s="320">
        <v>-2.9092022661154496E-3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193.75</v>
      </c>
      <c r="E69" s="316">
        <v>193.93333333333331</v>
      </c>
      <c r="F69" s="317">
        <v>191.96666666666661</v>
      </c>
      <c r="G69" s="317">
        <v>190.18333333333331</v>
      </c>
      <c r="H69" s="317">
        <v>188.21666666666661</v>
      </c>
      <c r="I69" s="317">
        <v>195.71666666666661</v>
      </c>
      <c r="J69" s="317">
        <v>197.68333333333331</v>
      </c>
      <c r="K69" s="317">
        <v>199.46666666666661</v>
      </c>
      <c r="L69" s="304">
        <v>195.9</v>
      </c>
      <c r="M69" s="304">
        <v>192.15</v>
      </c>
      <c r="N69" s="319">
        <v>20012200</v>
      </c>
      <c r="O69" s="320">
        <v>6.4502257579015262E-4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210.6</v>
      </c>
      <c r="E70" s="316">
        <v>211.08333333333334</v>
      </c>
      <c r="F70" s="317">
        <v>208.9666666666667</v>
      </c>
      <c r="G70" s="317">
        <v>207.33333333333334</v>
      </c>
      <c r="H70" s="317">
        <v>205.2166666666667</v>
      </c>
      <c r="I70" s="317">
        <v>212.7166666666667</v>
      </c>
      <c r="J70" s="317">
        <v>214.83333333333331</v>
      </c>
      <c r="K70" s="317">
        <v>216.4666666666667</v>
      </c>
      <c r="L70" s="304">
        <v>213.2</v>
      </c>
      <c r="M70" s="304">
        <v>209.45</v>
      </c>
      <c r="N70" s="319">
        <v>30439800</v>
      </c>
      <c r="O70" s="320">
        <v>-1.1399508944230094E-2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2159.3000000000002</v>
      </c>
      <c r="E71" s="316">
        <v>2168.1833333333334</v>
      </c>
      <c r="F71" s="317">
        <v>2146.6166666666668</v>
      </c>
      <c r="G71" s="317">
        <v>2133.9333333333334</v>
      </c>
      <c r="H71" s="317">
        <v>2112.3666666666668</v>
      </c>
      <c r="I71" s="317">
        <v>2180.8666666666668</v>
      </c>
      <c r="J71" s="317">
        <v>2202.4333333333334</v>
      </c>
      <c r="K71" s="317">
        <v>2215.1166666666668</v>
      </c>
      <c r="L71" s="304">
        <v>2189.75</v>
      </c>
      <c r="M71" s="304">
        <v>2155.5</v>
      </c>
      <c r="N71" s="319">
        <v>14117100</v>
      </c>
      <c r="O71" s="320">
        <v>9.8935530946862391E-3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225.15</v>
      </c>
      <c r="E72" s="316">
        <v>226.38333333333335</v>
      </c>
      <c r="F72" s="317">
        <v>221.56666666666672</v>
      </c>
      <c r="G72" s="317">
        <v>217.98333333333338</v>
      </c>
      <c r="H72" s="317">
        <v>213.16666666666674</v>
      </c>
      <c r="I72" s="317">
        <v>229.9666666666667</v>
      </c>
      <c r="J72" s="317">
        <v>234.78333333333336</v>
      </c>
      <c r="K72" s="317">
        <v>238.36666666666667</v>
      </c>
      <c r="L72" s="304">
        <v>231.2</v>
      </c>
      <c r="M72" s="304">
        <v>222.8</v>
      </c>
      <c r="N72" s="319">
        <v>19381200</v>
      </c>
      <c r="O72" s="320">
        <v>0.23240685984624482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410.4</v>
      </c>
      <c r="E73" s="316">
        <v>405.7833333333333</v>
      </c>
      <c r="F73" s="317">
        <v>398.51666666666659</v>
      </c>
      <c r="G73" s="317">
        <v>386.63333333333327</v>
      </c>
      <c r="H73" s="317">
        <v>379.36666666666656</v>
      </c>
      <c r="I73" s="317">
        <v>417.66666666666663</v>
      </c>
      <c r="J73" s="317">
        <v>424.93333333333328</v>
      </c>
      <c r="K73" s="317">
        <v>436.81666666666666</v>
      </c>
      <c r="L73" s="304">
        <v>413.05</v>
      </c>
      <c r="M73" s="304">
        <v>393.9</v>
      </c>
      <c r="N73" s="319">
        <v>114838625</v>
      </c>
      <c r="O73" s="320">
        <v>-6.938470795355782E-2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453.7</v>
      </c>
      <c r="E74" s="316">
        <v>455.73333333333335</v>
      </c>
      <c r="F74" s="317">
        <v>449.2166666666667</v>
      </c>
      <c r="G74" s="317">
        <v>444.73333333333335</v>
      </c>
      <c r="H74" s="317">
        <v>438.2166666666667</v>
      </c>
      <c r="I74" s="317">
        <v>460.2166666666667</v>
      </c>
      <c r="J74" s="317">
        <v>466.73333333333335</v>
      </c>
      <c r="K74" s="317">
        <v>471.2166666666667</v>
      </c>
      <c r="L74" s="304">
        <v>462.25</v>
      </c>
      <c r="M74" s="304">
        <v>451.25</v>
      </c>
      <c r="N74" s="319">
        <v>8091000</v>
      </c>
      <c r="O74" s="320">
        <v>1.6776625824693685E-2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10.199999999999999</v>
      </c>
      <c r="E75" s="316">
        <v>9.8833333333333329</v>
      </c>
      <c r="F75" s="317">
        <v>9.3166666666666664</v>
      </c>
      <c r="G75" s="317">
        <v>8.4333333333333336</v>
      </c>
      <c r="H75" s="317">
        <v>7.8666666666666671</v>
      </c>
      <c r="I75" s="317">
        <v>10.766666666666666</v>
      </c>
      <c r="J75" s="317">
        <v>11.333333333333332</v>
      </c>
      <c r="K75" s="317">
        <v>12.216666666666665</v>
      </c>
      <c r="L75" s="304">
        <v>10.45</v>
      </c>
      <c r="M75" s="304">
        <v>9</v>
      </c>
      <c r="N75" s="319">
        <v>507500000</v>
      </c>
      <c r="O75" s="320">
        <v>0.49979313198179559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33.799999999999997</v>
      </c>
      <c r="E76" s="316">
        <v>33.216666666666661</v>
      </c>
      <c r="F76" s="317">
        <v>32.283333333333324</v>
      </c>
      <c r="G76" s="317">
        <v>30.766666666666662</v>
      </c>
      <c r="H76" s="317">
        <v>29.833333333333325</v>
      </c>
      <c r="I76" s="317">
        <v>34.73333333333332</v>
      </c>
      <c r="J76" s="317">
        <v>35.666666666666657</v>
      </c>
      <c r="K76" s="317">
        <v>37.183333333333323</v>
      </c>
      <c r="L76" s="304">
        <v>34.15</v>
      </c>
      <c r="M76" s="304">
        <v>31.7</v>
      </c>
      <c r="N76" s="319">
        <v>111568000</v>
      </c>
      <c r="O76" s="320">
        <v>-2.6686557268357367E-2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410.55</v>
      </c>
      <c r="E77" s="316">
        <v>408.84999999999997</v>
      </c>
      <c r="F77" s="317">
        <v>404.19999999999993</v>
      </c>
      <c r="G77" s="317">
        <v>397.84999999999997</v>
      </c>
      <c r="H77" s="317">
        <v>393.19999999999993</v>
      </c>
      <c r="I77" s="317">
        <v>415.19999999999993</v>
      </c>
      <c r="J77" s="317">
        <v>419.84999999999991</v>
      </c>
      <c r="K77" s="317">
        <v>426.19999999999993</v>
      </c>
      <c r="L77" s="304">
        <v>413.5</v>
      </c>
      <c r="M77" s="304">
        <v>402.5</v>
      </c>
      <c r="N77" s="319">
        <v>8493375</v>
      </c>
      <c r="O77" s="320">
        <v>6.3899414398897694E-2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1188.55</v>
      </c>
      <c r="E78" s="316">
        <v>1193.9333333333334</v>
      </c>
      <c r="F78" s="317">
        <v>1174.8666666666668</v>
      </c>
      <c r="G78" s="317">
        <v>1161.1833333333334</v>
      </c>
      <c r="H78" s="317">
        <v>1142.1166666666668</v>
      </c>
      <c r="I78" s="317">
        <v>1207.6166666666668</v>
      </c>
      <c r="J78" s="317">
        <v>1226.6833333333334</v>
      </c>
      <c r="K78" s="317">
        <v>1240.3666666666668</v>
      </c>
      <c r="L78" s="304">
        <v>1213</v>
      </c>
      <c r="M78" s="304">
        <v>1180.25</v>
      </c>
      <c r="N78" s="319">
        <v>2493000</v>
      </c>
      <c r="O78" s="320">
        <v>3.8533638825244743E-2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669.55</v>
      </c>
      <c r="E79" s="316">
        <v>651.4666666666667</v>
      </c>
      <c r="F79" s="317">
        <v>616.08333333333337</v>
      </c>
      <c r="G79" s="317">
        <v>562.61666666666667</v>
      </c>
      <c r="H79" s="317">
        <v>527.23333333333335</v>
      </c>
      <c r="I79" s="317">
        <v>704.93333333333339</v>
      </c>
      <c r="J79" s="317">
        <v>740.31666666666661</v>
      </c>
      <c r="K79" s="317">
        <v>793.78333333333342</v>
      </c>
      <c r="L79" s="304">
        <v>686.85</v>
      </c>
      <c r="M79" s="304">
        <v>598</v>
      </c>
      <c r="N79" s="319">
        <v>32021600</v>
      </c>
      <c r="O79" s="320">
        <v>-5.5989245536661875E-2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202.85</v>
      </c>
      <c r="E80" s="316">
        <v>205.85</v>
      </c>
      <c r="F80" s="317">
        <v>196.85</v>
      </c>
      <c r="G80" s="317">
        <v>190.85</v>
      </c>
      <c r="H80" s="317">
        <v>181.85</v>
      </c>
      <c r="I80" s="317">
        <v>211.85</v>
      </c>
      <c r="J80" s="317">
        <v>220.85</v>
      </c>
      <c r="K80" s="317">
        <v>226.85</v>
      </c>
      <c r="L80" s="304">
        <v>214.85</v>
      </c>
      <c r="M80" s="304">
        <v>199.85</v>
      </c>
      <c r="N80" s="319">
        <v>15495200</v>
      </c>
      <c r="O80" s="320">
        <v>0.41679467485919097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940.3</v>
      </c>
      <c r="E81" s="316">
        <v>945.31666666666661</v>
      </c>
      <c r="F81" s="317">
        <v>933.33333333333326</v>
      </c>
      <c r="G81" s="317">
        <v>926.36666666666667</v>
      </c>
      <c r="H81" s="317">
        <v>914.38333333333333</v>
      </c>
      <c r="I81" s="317">
        <v>952.28333333333319</v>
      </c>
      <c r="J81" s="317">
        <v>964.26666666666654</v>
      </c>
      <c r="K81" s="317">
        <v>971.23333333333312</v>
      </c>
      <c r="L81" s="304">
        <v>957.3</v>
      </c>
      <c r="M81" s="304">
        <v>938.35</v>
      </c>
      <c r="N81" s="319">
        <v>41290800</v>
      </c>
      <c r="O81" s="320">
        <v>5.3035867303219492E-2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88.35</v>
      </c>
      <c r="E82" s="316">
        <v>88.383333333333326</v>
      </c>
      <c r="F82" s="317">
        <v>87.366666666666646</v>
      </c>
      <c r="G82" s="317">
        <v>86.383333333333326</v>
      </c>
      <c r="H82" s="317">
        <v>85.366666666666646</v>
      </c>
      <c r="I82" s="317">
        <v>89.366666666666646</v>
      </c>
      <c r="J82" s="317">
        <v>90.383333333333326</v>
      </c>
      <c r="K82" s="317">
        <v>91.366666666666646</v>
      </c>
      <c r="L82" s="304">
        <v>89.4</v>
      </c>
      <c r="M82" s="304">
        <v>87.4</v>
      </c>
      <c r="N82" s="319">
        <v>49196700</v>
      </c>
      <c r="O82" s="320">
        <v>-2.8881700554528652E-3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196.55</v>
      </c>
      <c r="E83" s="316">
        <v>196.08333333333334</v>
      </c>
      <c r="F83" s="317">
        <v>195.16666666666669</v>
      </c>
      <c r="G83" s="317">
        <v>193.78333333333333</v>
      </c>
      <c r="H83" s="317">
        <v>192.86666666666667</v>
      </c>
      <c r="I83" s="317">
        <v>197.4666666666667</v>
      </c>
      <c r="J83" s="317">
        <v>198.38333333333338</v>
      </c>
      <c r="K83" s="317">
        <v>199.76666666666671</v>
      </c>
      <c r="L83" s="304">
        <v>197</v>
      </c>
      <c r="M83" s="304">
        <v>194.7</v>
      </c>
      <c r="N83" s="319">
        <v>110313600</v>
      </c>
      <c r="O83" s="320">
        <v>4.9662018147494061E-2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217.5</v>
      </c>
      <c r="E84" s="316">
        <v>220.33333333333334</v>
      </c>
      <c r="F84" s="317">
        <v>213.9666666666667</v>
      </c>
      <c r="G84" s="317">
        <v>210.43333333333337</v>
      </c>
      <c r="H84" s="317">
        <v>204.06666666666672</v>
      </c>
      <c r="I84" s="317">
        <v>223.86666666666667</v>
      </c>
      <c r="J84" s="317">
        <v>230.23333333333329</v>
      </c>
      <c r="K84" s="317">
        <v>233.76666666666665</v>
      </c>
      <c r="L84" s="304">
        <v>226.7</v>
      </c>
      <c r="M84" s="304">
        <v>216.8</v>
      </c>
      <c r="N84" s="319">
        <v>21690000</v>
      </c>
      <c r="O84" s="320">
        <v>2.7962085308056873E-2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282.25</v>
      </c>
      <c r="E85" s="316">
        <v>284.76666666666665</v>
      </c>
      <c r="F85" s="317">
        <v>278.98333333333329</v>
      </c>
      <c r="G85" s="317">
        <v>275.71666666666664</v>
      </c>
      <c r="H85" s="317">
        <v>269.93333333333328</v>
      </c>
      <c r="I85" s="317">
        <v>288.0333333333333</v>
      </c>
      <c r="J85" s="317">
        <v>293.81666666666661</v>
      </c>
      <c r="K85" s="317">
        <v>297.08333333333331</v>
      </c>
      <c r="L85" s="304">
        <v>290.55</v>
      </c>
      <c r="M85" s="304">
        <v>281.5</v>
      </c>
      <c r="N85" s="319">
        <v>48470400</v>
      </c>
      <c r="O85" s="320">
        <v>-1.9391489594144315E-2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2155.75</v>
      </c>
      <c r="E86" s="316">
        <v>2144.35</v>
      </c>
      <c r="F86" s="317">
        <v>2125.3999999999996</v>
      </c>
      <c r="G86" s="317">
        <v>2095.0499999999997</v>
      </c>
      <c r="H86" s="317">
        <v>2076.0999999999995</v>
      </c>
      <c r="I86" s="317">
        <v>2174.6999999999998</v>
      </c>
      <c r="J86" s="317">
        <v>2193.6499999999996</v>
      </c>
      <c r="K86" s="317">
        <v>2224</v>
      </c>
      <c r="L86" s="304">
        <v>2163.3000000000002</v>
      </c>
      <c r="M86" s="304">
        <v>2114</v>
      </c>
      <c r="N86" s="319">
        <v>2708500</v>
      </c>
      <c r="O86" s="320">
        <v>4.5349285989965266E-2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1461.2</v>
      </c>
      <c r="E87" s="316">
        <v>1440.7666666666667</v>
      </c>
      <c r="F87" s="317">
        <v>1414.3833333333332</v>
      </c>
      <c r="G87" s="317">
        <v>1367.5666666666666</v>
      </c>
      <c r="H87" s="317">
        <v>1341.1833333333332</v>
      </c>
      <c r="I87" s="317">
        <v>1487.5833333333333</v>
      </c>
      <c r="J87" s="317">
        <v>1513.9666666666669</v>
      </c>
      <c r="K87" s="317">
        <v>1560.7833333333333</v>
      </c>
      <c r="L87" s="304">
        <v>1467.15</v>
      </c>
      <c r="M87" s="304">
        <v>1393.95</v>
      </c>
      <c r="N87" s="319">
        <v>12260000</v>
      </c>
      <c r="O87" s="320">
        <v>0.10625857215043673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71.95</v>
      </c>
      <c r="E88" s="316">
        <v>72.233333333333334</v>
      </c>
      <c r="F88" s="317">
        <v>71.066666666666663</v>
      </c>
      <c r="G88" s="317">
        <v>70.183333333333323</v>
      </c>
      <c r="H88" s="317">
        <v>69.016666666666652</v>
      </c>
      <c r="I88" s="317">
        <v>73.116666666666674</v>
      </c>
      <c r="J88" s="317">
        <v>74.283333333333331</v>
      </c>
      <c r="K88" s="317">
        <v>75.166666666666686</v>
      </c>
      <c r="L88" s="304">
        <v>73.400000000000006</v>
      </c>
      <c r="M88" s="304">
        <v>71.349999999999994</v>
      </c>
      <c r="N88" s="319">
        <v>34544000</v>
      </c>
      <c r="O88" s="320">
        <v>2.0695197910387785E-2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308</v>
      </c>
      <c r="E89" s="316">
        <v>306.63333333333338</v>
      </c>
      <c r="F89" s="317">
        <v>300.81666666666678</v>
      </c>
      <c r="G89" s="317">
        <v>293.63333333333338</v>
      </c>
      <c r="H89" s="317">
        <v>287.81666666666678</v>
      </c>
      <c r="I89" s="317">
        <v>313.81666666666678</v>
      </c>
      <c r="J89" s="317">
        <v>319.63333333333338</v>
      </c>
      <c r="K89" s="317">
        <v>326.81666666666678</v>
      </c>
      <c r="L89" s="304">
        <v>312.45</v>
      </c>
      <c r="M89" s="304">
        <v>299.45</v>
      </c>
      <c r="N89" s="319">
        <v>10118000</v>
      </c>
      <c r="O89" s="320">
        <v>9.0536753610691953E-2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987.35</v>
      </c>
      <c r="E90" s="316">
        <v>992.83333333333337</v>
      </c>
      <c r="F90" s="317">
        <v>978.61666666666679</v>
      </c>
      <c r="G90" s="317">
        <v>969.88333333333344</v>
      </c>
      <c r="H90" s="317">
        <v>955.66666666666686</v>
      </c>
      <c r="I90" s="317">
        <v>1001.5666666666667</v>
      </c>
      <c r="J90" s="317">
        <v>1015.7833333333332</v>
      </c>
      <c r="K90" s="317">
        <v>1024.5166666666667</v>
      </c>
      <c r="L90" s="304">
        <v>1007.05</v>
      </c>
      <c r="M90" s="304">
        <v>984.1</v>
      </c>
      <c r="N90" s="319">
        <v>11265100</v>
      </c>
      <c r="O90" s="320">
        <v>7.5961336415213285E-2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981.2</v>
      </c>
      <c r="E91" s="316">
        <v>983.95000000000016</v>
      </c>
      <c r="F91" s="317">
        <v>972.45000000000027</v>
      </c>
      <c r="G91" s="317">
        <v>963.70000000000016</v>
      </c>
      <c r="H91" s="317">
        <v>952.20000000000027</v>
      </c>
      <c r="I91" s="317">
        <v>992.70000000000027</v>
      </c>
      <c r="J91" s="317">
        <v>1004.2</v>
      </c>
      <c r="K91" s="317">
        <v>1012.9500000000003</v>
      </c>
      <c r="L91" s="304">
        <v>995.45</v>
      </c>
      <c r="M91" s="304">
        <v>975.2</v>
      </c>
      <c r="N91" s="319">
        <v>7701850</v>
      </c>
      <c r="O91" s="320">
        <v>-1.1563215883058798E-2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632.9</v>
      </c>
      <c r="E92" s="316">
        <v>637.26666666666677</v>
      </c>
      <c r="F92" s="317">
        <v>626.53333333333353</v>
      </c>
      <c r="G92" s="317">
        <v>620.16666666666674</v>
      </c>
      <c r="H92" s="317">
        <v>609.43333333333351</v>
      </c>
      <c r="I92" s="317">
        <v>643.63333333333355</v>
      </c>
      <c r="J92" s="317">
        <v>654.3666666666669</v>
      </c>
      <c r="K92" s="317">
        <v>660.73333333333358</v>
      </c>
      <c r="L92" s="304">
        <v>648</v>
      </c>
      <c r="M92" s="304">
        <v>630.9</v>
      </c>
      <c r="N92" s="319">
        <v>13552000</v>
      </c>
      <c r="O92" s="320">
        <v>-5.0794273386938614E-2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144.25</v>
      </c>
      <c r="E93" s="316">
        <v>144.70000000000002</v>
      </c>
      <c r="F93" s="317">
        <v>141.90000000000003</v>
      </c>
      <c r="G93" s="317">
        <v>139.55000000000001</v>
      </c>
      <c r="H93" s="317">
        <v>136.75000000000003</v>
      </c>
      <c r="I93" s="317">
        <v>147.05000000000004</v>
      </c>
      <c r="J93" s="317">
        <v>149.85000000000005</v>
      </c>
      <c r="K93" s="317">
        <v>152.20000000000005</v>
      </c>
      <c r="L93" s="304">
        <v>147.5</v>
      </c>
      <c r="M93" s="304">
        <v>142.35</v>
      </c>
      <c r="N93" s="319">
        <v>16775724</v>
      </c>
      <c r="O93" s="320">
        <v>-5.8380050260970422E-2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157.5</v>
      </c>
      <c r="E94" s="316">
        <v>156.81666666666666</v>
      </c>
      <c r="F94" s="317">
        <v>155.18333333333334</v>
      </c>
      <c r="G94" s="317">
        <v>152.86666666666667</v>
      </c>
      <c r="H94" s="317">
        <v>151.23333333333335</v>
      </c>
      <c r="I94" s="317">
        <v>159.13333333333333</v>
      </c>
      <c r="J94" s="317">
        <v>160.76666666666665</v>
      </c>
      <c r="K94" s="317">
        <v>163.08333333333331</v>
      </c>
      <c r="L94" s="304">
        <v>158.44999999999999</v>
      </c>
      <c r="M94" s="304">
        <v>154.5</v>
      </c>
      <c r="N94" s="319">
        <v>18882000</v>
      </c>
      <c r="O94" s="320">
        <v>2.3747560182173066E-2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375</v>
      </c>
      <c r="E95" s="316">
        <v>375.08333333333331</v>
      </c>
      <c r="F95" s="317">
        <v>373.41666666666663</v>
      </c>
      <c r="G95" s="317">
        <v>371.83333333333331</v>
      </c>
      <c r="H95" s="317">
        <v>370.16666666666663</v>
      </c>
      <c r="I95" s="317">
        <v>376.66666666666663</v>
      </c>
      <c r="J95" s="317">
        <v>378.33333333333326</v>
      </c>
      <c r="K95" s="317">
        <v>379.91666666666663</v>
      </c>
      <c r="L95" s="304">
        <v>376.75</v>
      </c>
      <c r="M95" s="304">
        <v>373.5</v>
      </c>
      <c r="N95" s="319">
        <v>9384000</v>
      </c>
      <c r="O95" s="320">
        <v>2.7783714468903611E-3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7115.5</v>
      </c>
      <c r="E96" s="316">
        <v>7113.2666666666664</v>
      </c>
      <c r="F96" s="317">
        <v>7043.5333333333328</v>
      </c>
      <c r="G96" s="317">
        <v>6971.5666666666666</v>
      </c>
      <c r="H96" s="317">
        <v>6901.833333333333</v>
      </c>
      <c r="I96" s="317">
        <v>7185.2333333333327</v>
      </c>
      <c r="J96" s="317">
        <v>7254.9666666666662</v>
      </c>
      <c r="K96" s="317">
        <v>7326.9333333333325</v>
      </c>
      <c r="L96" s="304">
        <v>7183</v>
      </c>
      <c r="M96" s="304">
        <v>7041.3</v>
      </c>
      <c r="N96" s="319">
        <v>2051000</v>
      </c>
      <c r="O96" s="320">
        <v>6.6257668711656439E-3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588.15</v>
      </c>
      <c r="E97" s="316">
        <v>584.01666666666677</v>
      </c>
      <c r="F97" s="317">
        <v>576.28333333333353</v>
      </c>
      <c r="G97" s="317">
        <v>564.41666666666674</v>
      </c>
      <c r="H97" s="317">
        <v>556.68333333333351</v>
      </c>
      <c r="I97" s="317">
        <v>595.88333333333355</v>
      </c>
      <c r="J97" s="317">
        <v>603.6166666666669</v>
      </c>
      <c r="K97" s="317">
        <v>615.48333333333358</v>
      </c>
      <c r="L97" s="304">
        <v>591.75</v>
      </c>
      <c r="M97" s="304">
        <v>572.15</v>
      </c>
      <c r="N97" s="319">
        <v>16605000</v>
      </c>
      <c r="O97" s="320">
        <v>2.7457653337458428E-2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601</v>
      </c>
      <c r="E98" s="316">
        <v>601.44999999999993</v>
      </c>
      <c r="F98" s="317">
        <v>589.54999999999984</v>
      </c>
      <c r="G98" s="317">
        <v>578.09999999999991</v>
      </c>
      <c r="H98" s="317">
        <v>566.19999999999982</v>
      </c>
      <c r="I98" s="317">
        <v>612.89999999999986</v>
      </c>
      <c r="J98" s="317">
        <v>624.79999999999995</v>
      </c>
      <c r="K98" s="317">
        <v>636.24999999999989</v>
      </c>
      <c r="L98" s="304">
        <v>613.35</v>
      </c>
      <c r="M98" s="304">
        <v>590</v>
      </c>
      <c r="N98" s="319">
        <v>1864200</v>
      </c>
      <c r="O98" s="320">
        <v>-5.5957867017774852E-2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972.4</v>
      </c>
      <c r="E99" s="316">
        <v>974.36666666666667</v>
      </c>
      <c r="F99" s="317">
        <v>965.58333333333337</v>
      </c>
      <c r="G99" s="317">
        <v>958.76666666666665</v>
      </c>
      <c r="H99" s="317">
        <v>949.98333333333335</v>
      </c>
      <c r="I99" s="317">
        <v>981.18333333333339</v>
      </c>
      <c r="J99" s="317">
        <v>989.9666666666667</v>
      </c>
      <c r="K99" s="317">
        <v>996.78333333333342</v>
      </c>
      <c r="L99" s="304">
        <v>983.15</v>
      </c>
      <c r="M99" s="304">
        <v>967.55</v>
      </c>
      <c r="N99" s="319">
        <v>1539600</v>
      </c>
      <c r="O99" s="320">
        <v>0.15325842696629213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1188.95</v>
      </c>
      <c r="E100" s="316">
        <v>1174.6833333333334</v>
      </c>
      <c r="F100" s="317">
        <v>1147.5666666666668</v>
      </c>
      <c r="G100" s="317">
        <v>1106.1833333333334</v>
      </c>
      <c r="H100" s="317">
        <v>1079.0666666666668</v>
      </c>
      <c r="I100" s="317">
        <v>1216.0666666666668</v>
      </c>
      <c r="J100" s="317">
        <v>1243.1833333333336</v>
      </c>
      <c r="K100" s="317">
        <v>1284.5666666666668</v>
      </c>
      <c r="L100" s="304">
        <v>1201.8</v>
      </c>
      <c r="M100" s="304">
        <v>1133.3</v>
      </c>
      <c r="N100" s="319">
        <v>1332000</v>
      </c>
      <c r="O100" s="320">
        <v>0.11148197596795728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117.35</v>
      </c>
      <c r="E101" s="316">
        <v>118.03333333333335</v>
      </c>
      <c r="F101" s="317">
        <v>116.2166666666667</v>
      </c>
      <c r="G101" s="317">
        <v>115.08333333333336</v>
      </c>
      <c r="H101" s="317">
        <v>113.26666666666671</v>
      </c>
      <c r="I101" s="317">
        <v>119.16666666666669</v>
      </c>
      <c r="J101" s="317">
        <v>120.98333333333332</v>
      </c>
      <c r="K101" s="317">
        <v>122.11666666666667</v>
      </c>
      <c r="L101" s="304">
        <v>119.85</v>
      </c>
      <c r="M101" s="304">
        <v>116.9</v>
      </c>
      <c r="N101" s="319">
        <v>25760000</v>
      </c>
      <c r="O101" s="320">
        <v>4.8134434634007406E-2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59828.45</v>
      </c>
      <c r="E102" s="316">
        <v>59796.783333333326</v>
      </c>
      <c r="F102" s="317">
        <v>59351.716666666653</v>
      </c>
      <c r="G102" s="317">
        <v>58874.98333333333</v>
      </c>
      <c r="H102" s="317">
        <v>58429.916666666657</v>
      </c>
      <c r="I102" s="317">
        <v>60273.516666666648</v>
      </c>
      <c r="J102" s="317">
        <v>60718.583333333328</v>
      </c>
      <c r="K102" s="317">
        <v>61195.316666666644</v>
      </c>
      <c r="L102" s="304">
        <v>60241.85</v>
      </c>
      <c r="M102" s="304">
        <v>59320.05</v>
      </c>
      <c r="N102" s="319">
        <v>51930</v>
      </c>
      <c r="O102" s="320">
        <v>5.2279635258358666E-2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1214.6500000000001</v>
      </c>
      <c r="E103" s="316">
        <v>1215.6000000000001</v>
      </c>
      <c r="F103" s="317">
        <v>1196.2000000000003</v>
      </c>
      <c r="G103" s="317">
        <v>1177.7500000000002</v>
      </c>
      <c r="H103" s="317">
        <v>1158.3500000000004</v>
      </c>
      <c r="I103" s="317">
        <v>1234.0500000000002</v>
      </c>
      <c r="J103" s="317">
        <v>1253.4500000000003</v>
      </c>
      <c r="K103" s="317">
        <v>1271.9000000000001</v>
      </c>
      <c r="L103" s="304">
        <v>1235</v>
      </c>
      <c r="M103" s="304">
        <v>1197.1500000000001</v>
      </c>
      <c r="N103" s="319">
        <v>2253750</v>
      </c>
      <c r="O103" s="320">
        <v>-1.9926934573231483E-3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37.75</v>
      </c>
      <c r="E104" s="316">
        <v>37.800000000000004</v>
      </c>
      <c r="F104" s="317">
        <v>37.300000000000011</v>
      </c>
      <c r="G104" s="317">
        <v>36.850000000000009</v>
      </c>
      <c r="H104" s="317">
        <v>36.350000000000016</v>
      </c>
      <c r="I104" s="317">
        <v>38.250000000000007</v>
      </c>
      <c r="J104" s="317">
        <v>38.749999999999993</v>
      </c>
      <c r="K104" s="317">
        <v>39.200000000000003</v>
      </c>
      <c r="L104" s="304">
        <v>38.299999999999997</v>
      </c>
      <c r="M104" s="304">
        <v>37.35</v>
      </c>
      <c r="N104" s="319">
        <v>34187000</v>
      </c>
      <c r="O104" s="320">
        <v>1.771255060728745E-2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3408.65</v>
      </c>
      <c r="E105" s="316">
        <v>3369.15</v>
      </c>
      <c r="F105" s="317">
        <v>3315.3</v>
      </c>
      <c r="G105" s="317">
        <v>3221.9500000000003</v>
      </c>
      <c r="H105" s="317">
        <v>3168.1000000000004</v>
      </c>
      <c r="I105" s="317">
        <v>3462.5</v>
      </c>
      <c r="J105" s="317">
        <v>3516.3499999999995</v>
      </c>
      <c r="K105" s="317">
        <v>3609.7</v>
      </c>
      <c r="L105" s="304">
        <v>3423</v>
      </c>
      <c r="M105" s="304">
        <v>3275.8</v>
      </c>
      <c r="N105" s="319">
        <v>663000</v>
      </c>
      <c r="O105" s="320">
        <v>2.750871755133669E-2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16190.15</v>
      </c>
      <c r="E106" s="316">
        <v>16246.050000000001</v>
      </c>
      <c r="F106" s="317">
        <v>16105.100000000002</v>
      </c>
      <c r="G106" s="317">
        <v>16020.050000000001</v>
      </c>
      <c r="H106" s="317">
        <v>15879.100000000002</v>
      </c>
      <c r="I106" s="317">
        <v>16331.100000000002</v>
      </c>
      <c r="J106" s="317">
        <v>16472.050000000003</v>
      </c>
      <c r="K106" s="317">
        <v>16557.100000000002</v>
      </c>
      <c r="L106" s="304">
        <v>16387</v>
      </c>
      <c r="M106" s="304">
        <v>16161</v>
      </c>
      <c r="N106" s="319">
        <v>440750</v>
      </c>
      <c r="O106" s="320">
        <v>3.9627314541809178E-2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107.65</v>
      </c>
      <c r="E107" s="316">
        <v>105.56666666666668</v>
      </c>
      <c r="F107" s="317">
        <v>101.93333333333335</v>
      </c>
      <c r="G107" s="317">
        <v>96.216666666666669</v>
      </c>
      <c r="H107" s="317">
        <v>92.583333333333343</v>
      </c>
      <c r="I107" s="317">
        <v>111.28333333333336</v>
      </c>
      <c r="J107" s="317">
        <v>114.91666666666669</v>
      </c>
      <c r="K107" s="317">
        <v>120.63333333333337</v>
      </c>
      <c r="L107" s="304">
        <v>109.2</v>
      </c>
      <c r="M107" s="304">
        <v>99.85</v>
      </c>
      <c r="N107" s="319">
        <v>29895400</v>
      </c>
      <c r="O107" s="320">
        <v>-9.4745384459322374E-2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102.15</v>
      </c>
      <c r="E108" s="316">
        <v>102.88333333333333</v>
      </c>
      <c r="F108" s="317">
        <v>101.11666666666665</v>
      </c>
      <c r="G108" s="317">
        <v>100.08333333333331</v>
      </c>
      <c r="H108" s="317">
        <v>98.316666666666634</v>
      </c>
      <c r="I108" s="317">
        <v>103.91666666666666</v>
      </c>
      <c r="J108" s="317">
        <v>105.68333333333334</v>
      </c>
      <c r="K108" s="317">
        <v>106.71666666666667</v>
      </c>
      <c r="L108" s="304">
        <v>104.65</v>
      </c>
      <c r="M108" s="304">
        <v>101.85</v>
      </c>
      <c r="N108" s="319">
        <v>41826600</v>
      </c>
      <c r="O108" s="320">
        <v>3.8494197565808096E-2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80.650000000000006</v>
      </c>
      <c r="E109" s="316">
        <v>81.05</v>
      </c>
      <c r="F109" s="317">
        <v>79.8</v>
      </c>
      <c r="G109" s="317">
        <v>78.95</v>
      </c>
      <c r="H109" s="317">
        <v>77.7</v>
      </c>
      <c r="I109" s="317">
        <v>81.899999999999991</v>
      </c>
      <c r="J109" s="317">
        <v>83.149999999999991</v>
      </c>
      <c r="K109" s="317">
        <v>83.999999999999986</v>
      </c>
      <c r="L109" s="304">
        <v>82.3</v>
      </c>
      <c r="M109" s="304">
        <v>80.2</v>
      </c>
      <c r="N109" s="319">
        <v>49403200</v>
      </c>
      <c r="O109" s="320">
        <v>2.9690258385491896E-2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20174.45</v>
      </c>
      <c r="E110" s="316">
        <v>20225.7</v>
      </c>
      <c r="F110" s="317">
        <v>19984.75</v>
      </c>
      <c r="G110" s="317">
        <v>19795.05</v>
      </c>
      <c r="H110" s="317">
        <v>19554.099999999999</v>
      </c>
      <c r="I110" s="317">
        <v>20415.400000000001</v>
      </c>
      <c r="J110" s="317">
        <v>20656.350000000006</v>
      </c>
      <c r="K110" s="317">
        <v>20846.050000000003</v>
      </c>
      <c r="L110" s="304">
        <v>20466.650000000001</v>
      </c>
      <c r="M110" s="304">
        <v>20036</v>
      </c>
      <c r="N110" s="319">
        <v>125790</v>
      </c>
      <c r="O110" s="320">
        <v>-3.4315983417779826E-2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1517.4</v>
      </c>
      <c r="E111" s="316">
        <v>1529.7166666666665</v>
      </c>
      <c r="F111" s="317">
        <v>1492.4333333333329</v>
      </c>
      <c r="G111" s="317">
        <v>1467.4666666666665</v>
      </c>
      <c r="H111" s="317">
        <v>1430.1833333333329</v>
      </c>
      <c r="I111" s="317">
        <v>1554.6833333333329</v>
      </c>
      <c r="J111" s="317">
        <v>1591.9666666666662</v>
      </c>
      <c r="K111" s="317">
        <v>1616.9333333333329</v>
      </c>
      <c r="L111" s="304">
        <v>1567</v>
      </c>
      <c r="M111" s="304">
        <v>1504.75</v>
      </c>
      <c r="N111" s="319">
        <v>3226850</v>
      </c>
      <c r="O111" s="320">
        <v>-2.8642384105960265E-2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249.65</v>
      </c>
      <c r="E112" s="316">
        <v>248.04999999999998</v>
      </c>
      <c r="F112" s="317">
        <v>245.69999999999996</v>
      </c>
      <c r="G112" s="317">
        <v>241.74999999999997</v>
      </c>
      <c r="H112" s="317">
        <v>239.39999999999995</v>
      </c>
      <c r="I112" s="317">
        <v>251.99999999999997</v>
      </c>
      <c r="J112" s="317">
        <v>254.35</v>
      </c>
      <c r="K112" s="317">
        <v>258.29999999999995</v>
      </c>
      <c r="L112" s="304">
        <v>250.4</v>
      </c>
      <c r="M112" s="304">
        <v>244.1</v>
      </c>
      <c r="N112" s="319">
        <v>10536000</v>
      </c>
      <c r="O112" s="320">
        <v>-3.2506887052341595E-2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98.75</v>
      </c>
      <c r="E113" s="316">
        <v>99.483333333333334</v>
      </c>
      <c r="F113" s="317">
        <v>97.266666666666666</v>
      </c>
      <c r="G113" s="317">
        <v>95.783333333333331</v>
      </c>
      <c r="H113" s="317">
        <v>93.566666666666663</v>
      </c>
      <c r="I113" s="317">
        <v>100.96666666666667</v>
      </c>
      <c r="J113" s="317">
        <v>103.18333333333334</v>
      </c>
      <c r="K113" s="317">
        <v>104.66666666666667</v>
      </c>
      <c r="L113" s="304">
        <v>101.7</v>
      </c>
      <c r="M113" s="304">
        <v>98</v>
      </c>
      <c r="N113" s="319">
        <v>45198000</v>
      </c>
      <c r="O113" s="320">
        <v>3.8017941050832976E-2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1453.7</v>
      </c>
      <c r="E114" s="316">
        <v>1461.9333333333334</v>
      </c>
      <c r="F114" s="317">
        <v>1442.0666666666668</v>
      </c>
      <c r="G114" s="317">
        <v>1430.4333333333334</v>
      </c>
      <c r="H114" s="317">
        <v>1410.5666666666668</v>
      </c>
      <c r="I114" s="317">
        <v>1473.5666666666668</v>
      </c>
      <c r="J114" s="317">
        <v>1493.4333333333336</v>
      </c>
      <c r="K114" s="317">
        <v>1505.0666666666668</v>
      </c>
      <c r="L114" s="304">
        <v>1481.8</v>
      </c>
      <c r="M114" s="304">
        <v>1450.3</v>
      </c>
      <c r="N114" s="319">
        <v>3142000</v>
      </c>
      <c r="O114" s="320">
        <v>5.6008961433829411E-3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37.25</v>
      </c>
      <c r="E115" s="316">
        <v>36.866666666666667</v>
      </c>
      <c r="F115" s="317">
        <v>36.133333333333333</v>
      </c>
      <c r="G115" s="317">
        <v>35.016666666666666</v>
      </c>
      <c r="H115" s="317">
        <v>34.283333333333331</v>
      </c>
      <c r="I115" s="317">
        <v>37.983333333333334</v>
      </c>
      <c r="J115" s="317">
        <v>38.716666666666669</v>
      </c>
      <c r="K115" s="317">
        <v>39.833333333333336</v>
      </c>
      <c r="L115" s="304">
        <v>37.6</v>
      </c>
      <c r="M115" s="304">
        <v>35.75</v>
      </c>
      <c r="N115" s="319">
        <v>48496000</v>
      </c>
      <c r="O115" s="320">
        <v>1.0767386091127098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179.3</v>
      </c>
      <c r="E116" s="316">
        <v>180.55000000000004</v>
      </c>
      <c r="F116" s="317">
        <v>177.55000000000007</v>
      </c>
      <c r="G116" s="317">
        <v>175.80000000000004</v>
      </c>
      <c r="H116" s="317">
        <v>172.80000000000007</v>
      </c>
      <c r="I116" s="317">
        <v>182.30000000000007</v>
      </c>
      <c r="J116" s="317">
        <v>185.3</v>
      </c>
      <c r="K116" s="317">
        <v>187.05000000000007</v>
      </c>
      <c r="L116" s="304">
        <v>183.55</v>
      </c>
      <c r="M116" s="304">
        <v>178.8</v>
      </c>
      <c r="N116" s="319">
        <v>10184000</v>
      </c>
      <c r="O116" s="320">
        <v>0.16468435498627632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1399.4</v>
      </c>
      <c r="E117" s="316">
        <v>1375.1666666666667</v>
      </c>
      <c r="F117" s="317">
        <v>1335.3333333333335</v>
      </c>
      <c r="G117" s="317">
        <v>1271.2666666666667</v>
      </c>
      <c r="H117" s="317">
        <v>1231.4333333333334</v>
      </c>
      <c r="I117" s="317">
        <v>1439.2333333333336</v>
      </c>
      <c r="J117" s="317">
        <v>1479.0666666666671</v>
      </c>
      <c r="K117" s="317">
        <v>1543.1333333333337</v>
      </c>
      <c r="L117" s="304">
        <v>1415</v>
      </c>
      <c r="M117" s="304">
        <v>1311.1</v>
      </c>
      <c r="N117" s="319">
        <v>1296295</v>
      </c>
      <c r="O117" s="320">
        <v>9.1501028101439341E-2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722.5</v>
      </c>
      <c r="E118" s="316">
        <v>720.38333333333333</v>
      </c>
      <c r="F118" s="317">
        <v>715.06666666666661</v>
      </c>
      <c r="G118" s="317">
        <v>707.63333333333333</v>
      </c>
      <c r="H118" s="317">
        <v>702.31666666666661</v>
      </c>
      <c r="I118" s="317">
        <v>727.81666666666661</v>
      </c>
      <c r="J118" s="317">
        <v>733.13333333333344</v>
      </c>
      <c r="K118" s="317">
        <v>740.56666666666661</v>
      </c>
      <c r="L118" s="304">
        <v>725.7</v>
      </c>
      <c r="M118" s="304">
        <v>712.95</v>
      </c>
      <c r="N118" s="319">
        <v>1096500</v>
      </c>
      <c r="O118" s="320">
        <v>-4.1604754829123326E-2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211.55</v>
      </c>
      <c r="E119" s="316">
        <v>210.25</v>
      </c>
      <c r="F119" s="317">
        <v>205.7</v>
      </c>
      <c r="G119" s="317">
        <v>199.85</v>
      </c>
      <c r="H119" s="317">
        <v>195.29999999999998</v>
      </c>
      <c r="I119" s="317">
        <v>216.1</v>
      </c>
      <c r="J119" s="317">
        <v>220.65</v>
      </c>
      <c r="K119" s="317">
        <v>226.5</v>
      </c>
      <c r="L119" s="304">
        <v>214.8</v>
      </c>
      <c r="M119" s="304">
        <v>204.4</v>
      </c>
      <c r="N119" s="319">
        <v>21000200</v>
      </c>
      <c r="O119" s="320">
        <v>-1.7037848363149567E-2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112.2</v>
      </c>
      <c r="E120" s="316">
        <v>112.16666666666667</v>
      </c>
      <c r="F120" s="317">
        <v>110.08333333333334</v>
      </c>
      <c r="G120" s="317">
        <v>107.96666666666667</v>
      </c>
      <c r="H120" s="317">
        <v>105.88333333333334</v>
      </c>
      <c r="I120" s="317">
        <v>114.28333333333335</v>
      </c>
      <c r="J120" s="317">
        <v>116.36666666666669</v>
      </c>
      <c r="K120" s="317">
        <v>118.48333333333335</v>
      </c>
      <c r="L120" s="304">
        <v>114.25</v>
      </c>
      <c r="M120" s="304">
        <v>110.05</v>
      </c>
      <c r="N120" s="319">
        <v>20286000</v>
      </c>
      <c r="O120" s="320">
        <v>3.5211267605633804E-2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2127.1</v>
      </c>
      <c r="E121" s="316">
        <v>2127.7333333333331</v>
      </c>
      <c r="F121" s="317">
        <v>2111.5666666666662</v>
      </c>
      <c r="G121" s="317">
        <v>2096.0333333333328</v>
      </c>
      <c r="H121" s="317">
        <v>2079.8666666666659</v>
      </c>
      <c r="I121" s="317">
        <v>2143.2666666666664</v>
      </c>
      <c r="J121" s="317">
        <v>2159.4333333333334</v>
      </c>
      <c r="K121" s="317">
        <v>2174.9666666666667</v>
      </c>
      <c r="L121" s="304">
        <v>2143.9</v>
      </c>
      <c r="M121" s="304">
        <v>2112.1999999999998</v>
      </c>
      <c r="N121" s="319">
        <v>33989530</v>
      </c>
      <c r="O121" s="320">
        <v>2.5224676313785225E-2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41.25</v>
      </c>
      <c r="E122" s="316">
        <v>41.783333333333331</v>
      </c>
      <c r="F122" s="317">
        <v>40.266666666666666</v>
      </c>
      <c r="G122" s="317">
        <v>39.283333333333331</v>
      </c>
      <c r="H122" s="317">
        <v>37.766666666666666</v>
      </c>
      <c r="I122" s="317">
        <v>42.766666666666666</v>
      </c>
      <c r="J122" s="317">
        <v>44.283333333333331</v>
      </c>
      <c r="K122" s="317">
        <v>45.266666666666666</v>
      </c>
      <c r="L122" s="304">
        <v>43.3</v>
      </c>
      <c r="M122" s="304">
        <v>40.799999999999997</v>
      </c>
      <c r="N122" s="319">
        <v>39786000</v>
      </c>
      <c r="O122" s="320">
        <v>0.32531645569620254</v>
      </c>
    </row>
    <row r="123" spans="1:15" ht="15">
      <c r="A123" s="277">
        <v>113</v>
      </c>
      <c r="B123" s="431" t="s">
        <v>57</v>
      </c>
      <c r="C123" s="277" t="s">
        <v>280</v>
      </c>
      <c r="D123" s="316">
        <v>856.5</v>
      </c>
      <c r="E123" s="316">
        <v>854.5</v>
      </c>
      <c r="F123" s="317">
        <v>847.15</v>
      </c>
      <c r="G123" s="317">
        <v>837.8</v>
      </c>
      <c r="H123" s="317">
        <v>830.44999999999993</v>
      </c>
      <c r="I123" s="317">
        <v>863.85</v>
      </c>
      <c r="J123" s="317">
        <v>871.19999999999993</v>
      </c>
      <c r="K123" s="317">
        <v>880.55000000000007</v>
      </c>
      <c r="L123" s="304">
        <v>861.85</v>
      </c>
      <c r="M123" s="304">
        <v>845.15</v>
      </c>
      <c r="N123" s="319">
        <v>6727500</v>
      </c>
      <c r="O123" s="320">
        <v>-1.4471780028943559E-3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225.4</v>
      </c>
      <c r="E124" s="316">
        <v>223.03333333333333</v>
      </c>
      <c r="F124" s="317">
        <v>219.71666666666667</v>
      </c>
      <c r="G124" s="317">
        <v>214.03333333333333</v>
      </c>
      <c r="H124" s="317">
        <v>210.71666666666667</v>
      </c>
      <c r="I124" s="317">
        <v>228.71666666666667</v>
      </c>
      <c r="J124" s="317">
        <v>232.03333333333333</v>
      </c>
      <c r="K124" s="317">
        <v>237.71666666666667</v>
      </c>
      <c r="L124" s="304">
        <v>226.35</v>
      </c>
      <c r="M124" s="304">
        <v>217.35</v>
      </c>
      <c r="N124" s="319">
        <v>117222000</v>
      </c>
      <c r="O124" s="320">
        <v>-7.4679943100995731E-3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21454</v>
      </c>
      <c r="E125" s="316">
        <v>21554.183333333334</v>
      </c>
      <c r="F125" s="317">
        <v>21310.116666666669</v>
      </c>
      <c r="G125" s="317">
        <v>21166.233333333334</v>
      </c>
      <c r="H125" s="317">
        <v>20922.166666666668</v>
      </c>
      <c r="I125" s="317">
        <v>21698.066666666669</v>
      </c>
      <c r="J125" s="317">
        <v>21942.133333333335</v>
      </c>
      <c r="K125" s="317">
        <v>22086.01666666667</v>
      </c>
      <c r="L125" s="304">
        <v>21798.25</v>
      </c>
      <c r="M125" s="304">
        <v>21410.3</v>
      </c>
      <c r="N125" s="319">
        <v>127100</v>
      </c>
      <c r="O125" s="320">
        <v>8.7254063301967499E-2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1227.1500000000001</v>
      </c>
      <c r="E126" s="316">
        <v>1229.7166666666669</v>
      </c>
      <c r="F126" s="317">
        <v>1219.4833333333338</v>
      </c>
      <c r="G126" s="317">
        <v>1211.8166666666668</v>
      </c>
      <c r="H126" s="317">
        <v>1201.5833333333337</v>
      </c>
      <c r="I126" s="317">
        <v>1237.3833333333339</v>
      </c>
      <c r="J126" s="317">
        <v>1247.616666666667</v>
      </c>
      <c r="K126" s="317">
        <v>1255.283333333334</v>
      </c>
      <c r="L126" s="304">
        <v>1239.95</v>
      </c>
      <c r="M126" s="304">
        <v>1222.05</v>
      </c>
      <c r="N126" s="319">
        <v>1930500</v>
      </c>
      <c r="O126" s="320">
        <v>8.5007727975270481E-2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4246</v>
      </c>
      <c r="E127" s="316">
        <v>4256.25</v>
      </c>
      <c r="F127" s="317">
        <v>4220.75</v>
      </c>
      <c r="G127" s="317">
        <v>4195.5</v>
      </c>
      <c r="H127" s="317">
        <v>4160</v>
      </c>
      <c r="I127" s="317">
        <v>4281.5</v>
      </c>
      <c r="J127" s="317">
        <v>4317</v>
      </c>
      <c r="K127" s="317">
        <v>4342.25</v>
      </c>
      <c r="L127" s="304">
        <v>4291.75</v>
      </c>
      <c r="M127" s="304">
        <v>4231</v>
      </c>
      <c r="N127" s="319">
        <v>583000</v>
      </c>
      <c r="O127" s="320">
        <v>3.3687943262411348E-2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775.5</v>
      </c>
      <c r="E128" s="316">
        <v>763.73333333333323</v>
      </c>
      <c r="F128" s="317">
        <v>739.76666666666642</v>
      </c>
      <c r="G128" s="317">
        <v>704.03333333333319</v>
      </c>
      <c r="H128" s="317">
        <v>680.06666666666638</v>
      </c>
      <c r="I128" s="317">
        <v>799.46666666666647</v>
      </c>
      <c r="J128" s="317">
        <v>823.43333333333339</v>
      </c>
      <c r="K128" s="317">
        <v>859.16666666666652</v>
      </c>
      <c r="L128" s="304">
        <v>787.7</v>
      </c>
      <c r="M128" s="304">
        <v>728</v>
      </c>
      <c r="N128" s="319">
        <v>5197931</v>
      </c>
      <c r="O128" s="320">
        <v>0.11011396011396012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556.75</v>
      </c>
      <c r="E129" s="316">
        <v>552.69999999999993</v>
      </c>
      <c r="F129" s="317">
        <v>539.64999999999986</v>
      </c>
      <c r="G129" s="317">
        <v>522.54999999999995</v>
      </c>
      <c r="H129" s="317">
        <v>509.49999999999989</v>
      </c>
      <c r="I129" s="317">
        <v>569.79999999999984</v>
      </c>
      <c r="J129" s="317">
        <v>582.8499999999998</v>
      </c>
      <c r="K129" s="317">
        <v>599.94999999999982</v>
      </c>
      <c r="L129" s="304">
        <v>565.75</v>
      </c>
      <c r="M129" s="304">
        <v>535.6</v>
      </c>
      <c r="N129" s="319">
        <v>33334000</v>
      </c>
      <c r="O129" s="320">
        <v>3.9828806009258449E-2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479.5</v>
      </c>
      <c r="E130" s="316">
        <v>482.56666666666661</v>
      </c>
      <c r="F130" s="317">
        <v>475.3333333333332</v>
      </c>
      <c r="G130" s="317">
        <v>471.16666666666657</v>
      </c>
      <c r="H130" s="317">
        <v>463.93333333333317</v>
      </c>
      <c r="I130" s="317">
        <v>486.73333333333323</v>
      </c>
      <c r="J130" s="317">
        <v>493.96666666666658</v>
      </c>
      <c r="K130" s="317">
        <v>498.13333333333327</v>
      </c>
      <c r="L130" s="304">
        <v>489.8</v>
      </c>
      <c r="M130" s="304">
        <v>478.4</v>
      </c>
      <c r="N130" s="319">
        <v>4464000</v>
      </c>
      <c r="O130" s="320">
        <v>6.8198133524766696E-2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330</v>
      </c>
      <c r="E131" s="316">
        <v>331.83333333333331</v>
      </c>
      <c r="F131" s="317">
        <v>326.26666666666665</v>
      </c>
      <c r="G131" s="317">
        <v>322.53333333333336</v>
      </c>
      <c r="H131" s="317">
        <v>316.9666666666667</v>
      </c>
      <c r="I131" s="317">
        <v>335.56666666666661</v>
      </c>
      <c r="J131" s="317">
        <v>341.13333333333333</v>
      </c>
      <c r="K131" s="317">
        <v>344.86666666666656</v>
      </c>
      <c r="L131" s="304">
        <v>337.4</v>
      </c>
      <c r="M131" s="304">
        <v>328.1</v>
      </c>
      <c r="N131" s="319">
        <v>7094000</v>
      </c>
      <c r="O131" s="320">
        <v>8.8036809815950925E-2</v>
      </c>
    </row>
    <row r="132" spans="1:15" ht="15">
      <c r="A132" s="277">
        <v>122</v>
      </c>
      <c r="B132" s="389" t="s">
        <v>39</v>
      </c>
      <c r="C132" s="277" t="s">
        <v>3465</v>
      </c>
      <c r="D132" s="316">
        <v>550.04999999999995</v>
      </c>
      <c r="E132" s="316">
        <v>551.41666666666663</v>
      </c>
      <c r="F132" s="317">
        <v>545.2833333333333</v>
      </c>
      <c r="G132" s="317">
        <v>540.51666666666665</v>
      </c>
      <c r="H132" s="317">
        <v>534.38333333333333</v>
      </c>
      <c r="I132" s="317">
        <v>556.18333333333328</v>
      </c>
      <c r="J132" s="317">
        <v>562.31666666666672</v>
      </c>
      <c r="K132" s="317">
        <v>567.08333333333326</v>
      </c>
      <c r="L132" s="304">
        <v>557.54999999999995</v>
      </c>
      <c r="M132" s="304">
        <v>546.65</v>
      </c>
      <c r="N132" s="319">
        <v>10470600</v>
      </c>
      <c r="O132" s="320">
        <v>1.2268337248760116E-2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143.44999999999999</v>
      </c>
      <c r="E133" s="316">
        <v>143.66666666666666</v>
      </c>
      <c r="F133" s="317">
        <v>140.58333333333331</v>
      </c>
      <c r="G133" s="317">
        <v>137.71666666666667</v>
      </c>
      <c r="H133" s="317">
        <v>134.63333333333333</v>
      </c>
      <c r="I133" s="317">
        <v>146.5333333333333</v>
      </c>
      <c r="J133" s="317">
        <v>149.61666666666662</v>
      </c>
      <c r="K133" s="317">
        <v>152.48333333333329</v>
      </c>
      <c r="L133" s="304">
        <v>146.75</v>
      </c>
      <c r="M133" s="304">
        <v>140.80000000000001</v>
      </c>
      <c r="N133" s="319">
        <v>69072600</v>
      </c>
      <c r="O133" s="320">
        <v>-4.2131056833451898E-2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61.55</v>
      </c>
      <c r="E134" s="316">
        <v>61.550000000000004</v>
      </c>
      <c r="F134" s="317">
        <v>60.600000000000009</v>
      </c>
      <c r="G134" s="317">
        <v>59.650000000000006</v>
      </c>
      <c r="H134" s="317">
        <v>58.70000000000001</v>
      </c>
      <c r="I134" s="317">
        <v>62.500000000000007</v>
      </c>
      <c r="J134" s="317">
        <v>63.45000000000001</v>
      </c>
      <c r="K134" s="317">
        <v>64.400000000000006</v>
      </c>
      <c r="L134" s="304">
        <v>62.5</v>
      </c>
      <c r="M134" s="304">
        <v>60.6</v>
      </c>
      <c r="N134" s="319">
        <v>82984500</v>
      </c>
      <c r="O134" s="320">
        <v>3.3282904689863842E-2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426.5</v>
      </c>
      <c r="E135" s="316">
        <v>430.73333333333335</v>
      </c>
      <c r="F135" s="317">
        <v>421.26666666666671</v>
      </c>
      <c r="G135" s="317">
        <v>416.03333333333336</v>
      </c>
      <c r="H135" s="317">
        <v>406.56666666666672</v>
      </c>
      <c r="I135" s="317">
        <v>435.9666666666667</v>
      </c>
      <c r="J135" s="317">
        <v>445.43333333333339</v>
      </c>
      <c r="K135" s="317">
        <v>450.66666666666669</v>
      </c>
      <c r="L135" s="304">
        <v>440.2</v>
      </c>
      <c r="M135" s="304">
        <v>425.5</v>
      </c>
      <c r="N135" s="319">
        <v>18246100</v>
      </c>
      <c r="O135" s="320">
        <v>6.5204446208813022E-2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2250.65</v>
      </c>
      <c r="E136" s="316">
        <v>2263.6333333333337</v>
      </c>
      <c r="F136" s="317">
        <v>2234.3166666666675</v>
      </c>
      <c r="G136" s="317">
        <v>2217.983333333334</v>
      </c>
      <c r="H136" s="317">
        <v>2188.6666666666679</v>
      </c>
      <c r="I136" s="317">
        <v>2279.9666666666672</v>
      </c>
      <c r="J136" s="317">
        <v>2309.2833333333338</v>
      </c>
      <c r="K136" s="317">
        <v>2325.6166666666668</v>
      </c>
      <c r="L136" s="304">
        <v>2292.9499999999998</v>
      </c>
      <c r="M136" s="304">
        <v>2247.3000000000002</v>
      </c>
      <c r="N136" s="319">
        <v>10400100</v>
      </c>
      <c r="O136" s="320">
        <v>6.9507003146788426E-2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753.05</v>
      </c>
      <c r="E137" s="316">
        <v>751.15</v>
      </c>
      <c r="F137" s="317">
        <v>743.3</v>
      </c>
      <c r="G137" s="317">
        <v>733.55</v>
      </c>
      <c r="H137" s="317">
        <v>725.69999999999993</v>
      </c>
      <c r="I137" s="317">
        <v>760.9</v>
      </c>
      <c r="J137" s="317">
        <v>768.75000000000011</v>
      </c>
      <c r="K137" s="317">
        <v>778.5</v>
      </c>
      <c r="L137" s="304">
        <v>759</v>
      </c>
      <c r="M137" s="304">
        <v>741.4</v>
      </c>
      <c r="N137" s="319">
        <v>9903600</v>
      </c>
      <c r="O137" s="320">
        <v>5.1150895140664966E-3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1140.2</v>
      </c>
      <c r="E138" s="316">
        <v>1142.2833333333335</v>
      </c>
      <c r="F138" s="317">
        <v>1133.616666666667</v>
      </c>
      <c r="G138" s="317">
        <v>1127.0333333333335</v>
      </c>
      <c r="H138" s="317">
        <v>1118.366666666667</v>
      </c>
      <c r="I138" s="317">
        <v>1148.866666666667</v>
      </c>
      <c r="J138" s="317">
        <v>1157.5333333333335</v>
      </c>
      <c r="K138" s="317">
        <v>1164.116666666667</v>
      </c>
      <c r="L138" s="304">
        <v>1150.95</v>
      </c>
      <c r="M138" s="304">
        <v>1135.7</v>
      </c>
      <c r="N138" s="319">
        <v>5833500</v>
      </c>
      <c r="O138" s="320">
        <v>-3.222595495831778E-2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2724.8</v>
      </c>
      <c r="E139" s="316">
        <v>2739.9666666666667</v>
      </c>
      <c r="F139" s="317">
        <v>2704.9333333333334</v>
      </c>
      <c r="G139" s="317">
        <v>2685.0666666666666</v>
      </c>
      <c r="H139" s="317">
        <v>2650.0333333333333</v>
      </c>
      <c r="I139" s="317">
        <v>2759.8333333333335</v>
      </c>
      <c r="J139" s="317">
        <v>2794.8666666666672</v>
      </c>
      <c r="K139" s="317">
        <v>2814.7333333333336</v>
      </c>
      <c r="L139" s="304">
        <v>2775</v>
      </c>
      <c r="M139" s="304">
        <v>2720.1</v>
      </c>
      <c r="N139" s="319">
        <v>1655000</v>
      </c>
      <c r="O139" s="320">
        <v>9.8572850979090604E-2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346.15</v>
      </c>
      <c r="E140" s="316">
        <v>348.11666666666662</v>
      </c>
      <c r="F140" s="317">
        <v>343.23333333333323</v>
      </c>
      <c r="G140" s="317">
        <v>340.31666666666661</v>
      </c>
      <c r="H140" s="317">
        <v>335.43333333333322</v>
      </c>
      <c r="I140" s="317">
        <v>351.03333333333325</v>
      </c>
      <c r="J140" s="317">
        <v>355.91666666666657</v>
      </c>
      <c r="K140" s="317">
        <v>358.83333333333326</v>
      </c>
      <c r="L140" s="304">
        <v>353</v>
      </c>
      <c r="M140" s="304">
        <v>345.2</v>
      </c>
      <c r="N140" s="319">
        <v>2445000</v>
      </c>
      <c r="O140" s="320">
        <v>9.2493297587131373E-2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448.7</v>
      </c>
      <c r="E141" s="316">
        <v>451.36666666666662</v>
      </c>
      <c r="F141" s="317">
        <v>445.13333333333321</v>
      </c>
      <c r="G141" s="317">
        <v>441.56666666666661</v>
      </c>
      <c r="H141" s="317">
        <v>435.3333333333332</v>
      </c>
      <c r="I141" s="317">
        <v>454.93333333333322</v>
      </c>
      <c r="J141" s="317">
        <v>461.16666666666669</v>
      </c>
      <c r="K141" s="317">
        <v>464.73333333333323</v>
      </c>
      <c r="L141" s="304">
        <v>457.6</v>
      </c>
      <c r="M141" s="304">
        <v>447.8</v>
      </c>
      <c r="N141" s="319">
        <v>5199600</v>
      </c>
      <c r="O141" s="320">
        <v>-5.399898115129903E-2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1045.45</v>
      </c>
      <c r="E142" s="316">
        <v>1049.5333333333333</v>
      </c>
      <c r="F142" s="317">
        <v>1034.0666666666666</v>
      </c>
      <c r="G142" s="317">
        <v>1022.6833333333334</v>
      </c>
      <c r="H142" s="317">
        <v>1007.2166666666667</v>
      </c>
      <c r="I142" s="317">
        <v>1060.9166666666665</v>
      </c>
      <c r="J142" s="317">
        <v>1076.3833333333332</v>
      </c>
      <c r="K142" s="317">
        <v>1087.7666666666664</v>
      </c>
      <c r="L142" s="304">
        <v>1065</v>
      </c>
      <c r="M142" s="304">
        <v>1038.1500000000001</v>
      </c>
      <c r="N142" s="319">
        <v>1150800</v>
      </c>
      <c r="O142" s="320">
        <v>2.0484171322160148E-2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4071.4</v>
      </c>
      <c r="E143" s="316">
        <v>4073.4499999999994</v>
      </c>
      <c r="F143" s="317">
        <v>4048.8999999999987</v>
      </c>
      <c r="G143" s="317">
        <v>4026.3999999999992</v>
      </c>
      <c r="H143" s="317">
        <v>4001.8499999999985</v>
      </c>
      <c r="I143" s="317">
        <v>4095.9499999999989</v>
      </c>
      <c r="J143" s="317">
        <v>4120.4999999999991</v>
      </c>
      <c r="K143" s="317">
        <v>4142.9999999999991</v>
      </c>
      <c r="L143" s="304">
        <v>4098</v>
      </c>
      <c r="M143" s="304">
        <v>4050.95</v>
      </c>
      <c r="N143" s="319">
        <v>2113600</v>
      </c>
      <c r="O143" s="320">
        <v>5.518553758325404E-3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520.35</v>
      </c>
      <c r="E144" s="316">
        <v>514.56666666666672</v>
      </c>
      <c r="F144" s="317">
        <v>506.58333333333348</v>
      </c>
      <c r="G144" s="317">
        <v>492.81666666666678</v>
      </c>
      <c r="H144" s="317">
        <v>484.83333333333354</v>
      </c>
      <c r="I144" s="317">
        <v>528.33333333333348</v>
      </c>
      <c r="J144" s="317">
        <v>536.31666666666683</v>
      </c>
      <c r="K144" s="317">
        <v>550.08333333333337</v>
      </c>
      <c r="L144" s="304">
        <v>522.54999999999995</v>
      </c>
      <c r="M144" s="304">
        <v>500.8</v>
      </c>
      <c r="N144" s="319">
        <v>9922900</v>
      </c>
      <c r="O144" s="320">
        <v>9.6560846560846559E-3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129.65</v>
      </c>
      <c r="E145" s="316">
        <v>130</v>
      </c>
      <c r="F145" s="317">
        <v>128</v>
      </c>
      <c r="G145" s="317">
        <v>126.35</v>
      </c>
      <c r="H145" s="317">
        <v>124.35</v>
      </c>
      <c r="I145" s="317">
        <v>131.65</v>
      </c>
      <c r="J145" s="317">
        <v>133.65</v>
      </c>
      <c r="K145" s="317">
        <v>135.30000000000001</v>
      </c>
      <c r="L145" s="304">
        <v>132</v>
      </c>
      <c r="M145" s="304">
        <v>128.35</v>
      </c>
      <c r="N145" s="319">
        <v>85088800</v>
      </c>
      <c r="O145" s="320">
        <v>0.1759060920229629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662.8</v>
      </c>
      <c r="E146" s="316">
        <v>662.91666666666663</v>
      </c>
      <c r="F146" s="317">
        <v>658.33333333333326</v>
      </c>
      <c r="G146" s="317">
        <v>653.86666666666667</v>
      </c>
      <c r="H146" s="317">
        <v>649.2833333333333</v>
      </c>
      <c r="I146" s="317">
        <v>667.38333333333321</v>
      </c>
      <c r="J146" s="317">
        <v>671.96666666666647</v>
      </c>
      <c r="K146" s="317">
        <v>676.43333333333317</v>
      </c>
      <c r="L146" s="304">
        <v>667.5</v>
      </c>
      <c r="M146" s="304">
        <v>658.45</v>
      </c>
      <c r="N146" s="319">
        <v>1937000</v>
      </c>
      <c r="O146" s="320">
        <v>8.8541666666666664E-3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273.64999999999998</v>
      </c>
      <c r="E147" s="316">
        <v>273.99999999999994</v>
      </c>
      <c r="F147" s="317">
        <v>272.2999999999999</v>
      </c>
      <c r="G147" s="317">
        <v>270.94999999999993</v>
      </c>
      <c r="H147" s="317">
        <v>269.24999999999989</v>
      </c>
      <c r="I147" s="317">
        <v>275.34999999999991</v>
      </c>
      <c r="J147" s="317">
        <v>277.04999999999995</v>
      </c>
      <c r="K147" s="317">
        <v>278.39999999999992</v>
      </c>
      <c r="L147" s="304">
        <v>275.7</v>
      </c>
      <c r="M147" s="304">
        <v>272.64999999999998</v>
      </c>
      <c r="N147" s="319">
        <v>24598400</v>
      </c>
      <c r="O147" s="320">
        <v>2.6164731010545988E-2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214.65</v>
      </c>
      <c r="E148" s="316">
        <v>215.1</v>
      </c>
      <c r="F148" s="317">
        <v>211</v>
      </c>
      <c r="G148" s="317">
        <v>207.35</v>
      </c>
      <c r="H148" s="317">
        <v>203.25</v>
      </c>
      <c r="I148" s="317">
        <v>218.75</v>
      </c>
      <c r="J148" s="317">
        <v>222.84999999999997</v>
      </c>
      <c r="K148" s="317">
        <v>226.5</v>
      </c>
      <c r="L148" s="304">
        <v>219.2</v>
      </c>
      <c r="M148" s="304">
        <v>211.45</v>
      </c>
      <c r="N148" s="319">
        <v>32640000</v>
      </c>
      <c r="O148" s="320">
        <v>-9.5584888484296776E-3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F24" sqref="F24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44074</v>
      </c>
    </row>
    <row r="7" spans="1:15">
      <c r="A7"/>
    </row>
    <row r="8" spans="1:15" ht="28.5" customHeight="1">
      <c r="A8" s="569" t="s">
        <v>16</v>
      </c>
      <c r="B8" s="570" t="s">
        <v>18</v>
      </c>
      <c r="C8" s="568" t="s">
        <v>19</v>
      </c>
      <c r="D8" s="568" t="s">
        <v>20</v>
      </c>
      <c r="E8" s="568" t="s">
        <v>21</v>
      </c>
      <c r="F8" s="568"/>
      <c r="G8" s="568"/>
      <c r="H8" s="568" t="s">
        <v>22</v>
      </c>
      <c r="I8" s="568"/>
      <c r="J8" s="568"/>
      <c r="K8" s="274"/>
      <c r="L8" s="282"/>
      <c r="M8" s="282"/>
    </row>
    <row r="9" spans="1:15" ht="36" customHeight="1">
      <c r="A9" s="564"/>
      <c r="B9" s="566"/>
      <c r="C9" s="571" t="s">
        <v>23</v>
      </c>
      <c r="D9" s="571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11647.6</v>
      </c>
      <c r="D10" s="303">
        <v>11641.016666666668</v>
      </c>
      <c r="E10" s="303">
        <v>11595.983333333337</v>
      </c>
      <c r="F10" s="303">
        <v>11544.366666666669</v>
      </c>
      <c r="G10" s="303">
        <v>11499.333333333338</v>
      </c>
      <c r="H10" s="303">
        <v>11692.633333333337</v>
      </c>
      <c r="I10" s="303">
        <v>11737.666666666666</v>
      </c>
      <c r="J10" s="303">
        <v>11789.283333333336</v>
      </c>
      <c r="K10" s="302">
        <v>11686.05</v>
      </c>
      <c r="L10" s="302">
        <v>11589.4</v>
      </c>
      <c r="M10" s="307"/>
    </row>
    <row r="11" spans="1:15">
      <c r="A11" s="301">
        <v>2</v>
      </c>
      <c r="B11" s="277" t="s">
        <v>220</v>
      </c>
      <c r="C11" s="304">
        <v>24523.8</v>
      </c>
      <c r="D11" s="279">
        <v>24244.933333333334</v>
      </c>
      <c r="E11" s="279">
        <v>23878.066666666669</v>
      </c>
      <c r="F11" s="279">
        <v>23232.333333333336</v>
      </c>
      <c r="G11" s="279">
        <v>22865.466666666671</v>
      </c>
      <c r="H11" s="279">
        <v>24890.666666666668</v>
      </c>
      <c r="I11" s="279">
        <v>25257.533333333336</v>
      </c>
      <c r="J11" s="279">
        <v>25903.266666666666</v>
      </c>
      <c r="K11" s="304">
        <v>24611.8</v>
      </c>
      <c r="L11" s="304">
        <v>23599.200000000001</v>
      </c>
      <c r="M11" s="307"/>
    </row>
    <row r="12" spans="1:15">
      <c r="A12" s="301">
        <v>3</v>
      </c>
      <c r="B12" s="285" t="s">
        <v>221</v>
      </c>
      <c r="C12" s="304">
        <v>1547.1</v>
      </c>
      <c r="D12" s="279">
        <v>1554.2333333333333</v>
      </c>
      <c r="E12" s="279">
        <v>1537.8166666666666</v>
      </c>
      <c r="F12" s="279">
        <v>1528.5333333333333</v>
      </c>
      <c r="G12" s="279">
        <v>1512.1166666666666</v>
      </c>
      <c r="H12" s="279">
        <v>1563.5166666666667</v>
      </c>
      <c r="I12" s="279">
        <v>1579.9333333333332</v>
      </c>
      <c r="J12" s="279">
        <v>1589.2166666666667</v>
      </c>
      <c r="K12" s="304">
        <v>1570.65</v>
      </c>
      <c r="L12" s="304">
        <v>1544.95</v>
      </c>
      <c r="M12" s="307"/>
    </row>
    <row r="13" spans="1:15">
      <c r="A13" s="301">
        <v>4</v>
      </c>
      <c r="B13" s="277" t="s">
        <v>222</v>
      </c>
      <c r="C13" s="304">
        <v>3254.45</v>
      </c>
      <c r="D13" s="279">
        <v>3258.4833333333336</v>
      </c>
      <c r="E13" s="279">
        <v>3244.4666666666672</v>
      </c>
      <c r="F13" s="279">
        <v>3234.4833333333336</v>
      </c>
      <c r="G13" s="279">
        <v>3220.4666666666672</v>
      </c>
      <c r="H13" s="279">
        <v>3268.4666666666672</v>
      </c>
      <c r="I13" s="279">
        <v>3282.4833333333336</v>
      </c>
      <c r="J13" s="279">
        <v>3292.4666666666672</v>
      </c>
      <c r="K13" s="304">
        <v>3272.5</v>
      </c>
      <c r="L13" s="304">
        <v>3248.5</v>
      </c>
      <c r="M13" s="307"/>
    </row>
    <row r="14" spans="1:15">
      <c r="A14" s="301">
        <v>5</v>
      </c>
      <c r="B14" s="277" t="s">
        <v>223</v>
      </c>
      <c r="C14" s="304">
        <v>18122</v>
      </c>
      <c r="D14" s="279">
        <v>18156.350000000002</v>
      </c>
      <c r="E14" s="279">
        <v>18059.100000000006</v>
      </c>
      <c r="F14" s="279">
        <v>17996.200000000004</v>
      </c>
      <c r="G14" s="279">
        <v>17898.950000000008</v>
      </c>
      <c r="H14" s="279">
        <v>18219.250000000004</v>
      </c>
      <c r="I14" s="279">
        <v>18316.499999999996</v>
      </c>
      <c r="J14" s="279">
        <v>18379.400000000001</v>
      </c>
      <c r="K14" s="304">
        <v>18253.599999999999</v>
      </c>
      <c r="L14" s="304">
        <v>18093.45</v>
      </c>
      <c r="M14" s="307"/>
    </row>
    <row r="15" spans="1:15">
      <c r="A15" s="301">
        <v>6</v>
      </c>
      <c r="B15" s="277" t="s">
        <v>224</v>
      </c>
      <c r="C15" s="304">
        <v>2644.45</v>
      </c>
      <c r="D15" s="279">
        <v>2655.1166666666668</v>
      </c>
      <c r="E15" s="279">
        <v>2630.8333333333335</v>
      </c>
      <c r="F15" s="279">
        <v>2617.2166666666667</v>
      </c>
      <c r="G15" s="279">
        <v>2592.9333333333334</v>
      </c>
      <c r="H15" s="279">
        <v>2668.7333333333336</v>
      </c>
      <c r="I15" s="279">
        <v>2693.0166666666664</v>
      </c>
      <c r="J15" s="279">
        <v>2706.6333333333337</v>
      </c>
      <c r="K15" s="304">
        <v>2679.4</v>
      </c>
      <c r="L15" s="304">
        <v>2641.5</v>
      </c>
      <c r="M15" s="307"/>
    </row>
    <row r="16" spans="1:15">
      <c r="A16" s="301">
        <v>7</v>
      </c>
      <c r="B16" s="277" t="s">
        <v>225</v>
      </c>
      <c r="C16" s="304">
        <v>4829.55</v>
      </c>
      <c r="D16" s="279">
        <v>4836.4833333333336</v>
      </c>
      <c r="E16" s="279">
        <v>4810.916666666667</v>
      </c>
      <c r="F16" s="279">
        <v>4792.2833333333338</v>
      </c>
      <c r="G16" s="279">
        <v>4766.7166666666672</v>
      </c>
      <c r="H16" s="279">
        <v>4855.1166666666668</v>
      </c>
      <c r="I16" s="279">
        <v>4880.6833333333325</v>
      </c>
      <c r="J16" s="279">
        <v>4899.3166666666666</v>
      </c>
      <c r="K16" s="304">
        <v>4862.05</v>
      </c>
      <c r="L16" s="304">
        <v>4817.8500000000004</v>
      </c>
      <c r="M16" s="307"/>
    </row>
    <row r="17" spans="1:13">
      <c r="A17" s="301">
        <v>8</v>
      </c>
      <c r="B17" s="277" t="s">
        <v>803</v>
      </c>
      <c r="C17" s="277">
        <v>1086.7</v>
      </c>
      <c r="D17" s="279">
        <v>1102.2333333333333</v>
      </c>
      <c r="E17" s="279">
        <v>1064.5666666666666</v>
      </c>
      <c r="F17" s="279">
        <v>1042.4333333333332</v>
      </c>
      <c r="G17" s="279">
        <v>1004.7666666666664</v>
      </c>
      <c r="H17" s="279">
        <v>1124.3666666666668</v>
      </c>
      <c r="I17" s="279">
        <v>1162.0333333333333</v>
      </c>
      <c r="J17" s="279">
        <v>1184.166666666667</v>
      </c>
      <c r="K17" s="277">
        <v>1139.9000000000001</v>
      </c>
      <c r="L17" s="277">
        <v>1080.0999999999999</v>
      </c>
      <c r="M17" s="277">
        <v>4.8497599999999998</v>
      </c>
    </row>
    <row r="18" spans="1:13">
      <c r="A18" s="301">
        <v>9</v>
      </c>
      <c r="B18" s="277" t="s">
        <v>295</v>
      </c>
      <c r="C18" s="277">
        <v>16816.05</v>
      </c>
      <c r="D18" s="279">
        <v>16930.283333333333</v>
      </c>
      <c r="E18" s="279">
        <v>16665.766666666666</v>
      </c>
      <c r="F18" s="279">
        <v>16515.483333333334</v>
      </c>
      <c r="G18" s="279">
        <v>16250.966666666667</v>
      </c>
      <c r="H18" s="279">
        <v>17080.566666666666</v>
      </c>
      <c r="I18" s="279">
        <v>17345.083333333328</v>
      </c>
      <c r="J18" s="279">
        <v>17495.366666666665</v>
      </c>
      <c r="K18" s="277">
        <v>17194.8</v>
      </c>
      <c r="L18" s="277">
        <v>16780</v>
      </c>
      <c r="M18" s="277">
        <v>0.11894</v>
      </c>
    </row>
    <row r="19" spans="1:13">
      <c r="A19" s="301">
        <v>10</v>
      </c>
      <c r="B19" s="277" t="s">
        <v>227</v>
      </c>
      <c r="C19" s="277">
        <v>64.8</v>
      </c>
      <c r="D19" s="279">
        <v>65.399999999999991</v>
      </c>
      <c r="E19" s="279">
        <v>63.84999999999998</v>
      </c>
      <c r="F19" s="279">
        <v>62.899999999999991</v>
      </c>
      <c r="G19" s="279">
        <v>61.34999999999998</v>
      </c>
      <c r="H19" s="279">
        <v>66.34999999999998</v>
      </c>
      <c r="I19" s="279">
        <v>67.899999999999991</v>
      </c>
      <c r="J19" s="279">
        <v>68.84999999999998</v>
      </c>
      <c r="K19" s="277">
        <v>66.95</v>
      </c>
      <c r="L19" s="277">
        <v>64.45</v>
      </c>
      <c r="M19" s="277">
        <v>58.371580000000002</v>
      </c>
    </row>
    <row r="20" spans="1:13">
      <c r="A20" s="301">
        <v>11</v>
      </c>
      <c r="B20" s="277" t="s">
        <v>228</v>
      </c>
      <c r="C20" s="277">
        <v>143.65</v>
      </c>
      <c r="D20" s="279">
        <v>145.58333333333334</v>
      </c>
      <c r="E20" s="279">
        <v>141.16666666666669</v>
      </c>
      <c r="F20" s="279">
        <v>138.68333333333334</v>
      </c>
      <c r="G20" s="279">
        <v>134.26666666666668</v>
      </c>
      <c r="H20" s="279">
        <v>148.06666666666669</v>
      </c>
      <c r="I20" s="279">
        <v>152.48333333333338</v>
      </c>
      <c r="J20" s="279">
        <v>154.9666666666667</v>
      </c>
      <c r="K20" s="277">
        <v>150</v>
      </c>
      <c r="L20" s="277">
        <v>143.1</v>
      </c>
      <c r="M20" s="277">
        <v>14.58076</v>
      </c>
    </row>
    <row r="21" spans="1:13">
      <c r="A21" s="301">
        <v>12</v>
      </c>
      <c r="B21" s="277" t="s">
        <v>38</v>
      </c>
      <c r="C21" s="277">
        <v>1396.4</v>
      </c>
      <c r="D21" s="279">
        <v>1402.5</v>
      </c>
      <c r="E21" s="279">
        <v>1385</v>
      </c>
      <c r="F21" s="279">
        <v>1373.6</v>
      </c>
      <c r="G21" s="279">
        <v>1356.1</v>
      </c>
      <c r="H21" s="279">
        <v>1413.9</v>
      </c>
      <c r="I21" s="279">
        <v>1431.4</v>
      </c>
      <c r="J21" s="279">
        <v>1442.8000000000002</v>
      </c>
      <c r="K21" s="277">
        <v>1420</v>
      </c>
      <c r="L21" s="277">
        <v>1391.1</v>
      </c>
      <c r="M21" s="277">
        <v>4.6702899999999996</v>
      </c>
    </row>
    <row r="22" spans="1:13">
      <c r="A22" s="301">
        <v>13</v>
      </c>
      <c r="B22" s="277" t="s">
        <v>296</v>
      </c>
      <c r="C22" s="277">
        <v>186.55</v>
      </c>
      <c r="D22" s="279">
        <v>186.88333333333333</v>
      </c>
      <c r="E22" s="279">
        <v>183.16666666666666</v>
      </c>
      <c r="F22" s="279">
        <v>179.78333333333333</v>
      </c>
      <c r="G22" s="279">
        <v>176.06666666666666</v>
      </c>
      <c r="H22" s="279">
        <v>190.26666666666665</v>
      </c>
      <c r="I22" s="279">
        <v>193.98333333333335</v>
      </c>
      <c r="J22" s="279">
        <v>197.36666666666665</v>
      </c>
      <c r="K22" s="277">
        <v>190.6</v>
      </c>
      <c r="L22" s="277">
        <v>183.5</v>
      </c>
      <c r="M22" s="277">
        <v>23.440100000000001</v>
      </c>
    </row>
    <row r="23" spans="1:13">
      <c r="A23" s="301">
        <v>14</v>
      </c>
      <c r="B23" s="277" t="s">
        <v>41</v>
      </c>
      <c r="C23" s="277">
        <v>360.05</v>
      </c>
      <c r="D23" s="279">
        <v>357.18333333333334</v>
      </c>
      <c r="E23" s="279">
        <v>351.36666666666667</v>
      </c>
      <c r="F23" s="279">
        <v>342.68333333333334</v>
      </c>
      <c r="G23" s="279">
        <v>336.86666666666667</v>
      </c>
      <c r="H23" s="279">
        <v>365.86666666666667</v>
      </c>
      <c r="I23" s="279">
        <v>371.68333333333339</v>
      </c>
      <c r="J23" s="279">
        <v>380.36666666666667</v>
      </c>
      <c r="K23" s="277">
        <v>363</v>
      </c>
      <c r="L23" s="277">
        <v>348.5</v>
      </c>
      <c r="M23" s="277">
        <v>54.065539999999999</v>
      </c>
    </row>
    <row r="24" spans="1:13">
      <c r="A24" s="301">
        <v>15</v>
      </c>
      <c r="B24" s="277" t="s">
        <v>43</v>
      </c>
      <c r="C24" s="277">
        <v>39.25</v>
      </c>
      <c r="D24" s="279">
        <v>39.4</v>
      </c>
      <c r="E24" s="279">
        <v>38.949999999999996</v>
      </c>
      <c r="F24" s="279">
        <v>38.65</v>
      </c>
      <c r="G24" s="279">
        <v>38.199999999999996</v>
      </c>
      <c r="H24" s="279">
        <v>39.699999999999996</v>
      </c>
      <c r="I24" s="279">
        <v>40.15</v>
      </c>
      <c r="J24" s="279">
        <v>40.449999999999996</v>
      </c>
      <c r="K24" s="277">
        <v>39.85</v>
      </c>
      <c r="L24" s="277">
        <v>39.1</v>
      </c>
      <c r="M24" s="277">
        <v>38.356140000000003</v>
      </c>
    </row>
    <row r="25" spans="1:13">
      <c r="A25" s="301">
        <v>16</v>
      </c>
      <c r="B25" s="277" t="s">
        <v>298</v>
      </c>
      <c r="C25" s="277">
        <v>275.64999999999998</v>
      </c>
      <c r="D25" s="279">
        <v>278.41666666666669</v>
      </c>
      <c r="E25" s="279">
        <v>269.23333333333335</v>
      </c>
      <c r="F25" s="279">
        <v>262.81666666666666</v>
      </c>
      <c r="G25" s="279">
        <v>253.63333333333333</v>
      </c>
      <c r="H25" s="279">
        <v>284.83333333333337</v>
      </c>
      <c r="I25" s="279">
        <v>294.01666666666665</v>
      </c>
      <c r="J25" s="279">
        <v>300.43333333333339</v>
      </c>
      <c r="K25" s="277">
        <v>287.60000000000002</v>
      </c>
      <c r="L25" s="277">
        <v>272</v>
      </c>
      <c r="M25" s="277">
        <v>6.7317600000000004</v>
      </c>
    </row>
    <row r="26" spans="1:13">
      <c r="A26" s="301">
        <v>17</v>
      </c>
      <c r="B26" s="277" t="s">
        <v>229</v>
      </c>
      <c r="C26" s="277">
        <v>1570.1</v>
      </c>
      <c r="D26" s="279">
        <v>1570.7</v>
      </c>
      <c r="E26" s="279">
        <v>1549.4</v>
      </c>
      <c r="F26" s="279">
        <v>1528.7</v>
      </c>
      <c r="G26" s="279">
        <v>1507.4</v>
      </c>
      <c r="H26" s="279">
        <v>1591.4</v>
      </c>
      <c r="I26" s="279">
        <v>1612.6999999999998</v>
      </c>
      <c r="J26" s="279">
        <v>1633.4</v>
      </c>
      <c r="K26" s="277">
        <v>1592</v>
      </c>
      <c r="L26" s="277">
        <v>1550</v>
      </c>
      <c r="M26" s="277">
        <v>2.08779</v>
      </c>
    </row>
    <row r="27" spans="1:13">
      <c r="A27" s="301">
        <v>18</v>
      </c>
      <c r="B27" s="277" t="s">
        <v>230</v>
      </c>
      <c r="C27" s="277">
        <v>2873.45</v>
      </c>
      <c r="D27" s="279">
        <v>2873.15</v>
      </c>
      <c r="E27" s="279">
        <v>2851.3</v>
      </c>
      <c r="F27" s="279">
        <v>2829.15</v>
      </c>
      <c r="G27" s="279">
        <v>2807.3</v>
      </c>
      <c r="H27" s="279">
        <v>2895.3</v>
      </c>
      <c r="I27" s="279">
        <v>2917.1499999999996</v>
      </c>
      <c r="J27" s="279">
        <v>2939.3</v>
      </c>
      <c r="K27" s="277">
        <v>2895</v>
      </c>
      <c r="L27" s="277">
        <v>2851</v>
      </c>
      <c r="M27" s="277">
        <v>1.7346900000000001</v>
      </c>
    </row>
    <row r="28" spans="1:13">
      <c r="A28" s="301">
        <v>19</v>
      </c>
      <c r="B28" s="277" t="s">
        <v>45</v>
      </c>
      <c r="C28" s="277">
        <v>734.95</v>
      </c>
      <c r="D28" s="279">
        <v>739.88333333333321</v>
      </c>
      <c r="E28" s="279">
        <v>726.86666666666645</v>
      </c>
      <c r="F28" s="279">
        <v>718.78333333333319</v>
      </c>
      <c r="G28" s="279">
        <v>705.76666666666642</v>
      </c>
      <c r="H28" s="279">
        <v>747.96666666666647</v>
      </c>
      <c r="I28" s="279">
        <v>760.98333333333335</v>
      </c>
      <c r="J28" s="279">
        <v>769.06666666666649</v>
      </c>
      <c r="K28" s="277">
        <v>752.9</v>
      </c>
      <c r="L28" s="277">
        <v>731.8</v>
      </c>
      <c r="M28" s="277">
        <v>7.0279400000000001</v>
      </c>
    </row>
    <row r="29" spans="1:13">
      <c r="A29" s="301">
        <v>20</v>
      </c>
      <c r="B29" s="277" t="s">
        <v>46</v>
      </c>
      <c r="C29" s="277">
        <v>222.45</v>
      </c>
      <c r="D29" s="279">
        <v>222.65</v>
      </c>
      <c r="E29" s="279">
        <v>220.15</v>
      </c>
      <c r="F29" s="279">
        <v>217.85</v>
      </c>
      <c r="G29" s="279">
        <v>215.35</v>
      </c>
      <c r="H29" s="279">
        <v>224.95000000000002</v>
      </c>
      <c r="I29" s="279">
        <v>227.45000000000002</v>
      </c>
      <c r="J29" s="279">
        <v>229.75000000000003</v>
      </c>
      <c r="K29" s="277">
        <v>225.15</v>
      </c>
      <c r="L29" s="277">
        <v>220.35</v>
      </c>
      <c r="M29" s="277">
        <v>41.1419</v>
      </c>
    </row>
    <row r="30" spans="1:13">
      <c r="A30" s="301">
        <v>21</v>
      </c>
      <c r="B30" s="277" t="s">
        <v>47</v>
      </c>
      <c r="C30" s="277">
        <v>1661.95</v>
      </c>
      <c r="D30" s="279">
        <v>1661.8000000000002</v>
      </c>
      <c r="E30" s="279">
        <v>1647.7000000000003</v>
      </c>
      <c r="F30" s="279">
        <v>1633.45</v>
      </c>
      <c r="G30" s="279">
        <v>1619.3500000000001</v>
      </c>
      <c r="H30" s="279">
        <v>1676.0500000000004</v>
      </c>
      <c r="I30" s="279">
        <v>1690.1500000000003</v>
      </c>
      <c r="J30" s="279">
        <v>1704.4000000000005</v>
      </c>
      <c r="K30" s="277">
        <v>1675.9</v>
      </c>
      <c r="L30" s="277">
        <v>1647.55</v>
      </c>
      <c r="M30" s="277">
        <v>5.4881500000000001</v>
      </c>
    </row>
    <row r="31" spans="1:13">
      <c r="A31" s="301">
        <v>22</v>
      </c>
      <c r="B31" s="277" t="s">
        <v>48</v>
      </c>
      <c r="C31" s="277">
        <v>133.55000000000001</v>
      </c>
      <c r="D31" s="279">
        <v>134.68333333333337</v>
      </c>
      <c r="E31" s="279">
        <v>131.46666666666673</v>
      </c>
      <c r="F31" s="279">
        <v>129.38333333333335</v>
      </c>
      <c r="G31" s="279">
        <v>126.16666666666671</v>
      </c>
      <c r="H31" s="279">
        <v>136.76666666666674</v>
      </c>
      <c r="I31" s="279">
        <v>139.98333333333338</v>
      </c>
      <c r="J31" s="279">
        <v>142.06666666666675</v>
      </c>
      <c r="K31" s="277">
        <v>137.9</v>
      </c>
      <c r="L31" s="277">
        <v>132.6</v>
      </c>
      <c r="M31" s="277">
        <v>76.243620000000007</v>
      </c>
    </row>
    <row r="32" spans="1:13">
      <c r="A32" s="301">
        <v>23</v>
      </c>
      <c r="B32" s="277" t="s">
        <v>49</v>
      </c>
      <c r="C32" s="277">
        <v>70.5</v>
      </c>
      <c r="D32" s="279">
        <v>71.333333333333329</v>
      </c>
      <c r="E32" s="279">
        <v>69.36666666666666</v>
      </c>
      <c r="F32" s="279">
        <v>68.233333333333334</v>
      </c>
      <c r="G32" s="279">
        <v>66.266666666666666</v>
      </c>
      <c r="H32" s="279">
        <v>72.466666666666654</v>
      </c>
      <c r="I32" s="279">
        <v>74.433333333333323</v>
      </c>
      <c r="J32" s="279">
        <v>75.566666666666649</v>
      </c>
      <c r="K32" s="277">
        <v>73.3</v>
      </c>
      <c r="L32" s="277">
        <v>70.2</v>
      </c>
      <c r="M32" s="277">
        <v>384.02100000000002</v>
      </c>
    </row>
    <row r="33" spans="1:13">
      <c r="A33" s="301">
        <v>24</v>
      </c>
      <c r="B33" s="277" t="s">
        <v>51</v>
      </c>
      <c r="C33" s="277">
        <v>1958.1</v>
      </c>
      <c r="D33" s="279">
        <v>1969.4666666666665</v>
      </c>
      <c r="E33" s="279">
        <v>1941.9333333333329</v>
      </c>
      <c r="F33" s="279">
        <v>1925.7666666666664</v>
      </c>
      <c r="G33" s="279">
        <v>1898.2333333333329</v>
      </c>
      <c r="H33" s="279">
        <v>1985.633333333333</v>
      </c>
      <c r="I33" s="279">
        <v>2013.1666666666663</v>
      </c>
      <c r="J33" s="279">
        <v>2029.333333333333</v>
      </c>
      <c r="K33" s="277">
        <v>1997</v>
      </c>
      <c r="L33" s="277">
        <v>1953.3</v>
      </c>
      <c r="M33" s="277">
        <v>18.425529999999998</v>
      </c>
    </row>
    <row r="34" spans="1:13">
      <c r="A34" s="301">
        <v>25</v>
      </c>
      <c r="B34" s="277" t="s">
        <v>226</v>
      </c>
      <c r="C34" s="277">
        <v>736.7</v>
      </c>
      <c r="D34" s="279">
        <v>743.56666666666661</v>
      </c>
      <c r="E34" s="279">
        <v>725.13333333333321</v>
      </c>
      <c r="F34" s="279">
        <v>713.56666666666661</v>
      </c>
      <c r="G34" s="279">
        <v>695.13333333333321</v>
      </c>
      <c r="H34" s="279">
        <v>755.13333333333321</v>
      </c>
      <c r="I34" s="279">
        <v>773.56666666666661</v>
      </c>
      <c r="J34" s="279">
        <v>785.13333333333321</v>
      </c>
      <c r="K34" s="277">
        <v>762</v>
      </c>
      <c r="L34" s="277">
        <v>732</v>
      </c>
      <c r="M34" s="277">
        <v>14.66947</v>
      </c>
    </row>
    <row r="35" spans="1:13">
      <c r="A35" s="301">
        <v>26</v>
      </c>
      <c r="B35" s="277" t="s">
        <v>53</v>
      </c>
      <c r="C35" s="277">
        <v>868.9</v>
      </c>
      <c r="D35" s="279">
        <v>873.28333333333342</v>
      </c>
      <c r="E35" s="279">
        <v>861.31666666666683</v>
      </c>
      <c r="F35" s="279">
        <v>853.73333333333346</v>
      </c>
      <c r="G35" s="279">
        <v>841.76666666666688</v>
      </c>
      <c r="H35" s="279">
        <v>880.86666666666679</v>
      </c>
      <c r="I35" s="279">
        <v>892.83333333333326</v>
      </c>
      <c r="J35" s="279">
        <v>900.41666666666674</v>
      </c>
      <c r="K35" s="277">
        <v>885.25</v>
      </c>
      <c r="L35" s="277">
        <v>865.7</v>
      </c>
      <c r="M35" s="277">
        <v>23.366800000000001</v>
      </c>
    </row>
    <row r="36" spans="1:13">
      <c r="A36" s="301">
        <v>27</v>
      </c>
      <c r="B36" s="277" t="s">
        <v>55</v>
      </c>
      <c r="C36" s="277">
        <v>509.2</v>
      </c>
      <c r="D36" s="279">
        <v>499.41666666666669</v>
      </c>
      <c r="E36" s="279">
        <v>485.83333333333337</v>
      </c>
      <c r="F36" s="279">
        <v>462.4666666666667</v>
      </c>
      <c r="G36" s="279">
        <v>448.88333333333338</v>
      </c>
      <c r="H36" s="279">
        <v>522.7833333333333</v>
      </c>
      <c r="I36" s="279">
        <v>536.36666666666679</v>
      </c>
      <c r="J36" s="279">
        <v>559.73333333333335</v>
      </c>
      <c r="K36" s="277">
        <v>513</v>
      </c>
      <c r="L36" s="277">
        <v>476.05</v>
      </c>
      <c r="M36" s="277">
        <v>591.80165</v>
      </c>
    </row>
    <row r="37" spans="1:13">
      <c r="A37" s="301">
        <v>28</v>
      </c>
      <c r="B37" s="277" t="s">
        <v>56</v>
      </c>
      <c r="C37" s="277">
        <v>3014.15</v>
      </c>
      <c r="D37" s="279">
        <v>3026.2000000000003</v>
      </c>
      <c r="E37" s="279">
        <v>2989.9500000000007</v>
      </c>
      <c r="F37" s="279">
        <v>2965.7500000000005</v>
      </c>
      <c r="G37" s="279">
        <v>2929.5000000000009</v>
      </c>
      <c r="H37" s="279">
        <v>3050.4000000000005</v>
      </c>
      <c r="I37" s="279">
        <v>3086.6499999999996</v>
      </c>
      <c r="J37" s="279">
        <v>3110.8500000000004</v>
      </c>
      <c r="K37" s="277">
        <v>3062.45</v>
      </c>
      <c r="L37" s="277">
        <v>3002</v>
      </c>
      <c r="M37" s="277">
        <v>6.7940500000000004</v>
      </c>
    </row>
    <row r="38" spans="1:13">
      <c r="A38" s="301">
        <v>29</v>
      </c>
      <c r="B38" s="277" t="s">
        <v>58</v>
      </c>
      <c r="C38" s="277">
        <v>6545.55</v>
      </c>
      <c r="D38" s="279">
        <v>6570.1833333333334</v>
      </c>
      <c r="E38" s="279">
        <v>6490.3666666666668</v>
      </c>
      <c r="F38" s="279">
        <v>6435.1833333333334</v>
      </c>
      <c r="G38" s="279">
        <v>6355.3666666666668</v>
      </c>
      <c r="H38" s="279">
        <v>6625.3666666666668</v>
      </c>
      <c r="I38" s="279">
        <v>6705.1833333333343</v>
      </c>
      <c r="J38" s="279">
        <v>6760.3666666666668</v>
      </c>
      <c r="K38" s="277">
        <v>6650</v>
      </c>
      <c r="L38" s="277">
        <v>6515</v>
      </c>
      <c r="M38" s="277">
        <v>4.9016799999999998</v>
      </c>
    </row>
    <row r="39" spans="1:13">
      <c r="A39" s="301">
        <v>30</v>
      </c>
      <c r="B39" s="277" t="s">
        <v>232</v>
      </c>
      <c r="C39" s="277">
        <v>2782.15</v>
      </c>
      <c r="D39" s="279">
        <v>2809.0499999999997</v>
      </c>
      <c r="E39" s="279">
        <v>2738.0999999999995</v>
      </c>
      <c r="F39" s="279">
        <v>2694.0499999999997</v>
      </c>
      <c r="G39" s="279">
        <v>2623.0999999999995</v>
      </c>
      <c r="H39" s="279">
        <v>2853.0999999999995</v>
      </c>
      <c r="I39" s="279">
        <v>2924.0499999999993</v>
      </c>
      <c r="J39" s="279">
        <v>2968.0999999999995</v>
      </c>
      <c r="K39" s="277">
        <v>2880</v>
      </c>
      <c r="L39" s="277">
        <v>2765</v>
      </c>
      <c r="M39" s="277">
        <v>0.53007000000000004</v>
      </c>
    </row>
    <row r="40" spans="1:13">
      <c r="A40" s="301">
        <v>31</v>
      </c>
      <c r="B40" s="277" t="s">
        <v>59</v>
      </c>
      <c r="C40" s="277">
        <v>3670.8</v>
      </c>
      <c r="D40" s="279">
        <v>3658.6166666666668</v>
      </c>
      <c r="E40" s="279">
        <v>3629.2333333333336</v>
      </c>
      <c r="F40" s="279">
        <v>3587.666666666667</v>
      </c>
      <c r="G40" s="279">
        <v>3558.2833333333338</v>
      </c>
      <c r="H40" s="279">
        <v>3700.1833333333334</v>
      </c>
      <c r="I40" s="279">
        <v>3729.5666666666666</v>
      </c>
      <c r="J40" s="279">
        <v>3771.1333333333332</v>
      </c>
      <c r="K40" s="277">
        <v>3688</v>
      </c>
      <c r="L40" s="277">
        <v>3617.05</v>
      </c>
      <c r="M40" s="277">
        <v>42.515749999999997</v>
      </c>
    </row>
    <row r="41" spans="1:13">
      <c r="A41" s="301">
        <v>32</v>
      </c>
      <c r="B41" s="277" t="s">
        <v>60</v>
      </c>
      <c r="C41" s="277">
        <v>1379.7</v>
      </c>
      <c r="D41" s="279">
        <v>1389.3999999999999</v>
      </c>
      <c r="E41" s="279">
        <v>1365.7999999999997</v>
      </c>
      <c r="F41" s="279">
        <v>1351.8999999999999</v>
      </c>
      <c r="G41" s="279">
        <v>1328.2999999999997</v>
      </c>
      <c r="H41" s="279">
        <v>1403.2999999999997</v>
      </c>
      <c r="I41" s="279">
        <v>1426.8999999999996</v>
      </c>
      <c r="J41" s="279">
        <v>1440.7999999999997</v>
      </c>
      <c r="K41" s="277">
        <v>1413</v>
      </c>
      <c r="L41" s="277">
        <v>1375.5</v>
      </c>
      <c r="M41" s="277">
        <v>4.4025400000000001</v>
      </c>
    </row>
    <row r="42" spans="1:13">
      <c r="A42" s="301">
        <v>33</v>
      </c>
      <c r="B42" s="277" t="s">
        <v>233</v>
      </c>
      <c r="C42" s="277">
        <v>320.05</v>
      </c>
      <c r="D42" s="279">
        <v>320.05</v>
      </c>
      <c r="E42" s="279">
        <v>313.10000000000002</v>
      </c>
      <c r="F42" s="279">
        <v>306.15000000000003</v>
      </c>
      <c r="G42" s="279">
        <v>299.20000000000005</v>
      </c>
      <c r="H42" s="279">
        <v>327</v>
      </c>
      <c r="I42" s="279">
        <v>333.94999999999993</v>
      </c>
      <c r="J42" s="279">
        <v>340.9</v>
      </c>
      <c r="K42" s="277">
        <v>327</v>
      </c>
      <c r="L42" s="277">
        <v>313.10000000000002</v>
      </c>
      <c r="M42" s="277">
        <v>432.19718</v>
      </c>
    </row>
    <row r="43" spans="1:13">
      <c r="A43" s="301">
        <v>34</v>
      </c>
      <c r="B43" s="277" t="s">
        <v>61</v>
      </c>
      <c r="C43" s="277">
        <v>51.6</v>
      </c>
      <c r="D43" s="279">
        <v>50.900000000000006</v>
      </c>
      <c r="E43" s="279">
        <v>49.600000000000009</v>
      </c>
      <c r="F43" s="279">
        <v>47.6</v>
      </c>
      <c r="G43" s="279">
        <v>46.300000000000004</v>
      </c>
      <c r="H43" s="279">
        <v>52.900000000000013</v>
      </c>
      <c r="I43" s="279">
        <v>54.20000000000001</v>
      </c>
      <c r="J43" s="279">
        <v>56.200000000000017</v>
      </c>
      <c r="K43" s="277">
        <v>52.2</v>
      </c>
      <c r="L43" s="277">
        <v>48.9</v>
      </c>
      <c r="M43" s="277">
        <v>1016.56705</v>
      </c>
    </row>
    <row r="44" spans="1:13">
      <c r="A44" s="301">
        <v>35</v>
      </c>
      <c r="B44" s="277" t="s">
        <v>62</v>
      </c>
      <c r="C44" s="277">
        <v>52.55</v>
      </c>
      <c r="D44" s="279">
        <v>52.050000000000004</v>
      </c>
      <c r="E44" s="279">
        <v>50.600000000000009</v>
      </c>
      <c r="F44" s="279">
        <v>48.650000000000006</v>
      </c>
      <c r="G44" s="279">
        <v>47.20000000000001</v>
      </c>
      <c r="H44" s="279">
        <v>54.000000000000007</v>
      </c>
      <c r="I44" s="279">
        <v>55.45000000000001</v>
      </c>
      <c r="J44" s="279">
        <v>57.400000000000006</v>
      </c>
      <c r="K44" s="277">
        <v>53.5</v>
      </c>
      <c r="L44" s="277">
        <v>50.1</v>
      </c>
      <c r="M44" s="277">
        <v>142.48948999999999</v>
      </c>
    </row>
    <row r="45" spans="1:13">
      <c r="A45" s="301">
        <v>36</v>
      </c>
      <c r="B45" s="277" t="s">
        <v>63</v>
      </c>
      <c r="C45" s="277">
        <v>1340.75</v>
      </c>
      <c r="D45" s="279">
        <v>1347.9333333333334</v>
      </c>
      <c r="E45" s="279">
        <v>1323.8666666666668</v>
      </c>
      <c r="F45" s="279">
        <v>1306.9833333333333</v>
      </c>
      <c r="G45" s="279">
        <v>1282.9166666666667</v>
      </c>
      <c r="H45" s="279">
        <v>1364.8166666666668</v>
      </c>
      <c r="I45" s="279">
        <v>1388.8833333333334</v>
      </c>
      <c r="J45" s="279">
        <v>1405.7666666666669</v>
      </c>
      <c r="K45" s="277">
        <v>1372</v>
      </c>
      <c r="L45" s="277">
        <v>1331.05</v>
      </c>
      <c r="M45" s="277">
        <v>10.716699999999999</v>
      </c>
    </row>
    <row r="46" spans="1:13">
      <c r="A46" s="301">
        <v>37</v>
      </c>
      <c r="B46" s="277" t="s">
        <v>234</v>
      </c>
      <c r="C46" s="277">
        <v>1483.5</v>
      </c>
      <c r="D46" s="279">
        <v>1498.2666666666664</v>
      </c>
      <c r="E46" s="279">
        <v>1456.5833333333328</v>
      </c>
      <c r="F46" s="279">
        <v>1429.6666666666663</v>
      </c>
      <c r="G46" s="279">
        <v>1387.9833333333327</v>
      </c>
      <c r="H46" s="279">
        <v>1525.1833333333329</v>
      </c>
      <c r="I46" s="279">
        <v>1566.8666666666663</v>
      </c>
      <c r="J46" s="279">
        <v>1593.7833333333331</v>
      </c>
      <c r="K46" s="277">
        <v>1539.95</v>
      </c>
      <c r="L46" s="277">
        <v>1471.35</v>
      </c>
      <c r="M46" s="277">
        <v>2.34328</v>
      </c>
    </row>
    <row r="47" spans="1:13">
      <c r="A47" s="301">
        <v>38</v>
      </c>
      <c r="B47" s="277" t="s">
        <v>65</v>
      </c>
      <c r="C47" s="277">
        <v>112.05</v>
      </c>
      <c r="D47" s="279">
        <v>112.53333333333335</v>
      </c>
      <c r="E47" s="279">
        <v>110.31666666666669</v>
      </c>
      <c r="F47" s="279">
        <v>108.58333333333334</v>
      </c>
      <c r="G47" s="279">
        <v>106.36666666666669</v>
      </c>
      <c r="H47" s="279">
        <v>114.26666666666669</v>
      </c>
      <c r="I47" s="279">
        <v>116.48333333333336</v>
      </c>
      <c r="J47" s="279">
        <v>118.2166666666667</v>
      </c>
      <c r="K47" s="277">
        <v>114.75</v>
      </c>
      <c r="L47" s="277">
        <v>110.8</v>
      </c>
      <c r="M47" s="277">
        <v>162.02182999999999</v>
      </c>
    </row>
    <row r="48" spans="1:13">
      <c r="A48" s="301">
        <v>39</v>
      </c>
      <c r="B48" s="277" t="s">
        <v>66</v>
      </c>
      <c r="C48" s="277">
        <v>564.29999999999995</v>
      </c>
      <c r="D48" s="279">
        <v>563.26666666666665</v>
      </c>
      <c r="E48" s="279">
        <v>558.0333333333333</v>
      </c>
      <c r="F48" s="279">
        <v>551.76666666666665</v>
      </c>
      <c r="G48" s="279">
        <v>546.5333333333333</v>
      </c>
      <c r="H48" s="279">
        <v>569.5333333333333</v>
      </c>
      <c r="I48" s="279">
        <v>574.76666666666665</v>
      </c>
      <c r="J48" s="279">
        <v>581.0333333333333</v>
      </c>
      <c r="K48" s="277">
        <v>568.5</v>
      </c>
      <c r="L48" s="277">
        <v>557</v>
      </c>
      <c r="M48" s="277">
        <v>9.3787099999999999</v>
      </c>
    </row>
    <row r="49" spans="1:13">
      <c r="A49" s="301">
        <v>40</v>
      </c>
      <c r="B49" s="277" t="s">
        <v>67</v>
      </c>
      <c r="C49" s="277">
        <v>502.25</v>
      </c>
      <c r="D49" s="279">
        <v>507.88333333333327</v>
      </c>
      <c r="E49" s="279">
        <v>493.66666666666652</v>
      </c>
      <c r="F49" s="279">
        <v>485.08333333333326</v>
      </c>
      <c r="G49" s="279">
        <v>470.8666666666665</v>
      </c>
      <c r="H49" s="279">
        <v>516.46666666666647</v>
      </c>
      <c r="I49" s="279">
        <v>530.68333333333339</v>
      </c>
      <c r="J49" s="279">
        <v>539.26666666666654</v>
      </c>
      <c r="K49" s="277">
        <v>522.1</v>
      </c>
      <c r="L49" s="277">
        <v>499.3</v>
      </c>
      <c r="M49" s="277">
        <v>39.396070000000002</v>
      </c>
    </row>
    <row r="50" spans="1:13">
      <c r="A50" s="301">
        <v>41</v>
      </c>
      <c r="B50" s="277" t="s">
        <v>69</v>
      </c>
      <c r="C50" s="277">
        <v>523.45000000000005</v>
      </c>
      <c r="D50" s="279">
        <v>521.69999999999993</v>
      </c>
      <c r="E50" s="279">
        <v>513.84999999999991</v>
      </c>
      <c r="F50" s="279">
        <v>504.25</v>
      </c>
      <c r="G50" s="279">
        <v>496.4</v>
      </c>
      <c r="H50" s="279">
        <v>531.29999999999984</v>
      </c>
      <c r="I50" s="279">
        <v>539.15</v>
      </c>
      <c r="J50" s="279">
        <v>548.74999999999977</v>
      </c>
      <c r="K50" s="277">
        <v>529.54999999999995</v>
      </c>
      <c r="L50" s="277">
        <v>512.1</v>
      </c>
      <c r="M50" s="277">
        <v>218.08591000000001</v>
      </c>
    </row>
    <row r="51" spans="1:13">
      <c r="A51" s="301">
        <v>42</v>
      </c>
      <c r="B51" s="277" t="s">
        <v>70</v>
      </c>
      <c r="C51" s="277">
        <v>41.65</v>
      </c>
      <c r="D51" s="279">
        <v>41.283333333333331</v>
      </c>
      <c r="E51" s="279">
        <v>40.466666666666661</v>
      </c>
      <c r="F51" s="279">
        <v>39.283333333333331</v>
      </c>
      <c r="G51" s="279">
        <v>38.466666666666661</v>
      </c>
      <c r="H51" s="279">
        <v>42.466666666666661</v>
      </c>
      <c r="I51" s="279">
        <v>43.283333333333324</v>
      </c>
      <c r="J51" s="279">
        <v>44.466666666666661</v>
      </c>
      <c r="K51" s="277">
        <v>42.1</v>
      </c>
      <c r="L51" s="277">
        <v>40.1</v>
      </c>
      <c r="M51" s="277">
        <v>1336.5371500000001</v>
      </c>
    </row>
    <row r="52" spans="1:13">
      <c r="A52" s="301">
        <v>43</v>
      </c>
      <c r="B52" s="277" t="s">
        <v>71</v>
      </c>
      <c r="C52" s="277">
        <v>391.55</v>
      </c>
      <c r="D52" s="279">
        <v>391.06666666666666</v>
      </c>
      <c r="E52" s="279">
        <v>388.48333333333335</v>
      </c>
      <c r="F52" s="279">
        <v>385.41666666666669</v>
      </c>
      <c r="G52" s="279">
        <v>382.83333333333337</v>
      </c>
      <c r="H52" s="279">
        <v>394.13333333333333</v>
      </c>
      <c r="I52" s="279">
        <v>396.7166666666667</v>
      </c>
      <c r="J52" s="279">
        <v>399.7833333333333</v>
      </c>
      <c r="K52" s="277">
        <v>393.65</v>
      </c>
      <c r="L52" s="277">
        <v>388</v>
      </c>
      <c r="M52" s="277">
        <v>28.49943</v>
      </c>
    </row>
    <row r="53" spans="1:13">
      <c r="A53" s="301">
        <v>44</v>
      </c>
      <c r="B53" s="277" t="s">
        <v>72</v>
      </c>
      <c r="C53" s="277">
        <v>14007.65</v>
      </c>
      <c r="D53" s="279">
        <v>14086.216666666667</v>
      </c>
      <c r="E53" s="279">
        <v>13872.433333333334</v>
      </c>
      <c r="F53" s="279">
        <v>13737.216666666667</v>
      </c>
      <c r="G53" s="279">
        <v>13523.433333333334</v>
      </c>
      <c r="H53" s="279">
        <v>14221.433333333334</v>
      </c>
      <c r="I53" s="279">
        <v>14435.216666666667</v>
      </c>
      <c r="J53" s="279">
        <v>14570.433333333334</v>
      </c>
      <c r="K53" s="277">
        <v>14300</v>
      </c>
      <c r="L53" s="277">
        <v>13951</v>
      </c>
      <c r="M53" s="277">
        <v>0.30109000000000002</v>
      </c>
    </row>
    <row r="54" spans="1:13">
      <c r="A54" s="301">
        <v>45</v>
      </c>
      <c r="B54" s="277" t="s">
        <v>74</v>
      </c>
      <c r="C54" s="277">
        <v>415.05</v>
      </c>
      <c r="D54" s="279">
        <v>416.84999999999997</v>
      </c>
      <c r="E54" s="279">
        <v>411.69999999999993</v>
      </c>
      <c r="F54" s="279">
        <v>408.34999999999997</v>
      </c>
      <c r="G54" s="279">
        <v>403.19999999999993</v>
      </c>
      <c r="H54" s="279">
        <v>420.19999999999993</v>
      </c>
      <c r="I54" s="279">
        <v>425.34999999999991</v>
      </c>
      <c r="J54" s="279">
        <v>428.69999999999993</v>
      </c>
      <c r="K54" s="277">
        <v>422</v>
      </c>
      <c r="L54" s="277">
        <v>413.5</v>
      </c>
      <c r="M54" s="277">
        <v>87.44341</v>
      </c>
    </row>
    <row r="55" spans="1:13">
      <c r="A55" s="301">
        <v>46</v>
      </c>
      <c r="B55" s="277" t="s">
        <v>75</v>
      </c>
      <c r="C55" s="277">
        <v>3793.85</v>
      </c>
      <c r="D55" s="279">
        <v>3802.8166666666671</v>
      </c>
      <c r="E55" s="279">
        <v>3778.0333333333342</v>
      </c>
      <c r="F55" s="279">
        <v>3762.2166666666672</v>
      </c>
      <c r="G55" s="279">
        <v>3737.4333333333343</v>
      </c>
      <c r="H55" s="279">
        <v>3818.6333333333341</v>
      </c>
      <c r="I55" s="279">
        <v>3843.416666666667</v>
      </c>
      <c r="J55" s="279">
        <v>3859.233333333334</v>
      </c>
      <c r="K55" s="277">
        <v>3827.6</v>
      </c>
      <c r="L55" s="277">
        <v>3787</v>
      </c>
      <c r="M55" s="277">
        <v>5.1248800000000001</v>
      </c>
    </row>
    <row r="56" spans="1:13">
      <c r="A56" s="301">
        <v>47</v>
      </c>
      <c r="B56" s="277" t="s">
        <v>76</v>
      </c>
      <c r="C56" s="277">
        <v>388.85</v>
      </c>
      <c r="D56" s="279">
        <v>390.05</v>
      </c>
      <c r="E56" s="279">
        <v>386.35</v>
      </c>
      <c r="F56" s="279">
        <v>383.85</v>
      </c>
      <c r="G56" s="279">
        <v>380.15000000000003</v>
      </c>
      <c r="H56" s="279">
        <v>392.55</v>
      </c>
      <c r="I56" s="279">
        <v>396.24999999999994</v>
      </c>
      <c r="J56" s="279">
        <v>398.75</v>
      </c>
      <c r="K56" s="277">
        <v>393.75</v>
      </c>
      <c r="L56" s="277">
        <v>387.55</v>
      </c>
      <c r="M56" s="277">
        <v>24.343599999999999</v>
      </c>
    </row>
    <row r="57" spans="1:13">
      <c r="A57" s="301">
        <v>48</v>
      </c>
      <c r="B57" s="277" t="s">
        <v>77</v>
      </c>
      <c r="C57" s="277">
        <v>114.8</v>
      </c>
      <c r="D57" s="279">
        <v>112.33333333333333</v>
      </c>
      <c r="E57" s="279">
        <v>108.76666666666665</v>
      </c>
      <c r="F57" s="279">
        <v>102.73333333333332</v>
      </c>
      <c r="G57" s="279">
        <v>99.166666666666643</v>
      </c>
      <c r="H57" s="279">
        <v>118.36666666666666</v>
      </c>
      <c r="I57" s="279">
        <v>121.93333333333335</v>
      </c>
      <c r="J57" s="279">
        <v>127.96666666666667</v>
      </c>
      <c r="K57" s="277">
        <v>115.9</v>
      </c>
      <c r="L57" s="277">
        <v>106.3</v>
      </c>
      <c r="M57" s="277">
        <v>473.67334</v>
      </c>
    </row>
    <row r="58" spans="1:13">
      <c r="A58" s="301">
        <v>49</v>
      </c>
      <c r="B58" s="277" t="s">
        <v>78</v>
      </c>
      <c r="C58" s="277">
        <v>122.4</v>
      </c>
      <c r="D58" s="279">
        <v>122.66666666666667</v>
      </c>
      <c r="E58" s="279">
        <v>121.93333333333334</v>
      </c>
      <c r="F58" s="279">
        <v>121.46666666666667</v>
      </c>
      <c r="G58" s="279">
        <v>120.73333333333333</v>
      </c>
      <c r="H58" s="279">
        <v>123.13333333333334</v>
      </c>
      <c r="I58" s="279">
        <v>123.86666666666666</v>
      </c>
      <c r="J58" s="279">
        <v>124.33333333333334</v>
      </c>
      <c r="K58" s="277">
        <v>123.4</v>
      </c>
      <c r="L58" s="277">
        <v>122.2</v>
      </c>
      <c r="M58" s="277">
        <v>5.5465999999999998</v>
      </c>
    </row>
    <row r="59" spans="1:13">
      <c r="A59" s="301">
        <v>50</v>
      </c>
      <c r="B59" s="277" t="s">
        <v>81</v>
      </c>
      <c r="C59" s="277">
        <v>626.04999999999995</v>
      </c>
      <c r="D59" s="279">
        <v>633.81666666666672</v>
      </c>
      <c r="E59" s="279">
        <v>613.78333333333342</v>
      </c>
      <c r="F59" s="279">
        <v>601.51666666666665</v>
      </c>
      <c r="G59" s="279">
        <v>581.48333333333335</v>
      </c>
      <c r="H59" s="279">
        <v>646.08333333333348</v>
      </c>
      <c r="I59" s="279">
        <v>666.11666666666679</v>
      </c>
      <c r="J59" s="279">
        <v>678.38333333333355</v>
      </c>
      <c r="K59" s="277">
        <v>653.85</v>
      </c>
      <c r="L59" s="277">
        <v>621.54999999999995</v>
      </c>
      <c r="M59" s="277">
        <v>3.5822699999999998</v>
      </c>
    </row>
    <row r="60" spans="1:13">
      <c r="A60" s="301">
        <v>51</v>
      </c>
      <c r="B60" s="277" t="s">
        <v>82</v>
      </c>
      <c r="C60" s="277">
        <v>249.75</v>
      </c>
      <c r="D60" s="279">
        <v>249.70000000000002</v>
      </c>
      <c r="E60" s="279">
        <v>240.40000000000003</v>
      </c>
      <c r="F60" s="279">
        <v>231.05</v>
      </c>
      <c r="G60" s="279">
        <v>221.75000000000003</v>
      </c>
      <c r="H60" s="279">
        <v>259.05000000000007</v>
      </c>
      <c r="I60" s="279">
        <v>268.35000000000002</v>
      </c>
      <c r="J60" s="279">
        <v>277.70000000000005</v>
      </c>
      <c r="K60" s="277">
        <v>259</v>
      </c>
      <c r="L60" s="277">
        <v>240.35</v>
      </c>
      <c r="M60" s="277">
        <v>177.83814000000001</v>
      </c>
    </row>
    <row r="61" spans="1:13">
      <c r="A61" s="301">
        <v>52</v>
      </c>
      <c r="B61" s="277" t="s">
        <v>83</v>
      </c>
      <c r="C61" s="277">
        <v>748.6</v>
      </c>
      <c r="D61" s="279">
        <v>755.43333333333339</v>
      </c>
      <c r="E61" s="279">
        <v>739.86666666666679</v>
      </c>
      <c r="F61" s="279">
        <v>731.13333333333344</v>
      </c>
      <c r="G61" s="279">
        <v>715.56666666666683</v>
      </c>
      <c r="H61" s="279">
        <v>764.16666666666674</v>
      </c>
      <c r="I61" s="279">
        <v>779.73333333333335</v>
      </c>
      <c r="J61" s="279">
        <v>788.4666666666667</v>
      </c>
      <c r="K61" s="277">
        <v>771</v>
      </c>
      <c r="L61" s="277">
        <v>746.7</v>
      </c>
      <c r="M61" s="277">
        <v>82.061250000000001</v>
      </c>
    </row>
    <row r="62" spans="1:13">
      <c r="A62" s="301">
        <v>53</v>
      </c>
      <c r="B62" s="277" t="s">
        <v>84</v>
      </c>
      <c r="C62" s="277">
        <v>139.05000000000001</v>
      </c>
      <c r="D62" s="279">
        <v>140.03333333333333</v>
      </c>
      <c r="E62" s="279">
        <v>137.66666666666666</v>
      </c>
      <c r="F62" s="279">
        <v>136.28333333333333</v>
      </c>
      <c r="G62" s="279">
        <v>133.91666666666666</v>
      </c>
      <c r="H62" s="279">
        <v>141.41666666666666</v>
      </c>
      <c r="I62" s="279">
        <v>143.78333333333333</v>
      </c>
      <c r="J62" s="279">
        <v>145.16666666666666</v>
      </c>
      <c r="K62" s="277">
        <v>142.4</v>
      </c>
      <c r="L62" s="277">
        <v>138.65</v>
      </c>
      <c r="M62" s="277">
        <v>90.565370000000001</v>
      </c>
    </row>
    <row r="63" spans="1:13">
      <c r="A63" s="301">
        <v>54</v>
      </c>
      <c r="B63" s="277" t="s">
        <v>3757</v>
      </c>
      <c r="C63" s="277">
        <v>2001.45</v>
      </c>
      <c r="D63" s="279">
        <v>1990.3666666666668</v>
      </c>
      <c r="E63" s="279">
        <v>1956.2833333333335</v>
      </c>
      <c r="F63" s="279">
        <v>1911.1166666666668</v>
      </c>
      <c r="G63" s="279">
        <v>1877.0333333333335</v>
      </c>
      <c r="H63" s="279">
        <v>2035.5333333333335</v>
      </c>
      <c r="I63" s="279">
        <v>2069.6166666666668</v>
      </c>
      <c r="J63" s="279">
        <v>2114.7833333333338</v>
      </c>
      <c r="K63" s="277">
        <v>2024.45</v>
      </c>
      <c r="L63" s="277">
        <v>1945.2</v>
      </c>
      <c r="M63" s="277">
        <v>1.56148</v>
      </c>
    </row>
    <row r="64" spans="1:13">
      <c r="A64" s="301">
        <v>55</v>
      </c>
      <c r="B64" s="277" t="s">
        <v>85</v>
      </c>
      <c r="C64" s="277">
        <v>1390.2</v>
      </c>
      <c r="D64" s="279">
        <v>1396.3</v>
      </c>
      <c r="E64" s="279">
        <v>1381.6</v>
      </c>
      <c r="F64" s="279">
        <v>1373</v>
      </c>
      <c r="G64" s="279">
        <v>1358.3</v>
      </c>
      <c r="H64" s="279">
        <v>1404.8999999999999</v>
      </c>
      <c r="I64" s="279">
        <v>1419.6000000000001</v>
      </c>
      <c r="J64" s="279">
        <v>1428.1999999999998</v>
      </c>
      <c r="K64" s="277">
        <v>1411</v>
      </c>
      <c r="L64" s="277">
        <v>1387.7</v>
      </c>
      <c r="M64" s="277">
        <v>7.5118</v>
      </c>
    </row>
    <row r="65" spans="1:13">
      <c r="A65" s="301">
        <v>56</v>
      </c>
      <c r="B65" s="277" t="s">
        <v>86</v>
      </c>
      <c r="C65" s="277">
        <v>409.1</v>
      </c>
      <c r="D65" s="279">
        <v>405.34999999999997</v>
      </c>
      <c r="E65" s="279">
        <v>397.79999999999995</v>
      </c>
      <c r="F65" s="279">
        <v>386.5</v>
      </c>
      <c r="G65" s="279">
        <v>378.95</v>
      </c>
      <c r="H65" s="279">
        <v>416.64999999999992</v>
      </c>
      <c r="I65" s="279">
        <v>424.2</v>
      </c>
      <c r="J65" s="279">
        <v>435.49999999999989</v>
      </c>
      <c r="K65" s="277">
        <v>412.9</v>
      </c>
      <c r="L65" s="277">
        <v>394.05</v>
      </c>
      <c r="M65" s="277">
        <v>55.27749</v>
      </c>
    </row>
    <row r="66" spans="1:13">
      <c r="A66" s="301">
        <v>57</v>
      </c>
      <c r="B66" s="277" t="s">
        <v>236</v>
      </c>
      <c r="C66" s="277">
        <v>812.3</v>
      </c>
      <c r="D66" s="279">
        <v>814.76666666666677</v>
      </c>
      <c r="E66" s="279">
        <v>799.53333333333353</v>
      </c>
      <c r="F66" s="279">
        <v>786.76666666666677</v>
      </c>
      <c r="G66" s="279">
        <v>771.53333333333353</v>
      </c>
      <c r="H66" s="279">
        <v>827.53333333333353</v>
      </c>
      <c r="I66" s="279">
        <v>842.76666666666688</v>
      </c>
      <c r="J66" s="279">
        <v>855.53333333333353</v>
      </c>
      <c r="K66" s="277">
        <v>830</v>
      </c>
      <c r="L66" s="277">
        <v>802</v>
      </c>
      <c r="M66" s="277">
        <v>7.7909499999999996</v>
      </c>
    </row>
    <row r="67" spans="1:13">
      <c r="A67" s="301">
        <v>58</v>
      </c>
      <c r="B67" s="277" t="s">
        <v>237</v>
      </c>
      <c r="C67" s="277">
        <v>270.25</v>
      </c>
      <c r="D67" s="279">
        <v>269.93333333333334</v>
      </c>
      <c r="E67" s="279">
        <v>267.31666666666666</v>
      </c>
      <c r="F67" s="279">
        <v>264.38333333333333</v>
      </c>
      <c r="G67" s="279">
        <v>261.76666666666665</v>
      </c>
      <c r="H67" s="279">
        <v>272.86666666666667</v>
      </c>
      <c r="I67" s="279">
        <v>275.48333333333335</v>
      </c>
      <c r="J67" s="279">
        <v>278.41666666666669</v>
      </c>
      <c r="K67" s="277">
        <v>272.55</v>
      </c>
      <c r="L67" s="277">
        <v>267</v>
      </c>
      <c r="M67" s="277">
        <v>6.1685299999999996</v>
      </c>
    </row>
    <row r="68" spans="1:13">
      <c r="A68" s="301">
        <v>59</v>
      </c>
      <c r="B68" s="277" t="s">
        <v>235</v>
      </c>
      <c r="C68" s="277">
        <v>150</v>
      </c>
      <c r="D68" s="279">
        <v>147.06666666666666</v>
      </c>
      <c r="E68" s="279">
        <v>142.13333333333333</v>
      </c>
      <c r="F68" s="279">
        <v>134.26666666666665</v>
      </c>
      <c r="G68" s="279">
        <v>129.33333333333331</v>
      </c>
      <c r="H68" s="279">
        <v>154.93333333333334</v>
      </c>
      <c r="I68" s="279">
        <v>159.86666666666667</v>
      </c>
      <c r="J68" s="279">
        <v>167.73333333333335</v>
      </c>
      <c r="K68" s="277">
        <v>152</v>
      </c>
      <c r="L68" s="277">
        <v>139.19999999999999</v>
      </c>
      <c r="M68" s="277">
        <v>113.3293</v>
      </c>
    </row>
    <row r="69" spans="1:13">
      <c r="A69" s="301">
        <v>60</v>
      </c>
      <c r="B69" s="277" t="s">
        <v>87</v>
      </c>
      <c r="C69" s="277">
        <v>471.75</v>
      </c>
      <c r="D69" s="279">
        <v>470.58333333333331</v>
      </c>
      <c r="E69" s="279">
        <v>466.16666666666663</v>
      </c>
      <c r="F69" s="279">
        <v>460.58333333333331</v>
      </c>
      <c r="G69" s="279">
        <v>456.16666666666663</v>
      </c>
      <c r="H69" s="279">
        <v>476.16666666666663</v>
      </c>
      <c r="I69" s="279">
        <v>480.58333333333326</v>
      </c>
      <c r="J69" s="279">
        <v>486.16666666666663</v>
      </c>
      <c r="K69" s="277">
        <v>475</v>
      </c>
      <c r="L69" s="277">
        <v>465</v>
      </c>
      <c r="M69" s="277">
        <v>9.7613400000000006</v>
      </c>
    </row>
    <row r="70" spans="1:13">
      <c r="A70" s="301">
        <v>61</v>
      </c>
      <c r="B70" s="277" t="s">
        <v>88</v>
      </c>
      <c r="C70" s="277">
        <v>489.1</v>
      </c>
      <c r="D70" s="279">
        <v>490.91666666666669</v>
      </c>
      <c r="E70" s="279">
        <v>486.18333333333339</v>
      </c>
      <c r="F70" s="279">
        <v>483.26666666666671</v>
      </c>
      <c r="G70" s="279">
        <v>478.53333333333342</v>
      </c>
      <c r="H70" s="279">
        <v>493.83333333333337</v>
      </c>
      <c r="I70" s="279">
        <v>498.56666666666661</v>
      </c>
      <c r="J70" s="279">
        <v>501.48333333333335</v>
      </c>
      <c r="K70" s="277">
        <v>495.65</v>
      </c>
      <c r="L70" s="277">
        <v>488</v>
      </c>
      <c r="M70" s="277">
        <v>18.54758</v>
      </c>
    </row>
    <row r="71" spans="1:13">
      <c r="A71" s="301">
        <v>62</v>
      </c>
      <c r="B71" s="277" t="s">
        <v>238</v>
      </c>
      <c r="C71" s="277">
        <v>749.55</v>
      </c>
      <c r="D71" s="279">
        <v>748.18333333333339</v>
      </c>
      <c r="E71" s="279">
        <v>740.36666666666679</v>
      </c>
      <c r="F71" s="279">
        <v>731.18333333333339</v>
      </c>
      <c r="G71" s="279">
        <v>723.36666666666679</v>
      </c>
      <c r="H71" s="279">
        <v>757.36666666666679</v>
      </c>
      <c r="I71" s="279">
        <v>765.18333333333339</v>
      </c>
      <c r="J71" s="279">
        <v>774.36666666666679</v>
      </c>
      <c r="K71" s="277">
        <v>756</v>
      </c>
      <c r="L71" s="277">
        <v>739</v>
      </c>
      <c r="M71" s="277">
        <v>0.85019999999999996</v>
      </c>
    </row>
    <row r="72" spans="1:13">
      <c r="A72" s="301">
        <v>63</v>
      </c>
      <c r="B72" s="277" t="s">
        <v>91</v>
      </c>
      <c r="C72" s="277">
        <v>3272.85</v>
      </c>
      <c r="D72" s="279">
        <v>3276.5833333333335</v>
      </c>
      <c r="E72" s="279">
        <v>3255.2666666666669</v>
      </c>
      <c r="F72" s="279">
        <v>3237.6833333333334</v>
      </c>
      <c r="G72" s="279">
        <v>3216.3666666666668</v>
      </c>
      <c r="H72" s="279">
        <v>3294.166666666667</v>
      </c>
      <c r="I72" s="279">
        <v>3315.4833333333336</v>
      </c>
      <c r="J72" s="279">
        <v>3333.0666666666671</v>
      </c>
      <c r="K72" s="277">
        <v>3297.9</v>
      </c>
      <c r="L72" s="277">
        <v>3259</v>
      </c>
      <c r="M72" s="277">
        <v>6.3672500000000003</v>
      </c>
    </row>
    <row r="73" spans="1:13">
      <c r="A73" s="301">
        <v>64</v>
      </c>
      <c r="B73" s="277" t="s">
        <v>93</v>
      </c>
      <c r="C73" s="277">
        <v>173.05</v>
      </c>
      <c r="D73" s="279">
        <v>174.95000000000002</v>
      </c>
      <c r="E73" s="279">
        <v>170.20000000000005</v>
      </c>
      <c r="F73" s="279">
        <v>167.35000000000002</v>
      </c>
      <c r="G73" s="279">
        <v>162.60000000000005</v>
      </c>
      <c r="H73" s="279">
        <v>177.80000000000004</v>
      </c>
      <c r="I73" s="279">
        <v>182.54999999999998</v>
      </c>
      <c r="J73" s="279">
        <v>185.40000000000003</v>
      </c>
      <c r="K73" s="277">
        <v>179.7</v>
      </c>
      <c r="L73" s="277">
        <v>172.1</v>
      </c>
      <c r="M73" s="277">
        <v>251.28213</v>
      </c>
    </row>
    <row r="74" spans="1:13">
      <c r="A74" s="301">
        <v>65</v>
      </c>
      <c r="B74" s="277" t="s">
        <v>231</v>
      </c>
      <c r="C74" s="277">
        <v>2319.4</v>
      </c>
      <c r="D74" s="279">
        <v>2332.1</v>
      </c>
      <c r="E74" s="279">
        <v>2287.2999999999997</v>
      </c>
      <c r="F74" s="279">
        <v>2255.1999999999998</v>
      </c>
      <c r="G74" s="279">
        <v>2210.3999999999996</v>
      </c>
      <c r="H74" s="279">
        <v>2364.1999999999998</v>
      </c>
      <c r="I74" s="279">
        <v>2409</v>
      </c>
      <c r="J74" s="279">
        <v>2441.1</v>
      </c>
      <c r="K74" s="277">
        <v>2376.9</v>
      </c>
      <c r="L74" s="277">
        <v>2300</v>
      </c>
      <c r="M74" s="277">
        <v>6.1776</v>
      </c>
    </row>
    <row r="75" spans="1:13">
      <c r="A75" s="301">
        <v>66</v>
      </c>
      <c r="B75" s="277" t="s">
        <v>94</v>
      </c>
      <c r="C75" s="277">
        <v>4374.3</v>
      </c>
      <c r="D75" s="279">
        <v>4400.3666666666659</v>
      </c>
      <c r="E75" s="279">
        <v>4334.7333333333318</v>
      </c>
      <c r="F75" s="279">
        <v>4295.1666666666661</v>
      </c>
      <c r="G75" s="279">
        <v>4229.5333333333319</v>
      </c>
      <c r="H75" s="279">
        <v>4439.9333333333316</v>
      </c>
      <c r="I75" s="279">
        <v>4505.5666666666648</v>
      </c>
      <c r="J75" s="279">
        <v>4545.1333333333314</v>
      </c>
      <c r="K75" s="277">
        <v>4466</v>
      </c>
      <c r="L75" s="277">
        <v>4360.8</v>
      </c>
      <c r="M75" s="277">
        <v>11.628539999999999</v>
      </c>
    </row>
    <row r="76" spans="1:13">
      <c r="A76" s="301">
        <v>67</v>
      </c>
      <c r="B76" s="277" t="s">
        <v>239</v>
      </c>
      <c r="C76" s="277">
        <v>84.25</v>
      </c>
      <c r="D76" s="279">
        <v>84.333333333333329</v>
      </c>
      <c r="E76" s="279">
        <v>82.166666666666657</v>
      </c>
      <c r="F76" s="279">
        <v>80.083333333333329</v>
      </c>
      <c r="G76" s="279">
        <v>77.916666666666657</v>
      </c>
      <c r="H76" s="279">
        <v>86.416666666666657</v>
      </c>
      <c r="I76" s="279">
        <v>88.583333333333314</v>
      </c>
      <c r="J76" s="279">
        <v>90.666666666666657</v>
      </c>
      <c r="K76" s="277">
        <v>86.5</v>
      </c>
      <c r="L76" s="277">
        <v>82.25</v>
      </c>
      <c r="M76" s="277">
        <v>37.216079999999998</v>
      </c>
    </row>
    <row r="77" spans="1:13">
      <c r="A77" s="301">
        <v>68</v>
      </c>
      <c r="B77" s="277" t="s">
        <v>95</v>
      </c>
      <c r="C77" s="277">
        <v>2213.6</v>
      </c>
      <c r="D77" s="279">
        <v>2223.2000000000003</v>
      </c>
      <c r="E77" s="279">
        <v>2190.4000000000005</v>
      </c>
      <c r="F77" s="279">
        <v>2167.2000000000003</v>
      </c>
      <c r="G77" s="279">
        <v>2134.4000000000005</v>
      </c>
      <c r="H77" s="279">
        <v>2246.4000000000005</v>
      </c>
      <c r="I77" s="279">
        <v>2279.2000000000007</v>
      </c>
      <c r="J77" s="279">
        <v>2302.4000000000005</v>
      </c>
      <c r="K77" s="277">
        <v>2256</v>
      </c>
      <c r="L77" s="277">
        <v>2200</v>
      </c>
      <c r="M77" s="277">
        <v>14.70743</v>
      </c>
    </row>
    <row r="78" spans="1:13">
      <c r="A78" s="301">
        <v>69</v>
      </c>
      <c r="B78" s="277" t="s">
        <v>240</v>
      </c>
      <c r="C78" s="277">
        <v>353.8</v>
      </c>
      <c r="D78" s="279">
        <v>356.2166666666667</v>
      </c>
      <c r="E78" s="279">
        <v>349.63333333333338</v>
      </c>
      <c r="F78" s="279">
        <v>345.4666666666667</v>
      </c>
      <c r="G78" s="279">
        <v>338.88333333333338</v>
      </c>
      <c r="H78" s="279">
        <v>360.38333333333338</v>
      </c>
      <c r="I78" s="279">
        <v>366.96666666666664</v>
      </c>
      <c r="J78" s="279">
        <v>371.13333333333338</v>
      </c>
      <c r="K78" s="277">
        <v>362.8</v>
      </c>
      <c r="L78" s="277">
        <v>352.05</v>
      </c>
      <c r="M78" s="277">
        <v>4.7104900000000001</v>
      </c>
    </row>
    <row r="79" spans="1:13">
      <c r="A79" s="301">
        <v>70</v>
      </c>
      <c r="B79" s="277" t="s">
        <v>241</v>
      </c>
      <c r="C79" s="277">
        <v>1126.4000000000001</v>
      </c>
      <c r="D79" s="279">
        <v>1119.8000000000002</v>
      </c>
      <c r="E79" s="279">
        <v>1101.6500000000003</v>
      </c>
      <c r="F79" s="279">
        <v>1076.9000000000001</v>
      </c>
      <c r="G79" s="279">
        <v>1058.7500000000002</v>
      </c>
      <c r="H79" s="279">
        <v>1144.5500000000004</v>
      </c>
      <c r="I79" s="279">
        <v>1162.7</v>
      </c>
      <c r="J79" s="279">
        <v>1187.4500000000005</v>
      </c>
      <c r="K79" s="277">
        <v>1137.95</v>
      </c>
      <c r="L79" s="277">
        <v>1095.05</v>
      </c>
      <c r="M79" s="277">
        <v>0.96306999999999998</v>
      </c>
    </row>
    <row r="80" spans="1:13">
      <c r="A80" s="301">
        <v>71</v>
      </c>
      <c r="B80" s="277" t="s">
        <v>97</v>
      </c>
      <c r="C80" s="277">
        <v>1141.0999999999999</v>
      </c>
      <c r="D80" s="279">
        <v>1148.3833333333332</v>
      </c>
      <c r="E80" s="279">
        <v>1124.7166666666665</v>
      </c>
      <c r="F80" s="279">
        <v>1108.3333333333333</v>
      </c>
      <c r="G80" s="279">
        <v>1084.6666666666665</v>
      </c>
      <c r="H80" s="279">
        <v>1164.7666666666664</v>
      </c>
      <c r="I80" s="279">
        <v>1188.4333333333334</v>
      </c>
      <c r="J80" s="279">
        <v>1204.8166666666664</v>
      </c>
      <c r="K80" s="277">
        <v>1172.05</v>
      </c>
      <c r="L80" s="277">
        <v>1132</v>
      </c>
      <c r="M80" s="277">
        <v>15.69698</v>
      </c>
    </row>
    <row r="81" spans="1:13">
      <c r="A81" s="301">
        <v>72</v>
      </c>
      <c r="B81" s="277" t="s">
        <v>98</v>
      </c>
      <c r="C81" s="277">
        <v>172.35</v>
      </c>
      <c r="D81" s="279">
        <v>174</v>
      </c>
      <c r="E81" s="279">
        <v>169.6</v>
      </c>
      <c r="F81" s="279">
        <v>166.85</v>
      </c>
      <c r="G81" s="279">
        <v>162.44999999999999</v>
      </c>
      <c r="H81" s="279">
        <v>176.75</v>
      </c>
      <c r="I81" s="279">
        <v>181.14999999999998</v>
      </c>
      <c r="J81" s="279">
        <v>183.9</v>
      </c>
      <c r="K81" s="277">
        <v>178.4</v>
      </c>
      <c r="L81" s="277">
        <v>171.25</v>
      </c>
      <c r="M81" s="277">
        <v>77.275850000000005</v>
      </c>
    </row>
    <row r="82" spans="1:13">
      <c r="A82" s="301">
        <v>73</v>
      </c>
      <c r="B82" s="277" t="s">
        <v>99</v>
      </c>
      <c r="C82" s="277">
        <v>60.45</v>
      </c>
      <c r="D82" s="279">
        <v>59.283333333333331</v>
      </c>
      <c r="E82" s="279">
        <v>57.416666666666664</v>
      </c>
      <c r="F82" s="279">
        <v>54.383333333333333</v>
      </c>
      <c r="G82" s="279">
        <v>52.516666666666666</v>
      </c>
      <c r="H82" s="279">
        <v>62.316666666666663</v>
      </c>
      <c r="I82" s="279">
        <v>64.183333333333337</v>
      </c>
      <c r="J82" s="279">
        <v>67.216666666666669</v>
      </c>
      <c r="K82" s="277">
        <v>61.15</v>
      </c>
      <c r="L82" s="277">
        <v>56.25</v>
      </c>
      <c r="M82" s="277">
        <v>1312.7916600000001</v>
      </c>
    </row>
    <row r="83" spans="1:13">
      <c r="A83" s="301">
        <v>74</v>
      </c>
      <c r="B83" s="277" t="s">
        <v>370</v>
      </c>
      <c r="C83" s="277">
        <v>133.15</v>
      </c>
      <c r="D83" s="279">
        <v>134.08333333333334</v>
      </c>
      <c r="E83" s="279">
        <v>132.06666666666669</v>
      </c>
      <c r="F83" s="279">
        <v>130.98333333333335</v>
      </c>
      <c r="G83" s="279">
        <v>128.9666666666667</v>
      </c>
      <c r="H83" s="279">
        <v>135.16666666666669</v>
      </c>
      <c r="I83" s="279">
        <v>137.18333333333334</v>
      </c>
      <c r="J83" s="279">
        <v>138.26666666666668</v>
      </c>
      <c r="K83" s="277">
        <v>136.1</v>
      </c>
      <c r="L83" s="277">
        <v>133</v>
      </c>
      <c r="M83" s="277">
        <v>8.6171600000000002</v>
      </c>
    </row>
    <row r="84" spans="1:13">
      <c r="A84" s="301">
        <v>75</v>
      </c>
      <c r="B84" s="277" t="s">
        <v>244</v>
      </c>
      <c r="C84" s="277">
        <v>135.30000000000001</v>
      </c>
      <c r="D84" s="279">
        <v>136.1</v>
      </c>
      <c r="E84" s="279">
        <v>131.85</v>
      </c>
      <c r="F84" s="279">
        <v>128.4</v>
      </c>
      <c r="G84" s="279">
        <v>124.15</v>
      </c>
      <c r="H84" s="279">
        <v>139.54999999999998</v>
      </c>
      <c r="I84" s="279">
        <v>143.79999999999998</v>
      </c>
      <c r="J84" s="279">
        <v>147.24999999999997</v>
      </c>
      <c r="K84" s="277">
        <v>140.35</v>
      </c>
      <c r="L84" s="277">
        <v>132.65</v>
      </c>
      <c r="M84" s="277">
        <v>340.85906999999997</v>
      </c>
    </row>
    <row r="85" spans="1:13">
      <c r="A85" s="301">
        <v>76</v>
      </c>
      <c r="B85" s="277" t="s">
        <v>100</v>
      </c>
      <c r="C85" s="277">
        <v>99.1</v>
      </c>
      <c r="D85" s="279">
        <v>99.466666666666654</v>
      </c>
      <c r="E85" s="279">
        <v>98.433333333333309</v>
      </c>
      <c r="F85" s="279">
        <v>97.766666666666652</v>
      </c>
      <c r="G85" s="279">
        <v>96.733333333333306</v>
      </c>
      <c r="H85" s="279">
        <v>100.13333333333331</v>
      </c>
      <c r="I85" s="279">
        <v>101.16666666666664</v>
      </c>
      <c r="J85" s="279">
        <v>101.83333333333331</v>
      </c>
      <c r="K85" s="277">
        <v>100.5</v>
      </c>
      <c r="L85" s="277">
        <v>98.8</v>
      </c>
      <c r="M85" s="277">
        <v>87.174589999999995</v>
      </c>
    </row>
    <row r="86" spans="1:13">
      <c r="A86" s="301">
        <v>77</v>
      </c>
      <c r="B86" s="277" t="s">
        <v>245</v>
      </c>
      <c r="C86" s="277">
        <v>154.6</v>
      </c>
      <c r="D86" s="279">
        <v>156.56666666666666</v>
      </c>
      <c r="E86" s="279">
        <v>151.28333333333333</v>
      </c>
      <c r="F86" s="279">
        <v>147.96666666666667</v>
      </c>
      <c r="G86" s="279">
        <v>142.68333333333334</v>
      </c>
      <c r="H86" s="279">
        <v>159.88333333333333</v>
      </c>
      <c r="I86" s="279">
        <v>165.16666666666663</v>
      </c>
      <c r="J86" s="279">
        <v>168.48333333333332</v>
      </c>
      <c r="K86" s="277">
        <v>161.85</v>
      </c>
      <c r="L86" s="277">
        <v>153.25</v>
      </c>
      <c r="M86" s="277">
        <v>7.9746899999999998</v>
      </c>
    </row>
    <row r="87" spans="1:13">
      <c r="A87" s="301">
        <v>78</v>
      </c>
      <c r="B87" s="277" t="s">
        <v>101</v>
      </c>
      <c r="C87" s="277">
        <v>493.95</v>
      </c>
      <c r="D87" s="279">
        <v>495.61666666666662</v>
      </c>
      <c r="E87" s="279">
        <v>489.33333333333326</v>
      </c>
      <c r="F87" s="279">
        <v>484.71666666666664</v>
      </c>
      <c r="G87" s="279">
        <v>478.43333333333328</v>
      </c>
      <c r="H87" s="279">
        <v>500.23333333333323</v>
      </c>
      <c r="I87" s="279">
        <v>506.51666666666665</v>
      </c>
      <c r="J87" s="279">
        <v>511.13333333333321</v>
      </c>
      <c r="K87" s="277">
        <v>501.9</v>
      </c>
      <c r="L87" s="277">
        <v>491</v>
      </c>
      <c r="M87" s="277">
        <v>20.29973</v>
      </c>
    </row>
    <row r="88" spans="1:13">
      <c r="A88" s="301">
        <v>79</v>
      </c>
      <c r="B88" s="277" t="s">
        <v>103</v>
      </c>
      <c r="C88" s="277">
        <v>25.75</v>
      </c>
      <c r="D88" s="279">
        <v>26.466666666666669</v>
      </c>
      <c r="E88" s="279">
        <v>24.683333333333337</v>
      </c>
      <c r="F88" s="279">
        <v>23.616666666666667</v>
      </c>
      <c r="G88" s="279">
        <v>21.833333333333336</v>
      </c>
      <c r="H88" s="279">
        <v>27.533333333333339</v>
      </c>
      <c r="I88" s="279">
        <v>29.31666666666667</v>
      </c>
      <c r="J88" s="279">
        <v>30.38333333333334</v>
      </c>
      <c r="K88" s="277">
        <v>28.25</v>
      </c>
      <c r="L88" s="277">
        <v>25.4</v>
      </c>
      <c r="M88" s="277">
        <v>1174.2299499999999</v>
      </c>
    </row>
    <row r="89" spans="1:13">
      <c r="A89" s="301">
        <v>80</v>
      </c>
      <c r="B89" s="277" t="s">
        <v>246</v>
      </c>
      <c r="C89" s="277">
        <v>490.1</v>
      </c>
      <c r="D89" s="279">
        <v>491.75</v>
      </c>
      <c r="E89" s="279">
        <v>485.9</v>
      </c>
      <c r="F89" s="279">
        <v>481.7</v>
      </c>
      <c r="G89" s="279">
        <v>475.84999999999997</v>
      </c>
      <c r="H89" s="279">
        <v>495.95</v>
      </c>
      <c r="I89" s="279">
        <v>501.8</v>
      </c>
      <c r="J89" s="279">
        <v>506</v>
      </c>
      <c r="K89" s="277">
        <v>497.6</v>
      </c>
      <c r="L89" s="277">
        <v>487.55</v>
      </c>
      <c r="M89" s="277">
        <v>1.01467</v>
      </c>
    </row>
    <row r="90" spans="1:13">
      <c r="A90" s="301">
        <v>81</v>
      </c>
      <c r="B90" s="277" t="s">
        <v>104</v>
      </c>
      <c r="C90" s="277">
        <v>670.95</v>
      </c>
      <c r="D90" s="279">
        <v>675.63333333333333</v>
      </c>
      <c r="E90" s="279">
        <v>665.31666666666661</v>
      </c>
      <c r="F90" s="279">
        <v>659.68333333333328</v>
      </c>
      <c r="G90" s="279">
        <v>649.36666666666656</v>
      </c>
      <c r="H90" s="279">
        <v>681.26666666666665</v>
      </c>
      <c r="I90" s="279">
        <v>691.58333333333348</v>
      </c>
      <c r="J90" s="279">
        <v>697.2166666666667</v>
      </c>
      <c r="K90" s="277">
        <v>685.95</v>
      </c>
      <c r="L90" s="277">
        <v>670</v>
      </c>
      <c r="M90" s="277">
        <v>9.5982500000000002</v>
      </c>
    </row>
    <row r="91" spans="1:13">
      <c r="A91" s="301">
        <v>82</v>
      </c>
      <c r="B91" s="277" t="s">
        <v>247</v>
      </c>
      <c r="C91" s="277">
        <v>448.5</v>
      </c>
      <c r="D91" s="279">
        <v>445.61666666666662</v>
      </c>
      <c r="E91" s="279">
        <v>438.93333333333322</v>
      </c>
      <c r="F91" s="279">
        <v>429.36666666666662</v>
      </c>
      <c r="G91" s="279">
        <v>422.68333333333322</v>
      </c>
      <c r="H91" s="279">
        <v>455.18333333333322</v>
      </c>
      <c r="I91" s="279">
        <v>461.86666666666662</v>
      </c>
      <c r="J91" s="279">
        <v>471.43333333333322</v>
      </c>
      <c r="K91" s="277">
        <v>452.3</v>
      </c>
      <c r="L91" s="277">
        <v>436.05</v>
      </c>
      <c r="M91" s="277">
        <v>5.05213</v>
      </c>
    </row>
    <row r="92" spans="1:13">
      <c r="A92" s="301">
        <v>83</v>
      </c>
      <c r="B92" s="277" t="s">
        <v>248</v>
      </c>
      <c r="C92" s="277">
        <v>902.9</v>
      </c>
      <c r="D92" s="279">
        <v>905.73333333333323</v>
      </c>
      <c r="E92" s="279">
        <v>891.56666666666649</v>
      </c>
      <c r="F92" s="279">
        <v>880.23333333333323</v>
      </c>
      <c r="G92" s="279">
        <v>866.06666666666649</v>
      </c>
      <c r="H92" s="279">
        <v>917.06666666666649</v>
      </c>
      <c r="I92" s="279">
        <v>931.23333333333323</v>
      </c>
      <c r="J92" s="279">
        <v>942.56666666666649</v>
      </c>
      <c r="K92" s="277">
        <v>919.9</v>
      </c>
      <c r="L92" s="277">
        <v>894.4</v>
      </c>
      <c r="M92" s="277">
        <v>9.6686899999999998</v>
      </c>
    </row>
    <row r="93" spans="1:13">
      <c r="A93" s="301">
        <v>84</v>
      </c>
      <c r="B93" s="277" t="s">
        <v>105</v>
      </c>
      <c r="C93" s="277">
        <v>701.15</v>
      </c>
      <c r="D93" s="279">
        <v>700.88333333333333</v>
      </c>
      <c r="E93" s="279">
        <v>684.26666666666665</v>
      </c>
      <c r="F93" s="279">
        <v>667.38333333333333</v>
      </c>
      <c r="G93" s="279">
        <v>650.76666666666665</v>
      </c>
      <c r="H93" s="279">
        <v>717.76666666666665</v>
      </c>
      <c r="I93" s="279">
        <v>734.38333333333321</v>
      </c>
      <c r="J93" s="279">
        <v>751.26666666666665</v>
      </c>
      <c r="K93" s="277">
        <v>717.5</v>
      </c>
      <c r="L93" s="277">
        <v>684</v>
      </c>
      <c r="M93" s="277">
        <v>73.872140000000002</v>
      </c>
    </row>
    <row r="94" spans="1:13">
      <c r="A94" s="301">
        <v>85</v>
      </c>
      <c r="B94" s="277" t="s">
        <v>250</v>
      </c>
      <c r="C94" s="277">
        <v>212.75</v>
      </c>
      <c r="D94" s="279">
        <v>215.30000000000004</v>
      </c>
      <c r="E94" s="279">
        <v>209.25000000000009</v>
      </c>
      <c r="F94" s="279">
        <v>205.75000000000006</v>
      </c>
      <c r="G94" s="279">
        <v>199.7000000000001</v>
      </c>
      <c r="H94" s="279">
        <v>218.80000000000007</v>
      </c>
      <c r="I94" s="279">
        <v>224.85000000000002</v>
      </c>
      <c r="J94" s="279">
        <v>228.35000000000005</v>
      </c>
      <c r="K94" s="277">
        <v>221.35</v>
      </c>
      <c r="L94" s="277">
        <v>211.8</v>
      </c>
      <c r="M94" s="277">
        <v>7.08195</v>
      </c>
    </row>
    <row r="95" spans="1:13">
      <c r="A95" s="301">
        <v>86</v>
      </c>
      <c r="B95" s="277" t="s">
        <v>386</v>
      </c>
      <c r="C95" s="277">
        <v>320.89999999999998</v>
      </c>
      <c r="D95" s="279">
        <v>322.13333333333333</v>
      </c>
      <c r="E95" s="279">
        <v>316.76666666666665</v>
      </c>
      <c r="F95" s="279">
        <v>312.63333333333333</v>
      </c>
      <c r="G95" s="279">
        <v>307.26666666666665</v>
      </c>
      <c r="H95" s="279">
        <v>326.26666666666665</v>
      </c>
      <c r="I95" s="279">
        <v>331.63333333333333</v>
      </c>
      <c r="J95" s="279">
        <v>335.76666666666665</v>
      </c>
      <c r="K95" s="277">
        <v>327.5</v>
      </c>
      <c r="L95" s="277">
        <v>318</v>
      </c>
      <c r="M95" s="277">
        <v>4.8109799999999998</v>
      </c>
    </row>
    <row r="96" spans="1:13">
      <c r="A96" s="301">
        <v>87</v>
      </c>
      <c r="B96" s="277" t="s">
        <v>106</v>
      </c>
      <c r="C96" s="277">
        <v>639.25</v>
      </c>
      <c r="D96" s="279">
        <v>645.35</v>
      </c>
      <c r="E96" s="279">
        <v>631.1</v>
      </c>
      <c r="F96" s="279">
        <v>622.95000000000005</v>
      </c>
      <c r="G96" s="279">
        <v>608.70000000000005</v>
      </c>
      <c r="H96" s="279">
        <v>653.5</v>
      </c>
      <c r="I96" s="279">
        <v>667.75</v>
      </c>
      <c r="J96" s="279">
        <v>675.9</v>
      </c>
      <c r="K96" s="277">
        <v>659.6</v>
      </c>
      <c r="L96" s="277">
        <v>637.20000000000005</v>
      </c>
      <c r="M96" s="277">
        <v>14.78637</v>
      </c>
    </row>
    <row r="97" spans="1:13">
      <c r="A97" s="301">
        <v>88</v>
      </c>
      <c r="B97" s="277" t="s">
        <v>108</v>
      </c>
      <c r="C97" s="277">
        <v>706.45</v>
      </c>
      <c r="D97" s="279">
        <v>708.76666666666677</v>
      </c>
      <c r="E97" s="279">
        <v>700.88333333333355</v>
      </c>
      <c r="F97" s="279">
        <v>695.31666666666683</v>
      </c>
      <c r="G97" s="279">
        <v>687.43333333333362</v>
      </c>
      <c r="H97" s="279">
        <v>714.33333333333348</v>
      </c>
      <c r="I97" s="279">
        <v>722.2166666666667</v>
      </c>
      <c r="J97" s="279">
        <v>727.78333333333342</v>
      </c>
      <c r="K97" s="277">
        <v>716.65</v>
      </c>
      <c r="L97" s="277">
        <v>703.2</v>
      </c>
      <c r="M97" s="277">
        <v>54.166820000000001</v>
      </c>
    </row>
    <row r="98" spans="1:13">
      <c r="A98" s="301">
        <v>89</v>
      </c>
      <c r="B98" s="277" t="s">
        <v>109</v>
      </c>
      <c r="C98" s="277">
        <v>1883.25</v>
      </c>
      <c r="D98" s="279">
        <v>1878.3500000000001</v>
      </c>
      <c r="E98" s="279">
        <v>1867.7000000000003</v>
      </c>
      <c r="F98" s="279">
        <v>1852.15</v>
      </c>
      <c r="G98" s="279">
        <v>1841.5000000000002</v>
      </c>
      <c r="H98" s="279">
        <v>1893.9000000000003</v>
      </c>
      <c r="I98" s="279">
        <v>1904.5500000000004</v>
      </c>
      <c r="J98" s="279">
        <v>1920.1000000000004</v>
      </c>
      <c r="K98" s="277">
        <v>1889</v>
      </c>
      <c r="L98" s="277">
        <v>1862.8</v>
      </c>
      <c r="M98" s="277">
        <v>49.039810000000003</v>
      </c>
    </row>
    <row r="99" spans="1:13">
      <c r="A99" s="301">
        <v>90</v>
      </c>
      <c r="B99" s="277" t="s">
        <v>252</v>
      </c>
      <c r="C99" s="277">
        <v>2501.25</v>
      </c>
      <c r="D99" s="279">
        <v>2499.4500000000003</v>
      </c>
      <c r="E99" s="279">
        <v>2476.8000000000006</v>
      </c>
      <c r="F99" s="279">
        <v>2452.3500000000004</v>
      </c>
      <c r="G99" s="279">
        <v>2429.7000000000007</v>
      </c>
      <c r="H99" s="279">
        <v>2523.9000000000005</v>
      </c>
      <c r="I99" s="279">
        <v>2546.5500000000002</v>
      </c>
      <c r="J99" s="279">
        <v>2571.0000000000005</v>
      </c>
      <c r="K99" s="277">
        <v>2522.1</v>
      </c>
      <c r="L99" s="277">
        <v>2475</v>
      </c>
      <c r="M99" s="277">
        <v>3.2385100000000002</v>
      </c>
    </row>
    <row r="100" spans="1:13">
      <c r="A100" s="301">
        <v>91</v>
      </c>
      <c r="B100" s="277" t="s">
        <v>110</v>
      </c>
      <c r="C100" s="277">
        <v>1114.5</v>
      </c>
      <c r="D100" s="279">
        <v>1111.5</v>
      </c>
      <c r="E100" s="279">
        <v>1098</v>
      </c>
      <c r="F100" s="279">
        <v>1081.5</v>
      </c>
      <c r="G100" s="279">
        <v>1068</v>
      </c>
      <c r="H100" s="279">
        <v>1128</v>
      </c>
      <c r="I100" s="279">
        <v>1141.5</v>
      </c>
      <c r="J100" s="279">
        <v>1158</v>
      </c>
      <c r="K100" s="277">
        <v>1125</v>
      </c>
      <c r="L100" s="277">
        <v>1095</v>
      </c>
      <c r="M100" s="277">
        <v>193.49069</v>
      </c>
    </row>
    <row r="101" spans="1:13">
      <c r="A101" s="301">
        <v>92</v>
      </c>
      <c r="B101" s="277" t="s">
        <v>253</v>
      </c>
      <c r="C101" s="277">
        <v>589.35</v>
      </c>
      <c r="D101" s="279">
        <v>593.66666666666663</v>
      </c>
      <c r="E101" s="279">
        <v>583.83333333333326</v>
      </c>
      <c r="F101" s="279">
        <v>578.31666666666661</v>
      </c>
      <c r="G101" s="279">
        <v>568.48333333333323</v>
      </c>
      <c r="H101" s="279">
        <v>599.18333333333328</v>
      </c>
      <c r="I101" s="279">
        <v>609.01666666666654</v>
      </c>
      <c r="J101" s="279">
        <v>614.5333333333333</v>
      </c>
      <c r="K101" s="277">
        <v>603.5</v>
      </c>
      <c r="L101" s="277">
        <v>588.15</v>
      </c>
      <c r="M101" s="277">
        <v>36.387320000000003</v>
      </c>
    </row>
    <row r="102" spans="1:13">
      <c r="A102" s="301">
        <v>93</v>
      </c>
      <c r="B102" s="277" t="s">
        <v>111</v>
      </c>
      <c r="C102" s="277">
        <v>3059.3</v>
      </c>
      <c r="D102" s="279">
        <v>3091.3166666666671</v>
      </c>
      <c r="E102" s="279">
        <v>3018.6333333333341</v>
      </c>
      <c r="F102" s="279">
        <v>2977.9666666666672</v>
      </c>
      <c r="G102" s="279">
        <v>2905.2833333333342</v>
      </c>
      <c r="H102" s="279">
        <v>3131.983333333334</v>
      </c>
      <c r="I102" s="279">
        <v>3204.6666666666674</v>
      </c>
      <c r="J102" s="279">
        <v>3245.3333333333339</v>
      </c>
      <c r="K102" s="277">
        <v>3164</v>
      </c>
      <c r="L102" s="277">
        <v>3050.65</v>
      </c>
      <c r="M102" s="277">
        <v>18.380099999999999</v>
      </c>
    </row>
    <row r="103" spans="1:13">
      <c r="A103" s="301">
        <v>94</v>
      </c>
      <c r="B103" s="277" t="s">
        <v>112</v>
      </c>
      <c r="C103" s="277">
        <v>407.35</v>
      </c>
      <c r="D103" s="279">
        <v>412.11666666666662</v>
      </c>
      <c r="E103" s="279">
        <v>400.33333333333326</v>
      </c>
      <c r="F103" s="279">
        <v>393.31666666666666</v>
      </c>
      <c r="G103" s="279">
        <v>381.5333333333333</v>
      </c>
      <c r="H103" s="279">
        <v>419.13333333333321</v>
      </c>
      <c r="I103" s="279">
        <v>430.91666666666663</v>
      </c>
      <c r="J103" s="279">
        <v>437.93333333333317</v>
      </c>
      <c r="K103" s="277">
        <v>423.9</v>
      </c>
      <c r="L103" s="277">
        <v>405.1</v>
      </c>
      <c r="M103" s="277">
        <v>9.9701699999999995</v>
      </c>
    </row>
    <row r="104" spans="1:13">
      <c r="A104" s="301">
        <v>95</v>
      </c>
      <c r="B104" s="277" t="s">
        <v>114</v>
      </c>
      <c r="C104" s="277">
        <v>193.8</v>
      </c>
      <c r="D104" s="279">
        <v>194.31666666666669</v>
      </c>
      <c r="E104" s="279">
        <v>192.48333333333338</v>
      </c>
      <c r="F104" s="279">
        <v>191.16666666666669</v>
      </c>
      <c r="G104" s="279">
        <v>189.33333333333337</v>
      </c>
      <c r="H104" s="279">
        <v>195.63333333333338</v>
      </c>
      <c r="I104" s="279">
        <v>197.4666666666667</v>
      </c>
      <c r="J104" s="279">
        <v>198.78333333333339</v>
      </c>
      <c r="K104" s="277">
        <v>196.15</v>
      </c>
      <c r="L104" s="277">
        <v>193</v>
      </c>
      <c r="M104" s="277">
        <v>81.531549999999996</v>
      </c>
    </row>
    <row r="105" spans="1:13">
      <c r="A105" s="301">
        <v>96</v>
      </c>
      <c r="B105" s="277" t="s">
        <v>115</v>
      </c>
      <c r="C105" s="277">
        <v>209.6</v>
      </c>
      <c r="D105" s="279">
        <v>210.35</v>
      </c>
      <c r="E105" s="279">
        <v>208.54999999999998</v>
      </c>
      <c r="F105" s="279">
        <v>207.5</v>
      </c>
      <c r="G105" s="279">
        <v>205.7</v>
      </c>
      <c r="H105" s="279">
        <v>211.39999999999998</v>
      </c>
      <c r="I105" s="279">
        <v>213.2</v>
      </c>
      <c r="J105" s="279">
        <v>214.24999999999997</v>
      </c>
      <c r="K105" s="277">
        <v>212.15</v>
      </c>
      <c r="L105" s="277">
        <v>209.3</v>
      </c>
      <c r="M105" s="277">
        <v>39.411299999999997</v>
      </c>
    </row>
    <row r="106" spans="1:13">
      <c r="A106" s="301">
        <v>97</v>
      </c>
      <c r="B106" s="277" t="s">
        <v>116</v>
      </c>
      <c r="C106" s="277">
        <v>2151.9499999999998</v>
      </c>
      <c r="D106" s="279">
        <v>2159.7833333333333</v>
      </c>
      <c r="E106" s="279">
        <v>2137.1666666666665</v>
      </c>
      <c r="F106" s="279">
        <v>2122.3833333333332</v>
      </c>
      <c r="G106" s="279">
        <v>2099.7666666666664</v>
      </c>
      <c r="H106" s="279">
        <v>2174.5666666666666</v>
      </c>
      <c r="I106" s="279">
        <v>2197.1833333333334</v>
      </c>
      <c r="J106" s="279">
        <v>2211.9666666666667</v>
      </c>
      <c r="K106" s="277">
        <v>2182.4</v>
      </c>
      <c r="L106" s="277">
        <v>2145</v>
      </c>
      <c r="M106" s="277">
        <v>19.398479999999999</v>
      </c>
    </row>
    <row r="107" spans="1:13">
      <c r="A107" s="301">
        <v>98</v>
      </c>
      <c r="B107" s="277" t="s">
        <v>254</v>
      </c>
      <c r="C107" s="277">
        <v>228.7</v>
      </c>
      <c r="D107" s="279">
        <v>231.9</v>
      </c>
      <c r="E107" s="279">
        <v>224.35000000000002</v>
      </c>
      <c r="F107" s="279">
        <v>220.00000000000003</v>
      </c>
      <c r="G107" s="279">
        <v>212.45000000000005</v>
      </c>
      <c r="H107" s="279">
        <v>236.25</v>
      </c>
      <c r="I107" s="279">
        <v>243.8</v>
      </c>
      <c r="J107" s="279">
        <v>248.14999999999998</v>
      </c>
      <c r="K107" s="277">
        <v>239.45</v>
      </c>
      <c r="L107" s="277">
        <v>227.55</v>
      </c>
      <c r="M107" s="277">
        <v>19.597660000000001</v>
      </c>
    </row>
    <row r="108" spans="1:13">
      <c r="A108" s="301">
        <v>99</v>
      </c>
      <c r="B108" s="277" t="s">
        <v>255</v>
      </c>
      <c r="C108" s="277">
        <v>37.450000000000003</v>
      </c>
      <c r="D108" s="279">
        <v>37.566666666666663</v>
      </c>
      <c r="E108" s="279">
        <v>36.733333333333327</v>
      </c>
      <c r="F108" s="279">
        <v>36.016666666666666</v>
      </c>
      <c r="G108" s="279">
        <v>35.18333333333333</v>
      </c>
      <c r="H108" s="279">
        <v>38.283333333333324</v>
      </c>
      <c r="I108" s="279">
        <v>39.116666666666667</v>
      </c>
      <c r="J108" s="279">
        <v>39.833333333333321</v>
      </c>
      <c r="K108" s="277">
        <v>38.4</v>
      </c>
      <c r="L108" s="277">
        <v>36.85</v>
      </c>
      <c r="M108" s="277">
        <v>21.220749999999999</v>
      </c>
    </row>
    <row r="109" spans="1:13">
      <c r="A109" s="301">
        <v>100</v>
      </c>
      <c r="B109" s="277" t="s">
        <v>117</v>
      </c>
      <c r="C109" s="277">
        <v>223.9</v>
      </c>
      <c r="D109" s="279">
        <v>225.04999999999998</v>
      </c>
      <c r="E109" s="279">
        <v>220.49999999999997</v>
      </c>
      <c r="F109" s="279">
        <v>217.1</v>
      </c>
      <c r="G109" s="279">
        <v>212.54999999999998</v>
      </c>
      <c r="H109" s="279">
        <v>228.44999999999996</v>
      </c>
      <c r="I109" s="279">
        <v>232.99999999999997</v>
      </c>
      <c r="J109" s="279">
        <v>236.39999999999995</v>
      </c>
      <c r="K109" s="277">
        <v>229.6</v>
      </c>
      <c r="L109" s="277">
        <v>221.65</v>
      </c>
      <c r="M109" s="277">
        <v>267.43941999999998</v>
      </c>
    </row>
    <row r="110" spans="1:13">
      <c r="A110" s="301">
        <v>101</v>
      </c>
      <c r="B110" s="277" t="s">
        <v>258</v>
      </c>
      <c r="C110" s="277">
        <v>214.9</v>
      </c>
      <c r="D110" s="279">
        <v>211.75</v>
      </c>
      <c r="E110" s="279">
        <v>205.5</v>
      </c>
      <c r="F110" s="279">
        <v>196.1</v>
      </c>
      <c r="G110" s="279">
        <v>189.85</v>
      </c>
      <c r="H110" s="279">
        <v>221.15</v>
      </c>
      <c r="I110" s="279">
        <v>227.4</v>
      </c>
      <c r="J110" s="279">
        <v>236.8</v>
      </c>
      <c r="K110" s="277">
        <v>218</v>
      </c>
      <c r="L110" s="277">
        <v>202.35</v>
      </c>
      <c r="M110" s="277">
        <v>43.239980000000003</v>
      </c>
    </row>
    <row r="111" spans="1:13">
      <c r="A111" s="301">
        <v>102</v>
      </c>
      <c r="B111" s="277" t="s">
        <v>118</v>
      </c>
      <c r="C111" s="277">
        <v>409.7</v>
      </c>
      <c r="D111" s="279">
        <v>404.83333333333331</v>
      </c>
      <c r="E111" s="279">
        <v>397.76666666666665</v>
      </c>
      <c r="F111" s="279">
        <v>385.83333333333331</v>
      </c>
      <c r="G111" s="279">
        <v>378.76666666666665</v>
      </c>
      <c r="H111" s="279">
        <v>416.76666666666665</v>
      </c>
      <c r="I111" s="279">
        <v>423.83333333333337</v>
      </c>
      <c r="J111" s="279">
        <v>435.76666666666665</v>
      </c>
      <c r="K111" s="277">
        <v>411.9</v>
      </c>
      <c r="L111" s="277">
        <v>392.9</v>
      </c>
      <c r="M111" s="277">
        <v>834.72447999999997</v>
      </c>
    </row>
    <row r="112" spans="1:13">
      <c r="A112" s="301">
        <v>103</v>
      </c>
      <c r="B112" s="277" t="s">
        <v>256</v>
      </c>
      <c r="C112" s="277">
        <v>1283.9000000000001</v>
      </c>
      <c r="D112" s="279">
        <v>1288.3</v>
      </c>
      <c r="E112" s="279">
        <v>1275.5999999999999</v>
      </c>
      <c r="F112" s="279">
        <v>1267.3</v>
      </c>
      <c r="G112" s="279">
        <v>1254.5999999999999</v>
      </c>
      <c r="H112" s="279">
        <v>1296.5999999999999</v>
      </c>
      <c r="I112" s="279">
        <v>1309.3000000000002</v>
      </c>
      <c r="J112" s="279">
        <v>1317.6</v>
      </c>
      <c r="K112" s="277">
        <v>1301</v>
      </c>
      <c r="L112" s="277">
        <v>1280</v>
      </c>
      <c r="M112" s="277">
        <v>8.0004100000000005</v>
      </c>
    </row>
    <row r="113" spans="1:13">
      <c r="A113" s="301">
        <v>104</v>
      </c>
      <c r="B113" s="277" t="s">
        <v>119</v>
      </c>
      <c r="C113" s="277">
        <v>451.3</v>
      </c>
      <c r="D113" s="279">
        <v>453.63333333333338</v>
      </c>
      <c r="E113" s="279">
        <v>446.76666666666677</v>
      </c>
      <c r="F113" s="279">
        <v>442.23333333333341</v>
      </c>
      <c r="G113" s="279">
        <v>435.36666666666679</v>
      </c>
      <c r="H113" s="279">
        <v>458.16666666666674</v>
      </c>
      <c r="I113" s="279">
        <v>465.03333333333342</v>
      </c>
      <c r="J113" s="279">
        <v>469.56666666666672</v>
      </c>
      <c r="K113" s="277">
        <v>460.5</v>
      </c>
      <c r="L113" s="277">
        <v>449.1</v>
      </c>
      <c r="M113" s="277">
        <v>19.096530000000001</v>
      </c>
    </row>
    <row r="114" spans="1:13">
      <c r="A114" s="301">
        <v>105</v>
      </c>
      <c r="B114" s="277" t="s">
        <v>257</v>
      </c>
      <c r="C114" s="277">
        <v>41.55</v>
      </c>
      <c r="D114" s="279">
        <v>41.716666666666661</v>
      </c>
      <c r="E114" s="279">
        <v>41.133333333333326</v>
      </c>
      <c r="F114" s="279">
        <v>40.716666666666661</v>
      </c>
      <c r="G114" s="279">
        <v>40.133333333333326</v>
      </c>
      <c r="H114" s="279">
        <v>42.133333333333326</v>
      </c>
      <c r="I114" s="279">
        <v>42.716666666666654</v>
      </c>
      <c r="J114" s="279">
        <v>43.133333333333326</v>
      </c>
      <c r="K114" s="277">
        <v>42.3</v>
      </c>
      <c r="L114" s="277">
        <v>41.3</v>
      </c>
      <c r="M114" s="277">
        <v>29.063949999999998</v>
      </c>
    </row>
    <row r="115" spans="1:13">
      <c r="A115" s="301">
        <v>106</v>
      </c>
      <c r="B115" s="277" t="s">
        <v>120</v>
      </c>
      <c r="C115" s="277">
        <v>10.1</v>
      </c>
      <c r="D115" s="279">
        <v>9.8166666666666647</v>
      </c>
      <c r="E115" s="279">
        <v>9.18333333333333</v>
      </c>
      <c r="F115" s="279">
        <v>8.2666666666666657</v>
      </c>
      <c r="G115" s="279">
        <v>7.6333333333333311</v>
      </c>
      <c r="H115" s="279">
        <v>10.733333333333329</v>
      </c>
      <c r="I115" s="279">
        <v>11.366666666666665</v>
      </c>
      <c r="J115" s="279">
        <v>12.283333333333328</v>
      </c>
      <c r="K115" s="277">
        <v>10.45</v>
      </c>
      <c r="L115" s="277">
        <v>8.9</v>
      </c>
      <c r="M115" s="277">
        <v>12882.768319999999</v>
      </c>
    </row>
    <row r="116" spans="1:13">
      <c r="A116" s="301">
        <v>107</v>
      </c>
      <c r="B116" s="277" t="s">
        <v>121</v>
      </c>
      <c r="C116" s="277">
        <v>33.65</v>
      </c>
      <c r="D116" s="279">
        <v>33.199999999999996</v>
      </c>
      <c r="E116" s="279">
        <v>32.449999999999989</v>
      </c>
      <c r="F116" s="279">
        <v>31.249999999999993</v>
      </c>
      <c r="G116" s="279">
        <v>30.499999999999986</v>
      </c>
      <c r="H116" s="279">
        <v>34.399999999999991</v>
      </c>
      <c r="I116" s="279">
        <v>35.150000000000006</v>
      </c>
      <c r="J116" s="279">
        <v>36.349999999999994</v>
      </c>
      <c r="K116" s="277">
        <v>33.950000000000003</v>
      </c>
      <c r="L116" s="277">
        <v>32</v>
      </c>
      <c r="M116" s="277">
        <v>831.20798000000002</v>
      </c>
    </row>
    <row r="117" spans="1:13">
      <c r="A117" s="301">
        <v>108</v>
      </c>
      <c r="B117" s="277" t="s">
        <v>122</v>
      </c>
      <c r="C117" s="277">
        <v>410.75</v>
      </c>
      <c r="D117" s="279">
        <v>409.31666666666666</v>
      </c>
      <c r="E117" s="279">
        <v>405.93333333333334</v>
      </c>
      <c r="F117" s="279">
        <v>401.11666666666667</v>
      </c>
      <c r="G117" s="279">
        <v>397.73333333333335</v>
      </c>
      <c r="H117" s="279">
        <v>414.13333333333333</v>
      </c>
      <c r="I117" s="279">
        <v>417.51666666666665</v>
      </c>
      <c r="J117" s="279">
        <v>422.33333333333331</v>
      </c>
      <c r="K117" s="277">
        <v>412.7</v>
      </c>
      <c r="L117" s="277">
        <v>404.5</v>
      </c>
      <c r="M117" s="277">
        <v>49.657440000000001</v>
      </c>
    </row>
    <row r="118" spans="1:13">
      <c r="A118" s="301">
        <v>109</v>
      </c>
      <c r="B118" s="277" t="s">
        <v>260</v>
      </c>
      <c r="C118" s="277">
        <v>108.65</v>
      </c>
      <c r="D118" s="279">
        <v>108.71666666666665</v>
      </c>
      <c r="E118" s="279">
        <v>104.93333333333331</v>
      </c>
      <c r="F118" s="279">
        <v>101.21666666666665</v>
      </c>
      <c r="G118" s="279">
        <v>97.433333333333309</v>
      </c>
      <c r="H118" s="279">
        <v>112.43333333333331</v>
      </c>
      <c r="I118" s="279">
        <v>116.21666666666664</v>
      </c>
      <c r="J118" s="279">
        <v>119.93333333333331</v>
      </c>
      <c r="K118" s="277">
        <v>112.5</v>
      </c>
      <c r="L118" s="277">
        <v>105</v>
      </c>
      <c r="M118" s="277">
        <v>57.596699999999998</v>
      </c>
    </row>
    <row r="119" spans="1:13">
      <c r="A119" s="301">
        <v>110</v>
      </c>
      <c r="B119" s="277" t="s">
        <v>123</v>
      </c>
      <c r="C119" s="277">
        <v>1183.8</v>
      </c>
      <c r="D119" s="279">
        <v>1189.3</v>
      </c>
      <c r="E119" s="279">
        <v>1171.0999999999999</v>
      </c>
      <c r="F119" s="279">
        <v>1158.3999999999999</v>
      </c>
      <c r="G119" s="279">
        <v>1140.1999999999998</v>
      </c>
      <c r="H119" s="279">
        <v>1202</v>
      </c>
      <c r="I119" s="279">
        <v>1220.2000000000003</v>
      </c>
      <c r="J119" s="279">
        <v>1232.9000000000001</v>
      </c>
      <c r="K119" s="277">
        <v>1207.5</v>
      </c>
      <c r="L119" s="277">
        <v>1176.5999999999999</v>
      </c>
      <c r="M119" s="277">
        <v>15.899190000000001</v>
      </c>
    </row>
    <row r="120" spans="1:13">
      <c r="A120" s="301">
        <v>111</v>
      </c>
      <c r="B120" s="277" t="s">
        <v>124</v>
      </c>
      <c r="C120" s="277">
        <v>665.65</v>
      </c>
      <c r="D120" s="279">
        <v>650.05000000000007</v>
      </c>
      <c r="E120" s="279">
        <v>611.10000000000014</v>
      </c>
      <c r="F120" s="279">
        <v>556.55000000000007</v>
      </c>
      <c r="G120" s="279">
        <v>517.60000000000014</v>
      </c>
      <c r="H120" s="279">
        <v>704.60000000000014</v>
      </c>
      <c r="I120" s="279">
        <v>743.55000000000018</v>
      </c>
      <c r="J120" s="279">
        <v>798.10000000000014</v>
      </c>
      <c r="K120" s="277">
        <v>689</v>
      </c>
      <c r="L120" s="277">
        <v>595.5</v>
      </c>
      <c r="M120" s="277">
        <v>559.86892999999998</v>
      </c>
    </row>
    <row r="121" spans="1:13">
      <c r="A121" s="301">
        <v>112</v>
      </c>
      <c r="B121" s="277" t="s">
        <v>125</v>
      </c>
      <c r="C121" s="277">
        <v>201.5</v>
      </c>
      <c r="D121" s="279">
        <v>204.91666666666666</v>
      </c>
      <c r="E121" s="279">
        <v>196.08333333333331</v>
      </c>
      <c r="F121" s="279">
        <v>190.66666666666666</v>
      </c>
      <c r="G121" s="279">
        <v>181.83333333333331</v>
      </c>
      <c r="H121" s="279">
        <v>210.33333333333331</v>
      </c>
      <c r="I121" s="279">
        <v>219.16666666666663</v>
      </c>
      <c r="J121" s="279">
        <v>224.58333333333331</v>
      </c>
      <c r="K121" s="277">
        <v>213.75</v>
      </c>
      <c r="L121" s="277">
        <v>199.5</v>
      </c>
      <c r="M121" s="277">
        <v>236.6755</v>
      </c>
    </row>
    <row r="122" spans="1:13">
      <c r="A122" s="301">
        <v>113</v>
      </c>
      <c r="B122" s="277" t="s">
        <v>126</v>
      </c>
      <c r="C122" s="277">
        <v>935.25</v>
      </c>
      <c r="D122" s="279">
        <v>940.26666666666677</v>
      </c>
      <c r="E122" s="279">
        <v>928.03333333333353</v>
      </c>
      <c r="F122" s="279">
        <v>920.81666666666672</v>
      </c>
      <c r="G122" s="279">
        <v>908.58333333333348</v>
      </c>
      <c r="H122" s="279">
        <v>947.48333333333358</v>
      </c>
      <c r="I122" s="279">
        <v>959.71666666666692</v>
      </c>
      <c r="J122" s="279">
        <v>966.93333333333362</v>
      </c>
      <c r="K122" s="277">
        <v>952.5</v>
      </c>
      <c r="L122" s="277">
        <v>933.05</v>
      </c>
      <c r="M122" s="277">
        <v>75.939880000000002</v>
      </c>
    </row>
    <row r="123" spans="1:13">
      <c r="A123" s="301">
        <v>114</v>
      </c>
      <c r="B123" s="277" t="s">
        <v>127</v>
      </c>
      <c r="C123" s="277">
        <v>87.8</v>
      </c>
      <c r="D123" s="279">
        <v>88.066666666666677</v>
      </c>
      <c r="E123" s="279">
        <v>87.133333333333354</v>
      </c>
      <c r="F123" s="279">
        <v>86.466666666666683</v>
      </c>
      <c r="G123" s="279">
        <v>85.53333333333336</v>
      </c>
      <c r="H123" s="279">
        <v>88.733333333333348</v>
      </c>
      <c r="I123" s="279">
        <v>89.666666666666657</v>
      </c>
      <c r="J123" s="279">
        <v>90.333333333333343</v>
      </c>
      <c r="K123" s="277">
        <v>89</v>
      </c>
      <c r="L123" s="277">
        <v>87.4</v>
      </c>
      <c r="M123" s="277">
        <v>176.11779000000001</v>
      </c>
    </row>
    <row r="124" spans="1:13">
      <c r="A124" s="301">
        <v>115</v>
      </c>
      <c r="B124" s="277" t="s">
        <v>262</v>
      </c>
      <c r="C124" s="277">
        <v>2000.45</v>
      </c>
      <c r="D124" s="279">
        <v>2006.1499999999999</v>
      </c>
      <c r="E124" s="279">
        <v>1985.2999999999997</v>
      </c>
      <c r="F124" s="279">
        <v>1970.1499999999999</v>
      </c>
      <c r="G124" s="279">
        <v>1949.2999999999997</v>
      </c>
      <c r="H124" s="279">
        <v>2021.2999999999997</v>
      </c>
      <c r="I124" s="279">
        <v>2042.1499999999996</v>
      </c>
      <c r="J124" s="279">
        <v>2057.2999999999997</v>
      </c>
      <c r="K124" s="277">
        <v>2027</v>
      </c>
      <c r="L124" s="277">
        <v>1991</v>
      </c>
      <c r="M124" s="277">
        <v>1.89208</v>
      </c>
    </row>
    <row r="125" spans="1:13">
      <c r="A125" s="301">
        <v>116</v>
      </c>
      <c r="B125" s="277" t="s">
        <v>2932</v>
      </c>
      <c r="C125" s="277">
        <v>1366.5</v>
      </c>
      <c r="D125" s="279">
        <v>1369.6166666666668</v>
      </c>
      <c r="E125" s="279">
        <v>1359.4333333333336</v>
      </c>
      <c r="F125" s="279">
        <v>1352.3666666666668</v>
      </c>
      <c r="G125" s="279">
        <v>1342.1833333333336</v>
      </c>
      <c r="H125" s="279">
        <v>1376.6833333333336</v>
      </c>
      <c r="I125" s="279">
        <v>1386.866666666667</v>
      </c>
      <c r="J125" s="279">
        <v>1393.9333333333336</v>
      </c>
      <c r="K125" s="277">
        <v>1379.8</v>
      </c>
      <c r="L125" s="277">
        <v>1362.55</v>
      </c>
      <c r="M125" s="277">
        <v>3.23813</v>
      </c>
    </row>
    <row r="126" spans="1:13">
      <c r="A126" s="301">
        <v>117</v>
      </c>
      <c r="B126" s="277" t="s">
        <v>128</v>
      </c>
      <c r="C126" s="277">
        <v>195.55</v>
      </c>
      <c r="D126" s="279">
        <v>195.30000000000004</v>
      </c>
      <c r="E126" s="279">
        <v>194.30000000000007</v>
      </c>
      <c r="F126" s="279">
        <v>193.05000000000004</v>
      </c>
      <c r="G126" s="279">
        <v>192.05000000000007</v>
      </c>
      <c r="H126" s="279">
        <v>196.55000000000007</v>
      </c>
      <c r="I126" s="279">
        <v>197.55</v>
      </c>
      <c r="J126" s="279">
        <v>198.80000000000007</v>
      </c>
      <c r="K126" s="277">
        <v>196.3</v>
      </c>
      <c r="L126" s="277">
        <v>194.05</v>
      </c>
      <c r="M126" s="277">
        <v>346.45794000000001</v>
      </c>
    </row>
    <row r="127" spans="1:13">
      <c r="A127" s="301">
        <v>118</v>
      </c>
      <c r="B127" s="277" t="s">
        <v>129</v>
      </c>
      <c r="C127" s="277">
        <v>216.3</v>
      </c>
      <c r="D127" s="279">
        <v>219.08333333333334</v>
      </c>
      <c r="E127" s="279">
        <v>212.7166666666667</v>
      </c>
      <c r="F127" s="279">
        <v>209.13333333333335</v>
      </c>
      <c r="G127" s="279">
        <v>202.76666666666671</v>
      </c>
      <c r="H127" s="279">
        <v>222.66666666666669</v>
      </c>
      <c r="I127" s="279">
        <v>229.0333333333333</v>
      </c>
      <c r="J127" s="279">
        <v>232.61666666666667</v>
      </c>
      <c r="K127" s="277">
        <v>225.45</v>
      </c>
      <c r="L127" s="277">
        <v>215.5</v>
      </c>
      <c r="M127" s="277">
        <v>113.33982</v>
      </c>
    </row>
    <row r="128" spans="1:13">
      <c r="A128" s="301">
        <v>119</v>
      </c>
      <c r="B128" s="277" t="s">
        <v>263</v>
      </c>
      <c r="C128" s="277">
        <v>55.85</v>
      </c>
      <c r="D128" s="279">
        <v>55.95000000000001</v>
      </c>
      <c r="E128" s="279">
        <v>55.100000000000023</v>
      </c>
      <c r="F128" s="279">
        <v>54.350000000000016</v>
      </c>
      <c r="G128" s="279">
        <v>53.500000000000028</v>
      </c>
      <c r="H128" s="279">
        <v>56.700000000000017</v>
      </c>
      <c r="I128" s="279">
        <v>57.55</v>
      </c>
      <c r="J128" s="279">
        <v>58.300000000000011</v>
      </c>
      <c r="K128" s="277">
        <v>56.8</v>
      </c>
      <c r="L128" s="277">
        <v>55.2</v>
      </c>
      <c r="M128" s="277">
        <v>21.85568</v>
      </c>
    </row>
    <row r="129" spans="1:13">
      <c r="A129" s="301">
        <v>120</v>
      </c>
      <c r="B129" s="277" t="s">
        <v>130</v>
      </c>
      <c r="C129" s="277">
        <v>280.7</v>
      </c>
      <c r="D129" s="279">
        <v>283.5</v>
      </c>
      <c r="E129" s="279">
        <v>277.25</v>
      </c>
      <c r="F129" s="279">
        <v>273.8</v>
      </c>
      <c r="G129" s="279">
        <v>267.55</v>
      </c>
      <c r="H129" s="279">
        <v>286.95</v>
      </c>
      <c r="I129" s="279">
        <v>293.2</v>
      </c>
      <c r="J129" s="279">
        <v>296.64999999999998</v>
      </c>
      <c r="K129" s="277">
        <v>289.75</v>
      </c>
      <c r="L129" s="277">
        <v>280.05</v>
      </c>
      <c r="M129" s="277">
        <v>119.14490000000001</v>
      </c>
    </row>
    <row r="130" spans="1:13">
      <c r="A130" s="301">
        <v>121</v>
      </c>
      <c r="B130" s="277" t="s">
        <v>264</v>
      </c>
      <c r="C130" s="277">
        <v>814.85</v>
      </c>
      <c r="D130" s="279">
        <v>822.25</v>
      </c>
      <c r="E130" s="279">
        <v>804.6</v>
      </c>
      <c r="F130" s="279">
        <v>794.35</v>
      </c>
      <c r="G130" s="279">
        <v>776.7</v>
      </c>
      <c r="H130" s="279">
        <v>832.5</v>
      </c>
      <c r="I130" s="279">
        <v>850.15000000000009</v>
      </c>
      <c r="J130" s="279">
        <v>860.4</v>
      </c>
      <c r="K130" s="277">
        <v>839.9</v>
      </c>
      <c r="L130" s="277">
        <v>812</v>
      </c>
      <c r="M130" s="277">
        <v>4.2531299999999996</v>
      </c>
    </row>
    <row r="131" spans="1:13">
      <c r="A131" s="301">
        <v>122</v>
      </c>
      <c r="B131" s="277" t="s">
        <v>131</v>
      </c>
      <c r="C131" s="277">
        <v>2168.1</v>
      </c>
      <c r="D131" s="279">
        <v>2161.3666666666668</v>
      </c>
      <c r="E131" s="279">
        <v>2138.7333333333336</v>
      </c>
      <c r="F131" s="279">
        <v>2109.3666666666668</v>
      </c>
      <c r="G131" s="279">
        <v>2086.7333333333336</v>
      </c>
      <c r="H131" s="279">
        <v>2190.7333333333336</v>
      </c>
      <c r="I131" s="279">
        <v>2213.3666666666668</v>
      </c>
      <c r="J131" s="279">
        <v>2242.7333333333336</v>
      </c>
      <c r="K131" s="277">
        <v>2184</v>
      </c>
      <c r="L131" s="277">
        <v>2132</v>
      </c>
      <c r="M131" s="277">
        <v>12.488849999999999</v>
      </c>
    </row>
    <row r="132" spans="1:13">
      <c r="A132" s="301">
        <v>123</v>
      </c>
      <c r="B132" s="277" t="s">
        <v>133</v>
      </c>
      <c r="C132" s="277">
        <v>1467.1</v>
      </c>
      <c r="D132" s="279">
        <v>1447.3666666666668</v>
      </c>
      <c r="E132" s="279">
        <v>1420.7333333333336</v>
      </c>
      <c r="F132" s="279">
        <v>1374.3666666666668</v>
      </c>
      <c r="G132" s="279">
        <v>1347.7333333333336</v>
      </c>
      <c r="H132" s="279">
        <v>1493.7333333333336</v>
      </c>
      <c r="I132" s="279">
        <v>1520.3666666666668</v>
      </c>
      <c r="J132" s="279">
        <v>1566.7333333333336</v>
      </c>
      <c r="K132" s="277">
        <v>1474</v>
      </c>
      <c r="L132" s="277">
        <v>1401</v>
      </c>
      <c r="M132" s="277">
        <v>106.45874999999999</v>
      </c>
    </row>
    <row r="133" spans="1:13">
      <c r="A133" s="301">
        <v>124</v>
      </c>
      <c r="B133" s="277" t="s">
        <v>134</v>
      </c>
      <c r="C133" s="277">
        <v>71.599999999999994</v>
      </c>
      <c r="D133" s="279">
        <v>71.95</v>
      </c>
      <c r="E133" s="279">
        <v>70.95</v>
      </c>
      <c r="F133" s="279">
        <v>70.3</v>
      </c>
      <c r="G133" s="279">
        <v>69.3</v>
      </c>
      <c r="H133" s="279">
        <v>72.600000000000009</v>
      </c>
      <c r="I133" s="279">
        <v>73.600000000000009</v>
      </c>
      <c r="J133" s="279">
        <v>74.250000000000014</v>
      </c>
      <c r="K133" s="277">
        <v>72.95</v>
      </c>
      <c r="L133" s="277">
        <v>71.3</v>
      </c>
      <c r="M133" s="277">
        <v>159.22658999999999</v>
      </c>
    </row>
    <row r="134" spans="1:13">
      <c r="A134" s="301">
        <v>125</v>
      </c>
      <c r="B134" s="277" t="s">
        <v>358</v>
      </c>
      <c r="C134" s="277">
        <v>1840.65</v>
      </c>
      <c r="D134" s="279">
        <v>1854.2833333333335</v>
      </c>
      <c r="E134" s="279">
        <v>1819.166666666667</v>
      </c>
      <c r="F134" s="279">
        <v>1797.6833333333334</v>
      </c>
      <c r="G134" s="279">
        <v>1762.5666666666668</v>
      </c>
      <c r="H134" s="279">
        <v>1875.7666666666671</v>
      </c>
      <c r="I134" s="279">
        <v>1910.8833333333334</v>
      </c>
      <c r="J134" s="279">
        <v>1932.3666666666672</v>
      </c>
      <c r="K134" s="277">
        <v>1889.4</v>
      </c>
      <c r="L134" s="277">
        <v>1832.8</v>
      </c>
      <c r="M134" s="277">
        <v>1.27911</v>
      </c>
    </row>
    <row r="135" spans="1:13">
      <c r="A135" s="301">
        <v>126</v>
      </c>
      <c r="B135" s="277" t="s">
        <v>135</v>
      </c>
      <c r="C135" s="277">
        <v>314.3</v>
      </c>
      <c r="D135" s="279">
        <v>312.98333333333329</v>
      </c>
      <c r="E135" s="279">
        <v>306.96666666666658</v>
      </c>
      <c r="F135" s="279">
        <v>299.63333333333327</v>
      </c>
      <c r="G135" s="279">
        <v>293.61666666666656</v>
      </c>
      <c r="H135" s="279">
        <v>320.31666666666661</v>
      </c>
      <c r="I135" s="279">
        <v>326.33333333333337</v>
      </c>
      <c r="J135" s="279">
        <v>333.66666666666663</v>
      </c>
      <c r="K135" s="277">
        <v>319</v>
      </c>
      <c r="L135" s="277">
        <v>305.64999999999998</v>
      </c>
      <c r="M135" s="277">
        <v>108.54043</v>
      </c>
    </row>
    <row r="136" spans="1:13">
      <c r="A136" s="301">
        <v>127</v>
      </c>
      <c r="B136" s="277" t="s">
        <v>136</v>
      </c>
      <c r="C136" s="277">
        <v>981.85</v>
      </c>
      <c r="D136" s="279">
        <v>988.25</v>
      </c>
      <c r="E136" s="279">
        <v>971.8</v>
      </c>
      <c r="F136" s="279">
        <v>961.75</v>
      </c>
      <c r="G136" s="279">
        <v>945.3</v>
      </c>
      <c r="H136" s="279">
        <v>998.3</v>
      </c>
      <c r="I136" s="279">
        <v>1014.75</v>
      </c>
      <c r="J136" s="279">
        <v>1024.8</v>
      </c>
      <c r="K136" s="277">
        <v>1004.7</v>
      </c>
      <c r="L136" s="277">
        <v>978.2</v>
      </c>
      <c r="M136" s="277">
        <v>78.21217</v>
      </c>
    </row>
    <row r="137" spans="1:13">
      <c r="A137" s="301">
        <v>128</v>
      </c>
      <c r="B137" s="277" t="s">
        <v>266</v>
      </c>
      <c r="C137" s="277">
        <v>2519.6</v>
      </c>
      <c r="D137" s="279">
        <v>2514.9</v>
      </c>
      <c r="E137" s="279">
        <v>2499.8000000000002</v>
      </c>
      <c r="F137" s="279">
        <v>2480</v>
      </c>
      <c r="G137" s="279">
        <v>2464.9</v>
      </c>
      <c r="H137" s="279">
        <v>2534.7000000000003</v>
      </c>
      <c r="I137" s="279">
        <v>2549.7999999999997</v>
      </c>
      <c r="J137" s="279">
        <v>2569.6000000000004</v>
      </c>
      <c r="K137" s="277">
        <v>2530</v>
      </c>
      <c r="L137" s="277">
        <v>2495.1</v>
      </c>
      <c r="M137" s="277">
        <v>2.3901500000000002</v>
      </c>
    </row>
    <row r="138" spans="1:13">
      <c r="A138" s="301">
        <v>129</v>
      </c>
      <c r="B138" s="277" t="s">
        <v>265</v>
      </c>
      <c r="C138" s="277">
        <v>1534.65</v>
      </c>
      <c r="D138" s="279">
        <v>1539.5666666666666</v>
      </c>
      <c r="E138" s="279">
        <v>1520.1333333333332</v>
      </c>
      <c r="F138" s="279">
        <v>1505.6166666666666</v>
      </c>
      <c r="G138" s="279">
        <v>1486.1833333333332</v>
      </c>
      <c r="H138" s="279">
        <v>1554.0833333333333</v>
      </c>
      <c r="I138" s="279">
        <v>1573.5166666666667</v>
      </c>
      <c r="J138" s="279">
        <v>1588.0333333333333</v>
      </c>
      <c r="K138" s="277">
        <v>1559</v>
      </c>
      <c r="L138" s="277">
        <v>1525.05</v>
      </c>
      <c r="M138" s="277">
        <v>0.81091999999999997</v>
      </c>
    </row>
    <row r="139" spans="1:13">
      <c r="A139" s="301">
        <v>130</v>
      </c>
      <c r="B139" s="277" t="s">
        <v>137</v>
      </c>
      <c r="C139" s="277">
        <v>976.1</v>
      </c>
      <c r="D139" s="279">
        <v>979.94999999999993</v>
      </c>
      <c r="E139" s="279">
        <v>968.14999999999986</v>
      </c>
      <c r="F139" s="279">
        <v>960.19999999999993</v>
      </c>
      <c r="G139" s="279">
        <v>948.39999999999986</v>
      </c>
      <c r="H139" s="279">
        <v>987.89999999999986</v>
      </c>
      <c r="I139" s="279">
        <v>999.69999999999982</v>
      </c>
      <c r="J139" s="279">
        <v>1007.6499999999999</v>
      </c>
      <c r="K139" s="277">
        <v>991.75</v>
      </c>
      <c r="L139" s="277">
        <v>972</v>
      </c>
      <c r="M139" s="277">
        <v>25.311879999999999</v>
      </c>
    </row>
    <row r="140" spans="1:13">
      <c r="A140" s="301">
        <v>131</v>
      </c>
      <c r="B140" s="277" t="s">
        <v>138</v>
      </c>
      <c r="C140" s="277">
        <v>631.4</v>
      </c>
      <c r="D140" s="279">
        <v>635.91666666666663</v>
      </c>
      <c r="E140" s="279">
        <v>624.83333333333326</v>
      </c>
      <c r="F140" s="279">
        <v>618.26666666666665</v>
      </c>
      <c r="G140" s="279">
        <v>607.18333333333328</v>
      </c>
      <c r="H140" s="279">
        <v>642.48333333333323</v>
      </c>
      <c r="I140" s="279">
        <v>653.56666666666649</v>
      </c>
      <c r="J140" s="279">
        <v>660.13333333333321</v>
      </c>
      <c r="K140" s="277">
        <v>647</v>
      </c>
      <c r="L140" s="277">
        <v>629.35</v>
      </c>
      <c r="M140" s="277">
        <v>78.116240000000005</v>
      </c>
    </row>
    <row r="141" spans="1:13">
      <c r="A141" s="301">
        <v>132</v>
      </c>
      <c r="B141" s="277" t="s">
        <v>139</v>
      </c>
      <c r="C141" s="277">
        <v>143.65</v>
      </c>
      <c r="D141" s="279">
        <v>144.04999999999998</v>
      </c>
      <c r="E141" s="279">
        <v>141.34999999999997</v>
      </c>
      <c r="F141" s="279">
        <v>139.04999999999998</v>
      </c>
      <c r="G141" s="279">
        <v>136.34999999999997</v>
      </c>
      <c r="H141" s="279">
        <v>146.34999999999997</v>
      </c>
      <c r="I141" s="279">
        <v>149.04999999999995</v>
      </c>
      <c r="J141" s="279">
        <v>151.34999999999997</v>
      </c>
      <c r="K141" s="277">
        <v>146.75</v>
      </c>
      <c r="L141" s="277">
        <v>141.75</v>
      </c>
      <c r="M141" s="277">
        <v>129.54658000000001</v>
      </c>
    </row>
    <row r="142" spans="1:13">
      <c r="A142" s="301">
        <v>133</v>
      </c>
      <c r="B142" s="277" t="s">
        <v>140</v>
      </c>
      <c r="C142" s="277">
        <v>156.65</v>
      </c>
      <c r="D142" s="279">
        <v>156.33333333333334</v>
      </c>
      <c r="E142" s="279">
        <v>154.9666666666667</v>
      </c>
      <c r="F142" s="279">
        <v>153.28333333333336</v>
      </c>
      <c r="G142" s="279">
        <v>151.91666666666671</v>
      </c>
      <c r="H142" s="279">
        <v>158.01666666666668</v>
      </c>
      <c r="I142" s="279">
        <v>159.3833333333333</v>
      </c>
      <c r="J142" s="279">
        <v>161.06666666666666</v>
      </c>
      <c r="K142" s="277">
        <v>157.69999999999999</v>
      </c>
      <c r="L142" s="277">
        <v>154.65</v>
      </c>
      <c r="M142" s="277">
        <v>53.161320000000003</v>
      </c>
    </row>
    <row r="143" spans="1:13">
      <c r="A143" s="301">
        <v>134</v>
      </c>
      <c r="B143" s="277" t="s">
        <v>141</v>
      </c>
      <c r="C143" s="277">
        <v>374.3</v>
      </c>
      <c r="D143" s="279">
        <v>374.2</v>
      </c>
      <c r="E143" s="279">
        <v>371.95</v>
      </c>
      <c r="F143" s="279">
        <v>369.6</v>
      </c>
      <c r="G143" s="279">
        <v>367.35</v>
      </c>
      <c r="H143" s="279">
        <v>376.54999999999995</v>
      </c>
      <c r="I143" s="279">
        <v>378.79999999999995</v>
      </c>
      <c r="J143" s="279">
        <v>381.14999999999992</v>
      </c>
      <c r="K143" s="277">
        <v>376.45</v>
      </c>
      <c r="L143" s="277">
        <v>371.85</v>
      </c>
      <c r="M143" s="277">
        <v>25.249590000000001</v>
      </c>
    </row>
    <row r="144" spans="1:13">
      <c r="A144" s="301">
        <v>135</v>
      </c>
      <c r="B144" s="277" t="s">
        <v>142</v>
      </c>
      <c r="C144" s="277">
        <v>7104.1</v>
      </c>
      <c r="D144" s="279">
        <v>7096.1833333333334</v>
      </c>
      <c r="E144" s="279">
        <v>7036.3666666666668</v>
      </c>
      <c r="F144" s="279">
        <v>6968.6333333333332</v>
      </c>
      <c r="G144" s="279">
        <v>6908.8166666666666</v>
      </c>
      <c r="H144" s="279">
        <v>7163.916666666667</v>
      </c>
      <c r="I144" s="279">
        <v>7223.7333333333345</v>
      </c>
      <c r="J144" s="279">
        <v>7291.4666666666672</v>
      </c>
      <c r="K144" s="277">
        <v>7156</v>
      </c>
      <c r="L144" s="277">
        <v>7028.45</v>
      </c>
      <c r="M144" s="277">
        <v>10.19984</v>
      </c>
    </row>
    <row r="145" spans="1:13">
      <c r="A145" s="301">
        <v>136</v>
      </c>
      <c r="B145" s="277" t="s">
        <v>143</v>
      </c>
      <c r="C145" s="277">
        <v>585.15</v>
      </c>
      <c r="D145" s="279">
        <v>581.15</v>
      </c>
      <c r="E145" s="279">
        <v>573.69999999999993</v>
      </c>
      <c r="F145" s="279">
        <v>562.25</v>
      </c>
      <c r="G145" s="279">
        <v>554.79999999999995</v>
      </c>
      <c r="H145" s="279">
        <v>592.59999999999991</v>
      </c>
      <c r="I145" s="279">
        <v>600.04999999999995</v>
      </c>
      <c r="J145" s="279">
        <v>611.49999999999989</v>
      </c>
      <c r="K145" s="277">
        <v>588.6</v>
      </c>
      <c r="L145" s="277">
        <v>569.70000000000005</v>
      </c>
      <c r="M145" s="277">
        <v>43.610729999999997</v>
      </c>
    </row>
    <row r="146" spans="1:13">
      <c r="A146" s="301">
        <v>137</v>
      </c>
      <c r="B146" s="277" t="s">
        <v>144</v>
      </c>
      <c r="C146" s="277">
        <v>598.1</v>
      </c>
      <c r="D146" s="279">
        <v>599.28333333333342</v>
      </c>
      <c r="E146" s="279">
        <v>586.51666666666688</v>
      </c>
      <c r="F146" s="279">
        <v>574.93333333333351</v>
      </c>
      <c r="G146" s="279">
        <v>562.16666666666697</v>
      </c>
      <c r="H146" s="279">
        <v>610.86666666666679</v>
      </c>
      <c r="I146" s="279">
        <v>623.63333333333344</v>
      </c>
      <c r="J146" s="279">
        <v>635.2166666666667</v>
      </c>
      <c r="K146" s="277">
        <v>612.04999999999995</v>
      </c>
      <c r="L146" s="277">
        <v>587.70000000000005</v>
      </c>
      <c r="M146" s="277">
        <v>20.099119999999999</v>
      </c>
    </row>
    <row r="147" spans="1:13">
      <c r="A147" s="301">
        <v>138</v>
      </c>
      <c r="B147" s="277" t="s">
        <v>145</v>
      </c>
      <c r="C147" s="277">
        <v>992.25</v>
      </c>
      <c r="D147" s="279">
        <v>994.86666666666667</v>
      </c>
      <c r="E147" s="279">
        <v>985.0333333333333</v>
      </c>
      <c r="F147" s="279">
        <v>977.81666666666661</v>
      </c>
      <c r="G147" s="279">
        <v>967.98333333333323</v>
      </c>
      <c r="H147" s="279">
        <v>1002.0833333333334</v>
      </c>
      <c r="I147" s="279">
        <v>1011.9166666666666</v>
      </c>
      <c r="J147" s="279">
        <v>1019.1333333333334</v>
      </c>
      <c r="K147" s="277">
        <v>1004.7</v>
      </c>
      <c r="L147" s="277">
        <v>987.65</v>
      </c>
      <c r="M147" s="277">
        <v>8.4603199999999994</v>
      </c>
    </row>
    <row r="148" spans="1:13">
      <c r="A148" s="301">
        <v>139</v>
      </c>
      <c r="B148" s="277" t="s">
        <v>146</v>
      </c>
      <c r="C148" s="277">
        <v>1184.7</v>
      </c>
      <c r="D148" s="279">
        <v>1176.4333333333332</v>
      </c>
      <c r="E148" s="279">
        <v>1154.8666666666663</v>
      </c>
      <c r="F148" s="279">
        <v>1125.0333333333331</v>
      </c>
      <c r="G148" s="279">
        <v>1103.4666666666662</v>
      </c>
      <c r="H148" s="279">
        <v>1206.2666666666664</v>
      </c>
      <c r="I148" s="279">
        <v>1227.8333333333335</v>
      </c>
      <c r="J148" s="279">
        <v>1257.6666666666665</v>
      </c>
      <c r="K148" s="277">
        <v>1198</v>
      </c>
      <c r="L148" s="277">
        <v>1146.5999999999999</v>
      </c>
      <c r="M148" s="277">
        <v>11.306699999999999</v>
      </c>
    </row>
    <row r="149" spans="1:13">
      <c r="A149" s="301">
        <v>140</v>
      </c>
      <c r="B149" s="277" t="s">
        <v>147</v>
      </c>
      <c r="C149" s="277">
        <v>116.65</v>
      </c>
      <c r="D149" s="279">
        <v>117.46666666666665</v>
      </c>
      <c r="E149" s="279">
        <v>115.58333333333331</v>
      </c>
      <c r="F149" s="279">
        <v>114.51666666666667</v>
      </c>
      <c r="G149" s="279">
        <v>112.63333333333333</v>
      </c>
      <c r="H149" s="279">
        <v>118.5333333333333</v>
      </c>
      <c r="I149" s="279">
        <v>120.41666666666666</v>
      </c>
      <c r="J149" s="279">
        <v>121.48333333333329</v>
      </c>
      <c r="K149" s="277">
        <v>119.35</v>
      </c>
      <c r="L149" s="277">
        <v>116.4</v>
      </c>
      <c r="M149" s="277">
        <v>98.662049999999994</v>
      </c>
    </row>
    <row r="150" spans="1:13">
      <c r="A150" s="301">
        <v>141</v>
      </c>
      <c r="B150" s="277" t="s">
        <v>268</v>
      </c>
      <c r="C150" s="277">
        <v>1165.45</v>
      </c>
      <c r="D150" s="279">
        <v>1172.8166666666666</v>
      </c>
      <c r="E150" s="279">
        <v>1148.6333333333332</v>
      </c>
      <c r="F150" s="279">
        <v>1131.8166666666666</v>
      </c>
      <c r="G150" s="279">
        <v>1107.6333333333332</v>
      </c>
      <c r="H150" s="279">
        <v>1189.6333333333332</v>
      </c>
      <c r="I150" s="279">
        <v>1213.8166666666666</v>
      </c>
      <c r="J150" s="279">
        <v>1230.6333333333332</v>
      </c>
      <c r="K150" s="277">
        <v>1197</v>
      </c>
      <c r="L150" s="277">
        <v>1156</v>
      </c>
      <c r="M150" s="277">
        <v>3.3748399999999998</v>
      </c>
    </row>
    <row r="151" spans="1:13">
      <c r="A151" s="301">
        <v>142</v>
      </c>
      <c r="B151" s="277" t="s">
        <v>148</v>
      </c>
      <c r="C151" s="277">
        <v>59579.85</v>
      </c>
      <c r="D151" s="279">
        <v>59576.616666666669</v>
      </c>
      <c r="E151" s="279">
        <v>59154.233333333337</v>
      </c>
      <c r="F151" s="279">
        <v>58728.616666666669</v>
      </c>
      <c r="G151" s="279">
        <v>58306.233333333337</v>
      </c>
      <c r="H151" s="279">
        <v>60002.233333333337</v>
      </c>
      <c r="I151" s="279">
        <v>60424.616666666669</v>
      </c>
      <c r="J151" s="279">
        <v>60850.233333333337</v>
      </c>
      <c r="K151" s="277">
        <v>59999</v>
      </c>
      <c r="L151" s="277">
        <v>59151</v>
      </c>
      <c r="M151" s="277">
        <v>0.1694</v>
      </c>
    </row>
    <row r="152" spans="1:13">
      <c r="A152" s="301">
        <v>143</v>
      </c>
      <c r="B152" s="277" t="s">
        <v>267</v>
      </c>
      <c r="C152" s="277">
        <v>33.5</v>
      </c>
      <c r="D152" s="279">
        <v>33.783333333333331</v>
      </c>
      <c r="E152" s="279">
        <v>33.11666666666666</v>
      </c>
      <c r="F152" s="279">
        <v>32.733333333333327</v>
      </c>
      <c r="G152" s="279">
        <v>32.066666666666656</v>
      </c>
      <c r="H152" s="279">
        <v>34.166666666666664</v>
      </c>
      <c r="I152" s="279">
        <v>34.833333333333336</v>
      </c>
      <c r="J152" s="279">
        <v>35.216666666666669</v>
      </c>
      <c r="K152" s="277">
        <v>34.450000000000003</v>
      </c>
      <c r="L152" s="277">
        <v>33.4</v>
      </c>
      <c r="M152" s="277">
        <v>16.795850000000002</v>
      </c>
    </row>
    <row r="153" spans="1:13">
      <c r="A153" s="301">
        <v>144</v>
      </c>
      <c r="B153" s="277" t="s">
        <v>149</v>
      </c>
      <c r="C153" s="277">
        <v>1208.45</v>
      </c>
      <c r="D153" s="279">
        <v>1211.1499999999999</v>
      </c>
      <c r="E153" s="279">
        <v>1193.2999999999997</v>
      </c>
      <c r="F153" s="279">
        <v>1178.1499999999999</v>
      </c>
      <c r="G153" s="279">
        <v>1160.2999999999997</v>
      </c>
      <c r="H153" s="279">
        <v>1226.2999999999997</v>
      </c>
      <c r="I153" s="279">
        <v>1244.1499999999996</v>
      </c>
      <c r="J153" s="279">
        <v>1259.2999999999997</v>
      </c>
      <c r="K153" s="277">
        <v>1229</v>
      </c>
      <c r="L153" s="277">
        <v>1196</v>
      </c>
      <c r="M153" s="277">
        <v>24.246759999999998</v>
      </c>
    </row>
    <row r="154" spans="1:13">
      <c r="A154" s="301">
        <v>145</v>
      </c>
      <c r="B154" s="277" t="s">
        <v>3162</v>
      </c>
      <c r="C154" s="277">
        <v>285.8</v>
      </c>
      <c r="D154" s="279">
        <v>287.98333333333335</v>
      </c>
      <c r="E154" s="279">
        <v>281.81666666666672</v>
      </c>
      <c r="F154" s="279">
        <v>277.83333333333337</v>
      </c>
      <c r="G154" s="279">
        <v>271.66666666666674</v>
      </c>
      <c r="H154" s="279">
        <v>291.9666666666667</v>
      </c>
      <c r="I154" s="279">
        <v>298.13333333333333</v>
      </c>
      <c r="J154" s="279">
        <v>302.11666666666667</v>
      </c>
      <c r="K154" s="277">
        <v>294.14999999999998</v>
      </c>
      <c r="L154" s="277">
        <v>284</v>
      </c>
      <c r="M154" s="277">
        <v>11.091609999999999</v>
      </c>
    </row>
    <row r="155" spans="1:13">
      <c r="A155" s="301">
        <v>146</v>
      </c>
      <c r="B155" s="277" t="s">
        <v>269</v>
      </c>
      <c r="C155" s="277">
        <v>800.2</v>
      </c>
      <c r="D155" s="279">
        <v>807.23333333333323</v>
      </c>
      <c r="E155" s="279">
        <v>791.96666666666647</v>
      </c>
      <c r="F155" s="279">
        <v>783.73333333333323</v>
      </c>
      <c r="G155" s="279">
        <v>768.46666666666647</v>
      </c>
      <c r="H155" s="279">
        <v>815.46666666666647</v>
      </c>
      <c r="I155" s="279">
        <v>830.73333333333312</v>
      </c>
      <c r="J155" s="279">
        <v>838.96666666666647</v>
      </c>
      <c r="K155" s="277">
        <v>822.5</v>
      </c>
      <c r="L155" s="277">
        <v>799</v>
      </c>
      <c r="M155" s="277">
        <v>4.1959200000000001</v>
      </c>
    </row>
    <row r="156" spans="1:13">
      <c r="A156" s="301">
        <v>147</v>
      </c>
      <c r="B156" s="277" t="s">
        <v>150</v>
      </c>
      <c r="C156" s="277">
        <v>37.549999999999997</v>
      </c>
      <c r="D156" s="279">
        <v>37.633333333333333</v>
      </c>
      <c r="E156" s="279">
        <v>37.166666666666664</v>
      </c>
      <c r="F156" s="279">
        <v>36.783333333333331</v>
      </c>
      <c r="G156" s="279">
        <v>36.316666666666663</v>
      </c>
      <c r="H156" s="279">
        <v>38.016666666666666</v>
      </c>
      <c r="I156" s="279">
        <v>38.483333333333334</v>
      </c>
      <c r="J156" s="279">
        <v>38.866666666666667</v>
      </c>
      <c r="K156" s="277">
        <v>38.1</v>
      </c>
      <c r="L156" s="277">
        <v>37.25</v>
      </c>
      <c r="M156" s="277">
        <v>82.190370000000001</v>
      </c>
    </row>
    <row r="157" spans="1:13">
      <c r="A157" s="301">
        <v>148</v>
      </c>
      <c r="B157" s="277" t="s">
        <v>261</v>
      </c>
      <c r="C157" s="277">
        <v>3389.95</v>
      </c>
      <c r="D157" s="279">
        <v>3356.65</v>
      </c>
      <c r="E157" s="279">
        <v>3308.3</v>
      </c>
      <c r="F157" s="279">
        <v>3226.65</v>
      </c>
      <c r="G157" s="279">
        <v>3178.3</v>
      </c>
      <c r="H157" s="279">
        <v>3438.3</v>
      </c>
      <c r="I157" s="279">
        <v>3486.6499999999996</v>
      </c>
      <c r="J157" s="279">
        <v>3568.3</v>
      </c>
      <c r="K157" s="277">
        <v>3405</v>
      </c>
      <c r="L157" s="277">
        <v>3275</v>
      </c>
      <c r="M157" s="277">
        <v>3.8774199999999999</v>
      </c>
    </row>
    <row r="158" spans="1:13">
      <c r="A158" s="301">
        <v>149</v>
      </c>
      <c r="B158" s="277" t="s">
        <v>153</v>
      </c>
      <c r="C158" s="277">
        <v>16101.25</v>
      </c>
      <c r="D158" s="279">
        <v>16186.416666666666</v>
      </c>
      <c r="E158" s="279">
        <v>16004.833333333332</v>
      </c>
      <c r="F158" s="279">
        <v>15908.416666666666</v>
      </c>
      <c r="G158" s="279">
        <v>15726.833333333332</v>
      </c>
      <c r="H158" s="279">
        <v>16282.833333333332</v>
      </c>
      <c r="I158" s="279">
        <v>16464.416666666664</v>
      </c>
      <c r="J158" s="279">
        <v>16560.833333333332</v>
      </c>
      <c r="K158" s="277">
        <v>16368</v>
      </c>
      <c r="L158" s="277">
        <v>16090</v>
      </c>
      <c r="M158" s="277">
        <v>1.48489</v>
      </c>
    </row>
    <row r="159" spans="1:13">
      <c r="A159" s="301">
        <v>150</v>
      </c>
      <c r="B159" s="277" t="s">
        <v>270</v>
      </c>
      <c r="C159" s="277">
        <v>22.7</v>
      </c>
      <c r="D159" s="279">
        <v>22.866666666666664</v>
      </c>
      <c r="E159" s="279">
        <v>22.283333333333328</v>
      </c>
      <c r="F159" s="279">
        <v>21.866666666666664</v>
      </c>
      <c r="G159" s="279">
        <v>21.283333333333328</v>
      </c>
      <c r="H159" s="279">
        <v>23.283333333333328</v>
      </c>
      <c r="I159" s="279">
        <v>23.866666666666664</v>
      </c>
      <c r="J159" s="279">
        <v>24.283333333333328</v>
      </c>
      <c r="K159" s="277">
        <v>23.45</v>
      </c>
      <c r="L159" s="277">
        <v>22.45</v>
      </c>
      <c r="M159" s="277">
        <v>87.737440000000007</v>
      </c>
    </row>
    <row r="160" spans="1:13">
      <c r="A160" s="301">
        <v>151</v>
      </c>
      <c r="B160" s="277" t="s">
        <v>155</v>
      </c>
      <c r="C160" s="277">
        <v>107.5</v>
      </c>
      <c r="D160" s="279">
        <v>105.60000000000001</v>
      </c>
      <c r="E160" s="279">
        <v>101.80000000000001</v>
      </c>
      <c r="F160" s="279">
        <v>96.100000000000009</v>
      </c>
      <c r="G160" s="279">
        <v>92.300000000000011</v>
      </c>
      <c r="H160" s="279">
        <v>111.30000000000001</v>
      </c>
      <c r="I160" s="279">
        <v>115.1</v>
      </c>
      <c r="J160" s="279">
        <v>120.80000000000001</v>
      </c>
      <c r="K160" s="277">
        <v>109.4</v>
      </c>
      <c r="L160" s="277">
        <v>99.9</v>
      </c>
      <c r="M160" s="277">
        <v>672.46632999999997</v>
      </c>
    </row>
    <row r="161" spans="1:13">
      <c r="A161" s="301">
        <v>152</v>
      </c>
      <c r="B161" s="277" t="s">
        <v>156</v>
      </c>
      <c r="C161" s="277">
        <v>101.55</v>
      </c>
      <c r="D161" s="279">
        <v>102.35000000000001</v>
      </c>
      <c r="E161" s="279">
        <v>100.45000000000002</v>
      </c>
      <c r="F161" s="279">
        <v>99.350000000000009</v>
      </c>
      <c r="G161" s="279">
        <v>97.450000000000017</v>
      </c>
      <c r="H161" s="279">
        <v>103.45000000000002</v>
      </c>
      <c r="I161" s="279">
        <v>105.35000000000002</v>
      </c>
      <c r="J161" s="279">
        <v>106.45000000000002</v>
      </c>
      <c r="K161" s="277">
        <v>104.25</v>
      </c>
      <c r="L161" s="277">
        <v>101.25</v>
      </c>
      <c r="M161" s="277">
        <v>213.59092999999999</v>
      </c>
    </row>
    <row r="162" spans="1:13">
      <c r="A162" s="301">
        <v>153</v>
      </c>
      <c r="B162" s="277" t="s">
        <v>271</v>
      </c>
      <c r="C162" s="277">
        <v>413.45</v>
      </c>
      <c r="D162" s="279">
        <v>407.2166666666667</v>
      </c>
      <c r="E162" s="279">
        <v>396.43333333333339</v>
      </c>
      <c r="F162" s="279">
        <v>379.41666666666669</v>
      </c>
      <c r="G162" s="279">
        <v>368.63333333333338</v>
      </c>
      <c r="H162" s="279">
        <v>424.23333333333341</v>
      </c>
      <c r="I162" s="279">
        <v>435.01666666666671</v>
      </c>
      <c r="J162" s="279">
        <v>452.03333333333342</v>
      </c>
      <c r="K162" s="277">
        <v>418</v>
      </c>
      <c r="L162" s="277">
        <v>390.2</v>
      </c>
      <c r="M162" s="277">
        <v>11.53626</v>
      </c>
    </row>
    <row r="163" spans="1:13">
      <c r="A163" s="301">
        <v>154</v>
      </c>
      <c r="B163" s="277" t="s">
        <v>272</v>
      </c>
      <c r="C163" s="277">
        <v>3042.15</v>
      </c>
      <c r="D163" s="279">
        <v>3049.0499999999997</v>
      </c>
      <c r="E163" s="279">
        <v>3019.0999999999995</v>
      </c>
      <c r="F163" s="279">
        <v>2996.0499999999997</v>
      </c>
      <c r="G163" s="279">
        <v>2966.0999999999995</v>
      </c>
      <c r="H163" s="279">
        <v>3072.0999999999995</v>
      </c>
      <c r="I163" s="279">
        <v>3102.0499999999993</v>
      </c>
      <c r="J163" s="279">
        <v>3125.0999999999995</v>
      </c>
      <c r="K163" s="277">
        <v>3079</v>
      </c>
      <c r="L163" s="277">
        <v>3026</v>
      </c>
      <c r="M163" s="277">
        <v>0.29854000000000003</v>
      </c>
    </row>
    <row r="164" spans="1:13">
      <c r="A164" s="301">
        <v>155</v>
      </c>
      <c r="B164" s="277" t="s">
        <v>157</v>
      </c>
      <c r="C164" s="277">
        <v>96.85</v>
      </c>
      <c r="D164" s="279">
        <v>97.383333333333326</v>
      </c>
      <c r="E164" s="279">
        <v>96.166666666666657</v>
      </c>
      <c r="F164" s="279">
        <v>95.483333333333334</v>
      </c>
      <c r="G164" s="279">
        <v>94.266666666666666</v>
      </c>
      <c r="H164" s="279">
        <v>98.066666666666649</v>
      </c>
      <c r="I164" s="279">
        <v>99.283333333333317</v>
      </c>
      <c r="J164" s="279">
        <v>99.96666666666664</v>
      </c>
      <c r="K164" s="277">
        <v>98.6</v>
      </c>
      <c r="L164" s="277">
        <v>96.7</v>
      </c>
      <c r="M164" s="277">
        <v>9.6295500000000001</v>
      </c>
    </row>
    <row r="165" spans="1:13">
      <c r="A165" s="301">
        <v>156</v>
      </c>
      <c r="B165" s="277" t="s">
        <v>158</v>
      </c>
      <c r="C165" s="277">
        <v>80.349999999999994</v>
      </c>
      <c r="D165" s="279">
        <v>80.716666666666654</v>
      </c>
      <c r="E165" s="279">
        <v>79.633333333333312</v>
      </c>
      <c r="F165" s="279">
        <v>78.916666666666657</v>
      </c>
      <c r="G165" s="279">
        <v>77.833333333333314</v>
      </c>
      <c r="H165" s="279">
        <v>81.433333333333309</v>
      </c>
      <c r="I165" s="279">
        <v>82.516666666666652</v>
      </c>
      <c r="J165" s="279">
        <v>83.233333333333306</v>
      </c>
      <c r="K165" s="277">
        <v>81.8</v>
      </c>
      <c r="L165" s="277">
        <v>80</v>
      </c>
      <c r="M165" s="277">
        <v>146.67141000000001</v>
      </c>
    </row>
    <row r="166" spans="1:13">
      <c r="A166" s="301">
        <v>157</v>
      </c>
      <c r="B166" s="277" t="s">
        <v>159</v>
      </c>
      <c r="C166" s="277">
        <v>20119.8</v>
      </c>
      <c r="D166" s="279">
        <v>20177.55</v>
      </c>
      <c r="E166" s="279">
        <v>19913.25</v>
      </c>
      <c r="F166" s="279">
        <v>19706.7</v>
      </c>
      <c r="G166" s="279">
        <v>19442.400000000001</v>
      </c>
      <c r="H166" s="279">
        <v>20384.099999999999</v>
      </c>
      <c r="I166" s="279">
        <v>20648.399999999994</v>
      </c>
      <c r="J166" s="279">
        <v>20854.949999999997</v>
      </c>
      <c r="K166" s="277">
        <v>20441.849999999999</v>
      </c>
      <c r="L166" s="277">
        <v>19971</v>
      </c>
      <c r="M166" s="277">
        <v>0.36709999999999998</v>
      </c>
    </row>
    <row r="167" spans="1:13">
      <c r="A167" s="301">
        <v>158</v>
      </c>
      <c r="B167" s="277" t="s">
        <v>160</v>
      </c>
      <c r="C167" s="277">
        <v>1511.2</v>
      </c>
      <c r="D167" s="279">
        <v>1525.3999999999999</v>
      </c>
      <c r="E167" s="279">
        <v>1487.7999999999997</v>
      </c>
      <c r="F167" s="279">
        <v>1464.3999999999999</v>
      </c>
      <c r="G167" s="279">
        <v>1426.7999999999997</v>
      </c>
      <c r="H167" s="279">
        <v>1548.7999999999997</v>
      </c>
      <c r="I167" s="279">
        <v>1586.3999999999996</v>
      </c>
      <c r="J167" s="279">
        <v>1609.7999999999997</v>
      </c>
      <c r="K167" s="277">
        <v>1563</v>
      </c>
      <c r="L167" s="277">
        <v>1502</v>
      </c>
      <c r="M167" s="277">
        <v>25.551690000000001</v>
      </c>
    </row>
    <row r="168" spans="1:13">
      <c r="A168" s="301">
        <v>159</v>
      </c>
      <c r="B168" s="277" t="s">
        <v>161</v>
      </c>
      <c r="C168" s="277">
        <v>249.25</v>
      </c>
      <c r="D168" s="279">
        <v>247.55000000000004</v>
      </c>
      <c r="E168" s="279">
        <v>245.00000000000009</v>
      </c>
      <c r="F168" s="279">
        <v>240.75000000000006</v>
      </c>
      <c r="G168" s="279">
        <v>238.2000000000001</v>
      </c>
      <c r="H168" s="279">
        <v>251.80000000000007</v>
      </c>
      <c r="I168" s="279">
        <v>254.35000000000002</v>
      </c>
      <c r="J168" s="279">
        <v>258.60000000000002</v>
      </c>
      <c r="K168" s="277">
        <v>250.1</v>
      </c>
      <c r="L168" s="277">
        <v>243.3</v>
      </c>
      <c r="M168" s="277">
        <v>39.756500000000003</v>
      </c>
    </row>
    <row r="169" spans="1:13">
      <c r="A169" s="301">
        <v>160</v>
      </c>
      <c r="B169" s="277" t="s">
        <v>162</v>
      </c>
      <c r="C169" s="277">
        <v>98.2</v>
      </c>
      <c r="D169" s="279">
        <v>99</v>
      </c>
      <c r="E169" s="279">
        <v>96.85</v>
      </c>
      <c r="F169" s="279">
        <v>95.5</v>
      </c>
      <c r="G169" s="279">
        <v>93.35</v>
      </c>
      <c r="H169" s="279">
        <v>100.35</v>
      </c>
      <c r="I169" s="279">
        <v>102.5</v>
      </c>
      <c r="J169" s="279">
        <v>103.85</v>
      </c>
      <c r="K169" s="277">
        <v>101.15</v>
      </c>
      <c r="L169" s="277">
        <v>97.65</v>
      </c>
      <c r="M169" s="277">
        <v>135.39588000000001</v>
      </c>
    </row>
    <row r="170" spans="1:13">
      <c r="A170" s="301">
        <v>161</v>
      </c>
      <c r="B170" s="277" t="s">
        <v>275</v>
      </c>
      <c r="C170" s="277">
        <v>4739.7</v>
      </c>
      <c r="D170" s="279">
        <v>4773.2333333333336</v>
      </c>
      <c r="E170" s="279">
        <v>4666.4666666666672</v>
      </c>
      <c r="F170" s="279">
        <v>4593.2333333333336</v>
      </c>
      <c r="G170" s="279">
        <v>4486.4666666666672</v>
      </c>
      <c r="H170" s="279">
        <v>4846.4666666666672</v>
      </c>
      <c r="I170" s="279">
        <v>4953.2333333333336</v>
      </c>
      <c r="J170" s="279">
        <v>5026.4666666666672</v>
      </c>
      <c r="K170" s="277">
        <v>4880</v>
      </c>
      <c r="L170" s="277">
        <v>4700</v>
      </c>
      <c r="M170" s="277">
        <v>0.33935999999999999</v>
      </c>
    </row>
    <row r="171" spans="1:13">
      <c r="A171" s="301">
        <v>162</v>
      </c>
      <c r="B171" s="277" t="s">
        <v>277</v>
      </c>
      <c r="C171" s="277">
        <v>10133.25</v>
      </c>
      <c r="D171" s="279">
        <v>10157.449999999999</v>
      </c>
      <c r="E171" s="279">
        <v>10075.949999999997</v>
      </c>
      <c r="F171" s="279">
        <v>10018.649999999998</v>
      </c>
      <c r="G171" s="279">
        <v>9937.149999999996</v>
      </c>
      <c r="H171" s="279">
        <v>10214.749999999998</v>
      </c>
      <c r="I171" s="279">
        <v>10296.250000000002</v>
      </c>
      <c r="J171" s="279">
        <v>10353.549999999999</v>
      </c>
      <c r="K171" s="277">
        <v>10238.950000000001</v>
      </c>
      <c r="L171" s="277">
        <v>10100.15</v>
      </c>
      <c r="M171" s="277">
        <v>0.18826000000000001</v>
      </c>
    </row>
    <row r="172" spans="1:13">
      <c r="A172" s="301">
        <v>163</v>
      </c>
      <c r="B172" s="277" t="s">
        <v>163</v>
      </c>
      <c r="C172" s="277">
        <v>1445.5</v>
      </c>
      <c r="D172" s="279">
        <v>1456.3</v>
      </c>
      <c r="E172" s="279">
        <v>1431.6</v>
      </c>
      <c r="F172" s="279">
        <v>1417.7</v>
      </c>
      <c r="G172" s="279">
        <v>1393</v>
      </c>
      <c r="H172" s="279">
        <v>1470.1999999999998</v>
      </c>
      <c r="I172" s="279">
        <v>1494.9</v>
      </c>
      <c r="J172" s="279">
        <v>1508.7999999999997</v>
      </c>
      <c r="K172" s="277">
        <v>1481</v>
      </c>
      <c r="L172" s="277">
        <v>1442.4</v>
      </c>
      <c r="M172" s="277">
        <v>6.5040500000000003</v>
      </c>
    </row>
    <row r="173" spans="1:13">
      <c r="A173" s="301">
        <v>164</v>
      </c>
      <c r="B173" s="277" t="s">
        <v>273</v>
      </c>
      <c r="C173" s="277">
        <v>1967.05</v>
      </c>
      <c r="D173" s="279">
        <v>1975.4166666666667</v>
      </c>
      <c r="E173" s="279">
        <v>1950.6333333333334</v>
      </c>
      <c r="F173" s="279">
        <v>1934.2166666666667</v>
      </c>
      <c r="G173" s="279">
        <v>1909.4333333333334</v>
      </c>
      <c r="H173" s="279">
        <v>1991.8333333333335</v>
      </c>
      <c r="I173" s="279">
        <v>2016.6166666666668</v>
      </c>
      <c r="J173" s="279">
        <v>2033.0333333333335</v>
      </c>
      <c r="K173" s="277">
        <v>2000.2</v>
      </c>
      <c r="L173" s="277">
        <v>1959</v>
      </c>
      <c r="M173" s="277">
        <v>2.2305000000000001</v>
      </c>
    </row>
    <row r="174" spans="1:13">
      <c r="A174" s="301">
        <v>165</v>
      </c>
      <c r="B174" s="277" t="s">
        <v>164</v>
      </c>
      <c r="C174" s="277">
        <v>37.049999999999997</v>
      </c>
      <c r="D174" s="279">
        <v>36.65</v>
      </c>
      <c r="E174" s="279">
        <v>35.9</v>
      </c>
      <c r="F174" s="279">
        <v>34.75</v>
      </c>
      <c r="G174" s="279">
        <v>34</v>
      </c>
      <c r="H174" s="279">
        <v>37.799999999999997</v>
      </c>
      <c r="I174" s="279">
        <v>38.549999999999997</v>
      </c>
      <c r="J174" s="279">
        <v>39.699999999999996</v>
      </c>
      <c r="K174" s="277">
        <v>37.4</v>
      </c>
      <c r="L174" s="277">
        <v>35.5</v>
      </c>
      <c r="M174" s="277">
        <v>859.67317000000003</v>
      </c>
    </row>
    <row r="175" spans="1:13">
      <c r="A175" s="301">
        <v>166</v>
      </c>
      <c r="B175" s="277" t="s">
        <v>274</v>
      </c>
      <c r="C175" s="277">
        <v>302.2</v>
      </c>
      <c r="D175" s="279">
        <v>303.56666666666666</v>
      </c>
      <c r="E175" s="279">
        <v>297.63333333333333</v>
      </c>
      <c r="F175" s="279">
        <v>293.06666666666666</v>
      </c>
      <c r="G175" s="279">
        <v>287.13333333333333</v>
      </c>
      <c r="H175" s="279">
        <v>308.13333333333333</v>
      </c>
      <c r="I175" s="279">
        <v>314.06666666666661</v>
      </c>
      <c r="J175" s="279">
        <v>318.63333333333333</v>
      </c>
      <c r="K175" s="277">
        <v>309.5</v>
      </c>
      <c r="L175" s="277">
        <v>299</v>
      </c>
      <c r="M175" s="277">
        <v>11.63245</v>
      </c>
    </row>
    <row r="176" spans="1:13">
      <c r="A176" s="301">
        <v>167</v>
      </c>
      <c r="B176" s="277" t="s">
        <v>491</v>
      </c>
      <c r="C176" s="277">
        <v>900.25</v>
      </c>
      <c r="D176" s="279">
        <v>906.13333333333321</v>
      </c>
      <c r="E176" s="279">
        <v>889.6666666666664</v>
      </c>
      <c r="F176" s="279">
        <v>879.08333333333314</v>
      </c>
      <c r="G176" s="279">
        <v>862.61666666666633</v>
      </c>
      <c r="H176" s="279">
        <v>916.71666666666647</v>
      </c>
      <c r="I176" s="279">
        <v>933.18333333333317</v>
      </c>
      <c r="J176" s="279">
        <v>943.76666666666654</v>
      </c>
      <c r="K176" s="277">
        <v>922.6</v>
      </c>
      <c r="L176" s="277">
        <v>895.55</v>
      </c>
      <c r="M176" s="277">
        <v>2.1949399999999999</v>
      </c>
    </row>
    <row r="177" spans="1:13">
      <c r="A177" s="301">
        <v>168</v>
      </c>
      <c r="B177" s="277" t="s">
        <v>165</v>
      </c>
      <c r="C177" s="277">
        <v>182.3</v>
      </c>
      <c r="D177" s="279">
        <v>183.61666666666667</v>
      </c>
      <c r="E177" s="279">
        <v>180.48333333333335</v>
      </c>
      <c r="F177" s="279">
        <v>178.66666666666669</v>
      </c>
      <c r="G177" s="279">
        <v>175.53333333333336</v>
      </c>
      <c r="H177" s="279">
        <v>185.43333333333334</v>
      </c>
      <c r="I177" s="279">
        <v>188.56666666666666</v>
      </c>
      <c r="J177" s="279">
        <v>190.38333333333333</v>
      </c>
      <c r="K177" s="277">
        <v>186.75</v>
      </c>
      <c r="L177" s="277">
        <v>181.8</v>
      </c>
      <c r="M177" s="277">
        <v>68.159710000000004</v>
      </c>
    </row>
    <row r="178" spans="1:13">
      <c r="A178" s="301">
        <v>169</v>
      </c>
      <c r="B178" s="277" t="s">
        <v>276</v>
      </c>
      <c r="C178" s="277">
        <v>263.05</v>
      </c>
      <c r="D178" s="279">
        <v>261.90000000000003</v>
      </c>
      <c r="E178" s="279">
        <v>257.15000000000009</v>
      </c>
      <c r="F178" s="279">
        <v>251.25000000000006</v>
      </c>
      <c r="G178" s="279">
        <v>246.50000000000011</v>
      </c>
      <c r="H178" s="279">
        <v>267.80000000000007</v>
      </c>
      <c r="I178" s="279">
        <v>272.54999999999995</v>
      </c>
      <c r="J178" s="279">
        <v>278.45000000000005</v>
      </c>
      <c r="K178" s="277">
        <v>266.64999999999998</v>
      </c>
      <c r="L178" s="277">
        <v>256</v>
      </c>
      <c r="M178" s="277">
        <v>8.3175899999999992</v>
      </c>
    </row>
    <row r="179" spans="1:13">
      <c r="A179" s="301">
        <v>170</v>
      </c>
      <c r="B179" s="277" t="s">
        <v>278</v>
      </c>
      <c r="C179" s="277">
        <v>387.9</v>
      </c>
      <c r="D179" s="279">
        <v>387.2833333333333</v>
      </c>
      <c r="E179" s="279">
        <v>381.81666666666661</v>
      </c>
      <c r="F179" s="279">
        <v>375.73333333333329</v>
      </c>
      <c r="G179" s="279">
        <v>370.26666666666659</v>
      </c>
      <c r="H179" s="279">
        <v>393.36666666666662</v>
      </c>
      <c r="I179" s="279">
        <v>398.83333333333331</v>
      </c>
      <c r="J179" s="279">
        <v>404.91666666666663</v>
      </c>
      <c r="K179" s="277">
        <v>392.75</v>
      </c>
      <c r="L179" s="277">
        <v>381.2</v>
      </c>
      <c r="M179" s="277">
        <v>2.41553</v>
      </c>
    </row>
    <row r="180" spans="1:13">
      <c r="A180" s="301">
        <v>171</v>
      </c>
      <c r="B180" s="277" t="s">
        <v>279</v>
      </c>
      <c r="C180" s="277">
        <v>464.95</v>
      </c>
      <c r="D180" s="279">
        <v>468.58333333333331</v>
      </c>
      <c r="E180" s="279">
        <v>459.66666666666663</v>
      </c>
      <c r="F180" s="279">
        <v>454.38333333333333</v>
      </c>
      <c r="G180" s="279">
        <v>445.46666666666664</v>
      </c>
      <c r="H180" s="279">
        <v>473.86666666666662</v>
      </c>
      <c r="I180" s="279">
        <v>482.78333333333325</v>
      </c>
      <c r="J180" s="279">
        <v>488.06666666666661</v>
      </c>
      <c r="K180" s="277">
        <v>477.5</v>
      </c>
      <c r="L180" s="277">
        <v>463.3</v>
      </c>
      <c r="M180" s="277">
        <v>1.1897</v>
      </c>
    </row>
    <row r="181" spans="1:13">
      <c r="A181" s="301">
        <v>172</v>
      </c>
      <c r="B181" s="277" t="s">
        <v>167</v>
      </c>
      <c r="C181" s="277">
        <v>719.65</v>
      </c>
      <c r="D181" s="279">
        <v>719.4666666666667</v>
      </c>
      <c r="E181" s="279">
        <v>713.93333333333339</v>
      </c>
      <c r="F181" s="279">
        <v>708.2166666666667</v>
      </c>
      <c r="G181" s="279">
        <v>702.68333333333339</v>
      </c>
      <c r="H181" s="279">
        <v>725.18333333333339</v>
      </c>
      <c r="I181" s="279">
        <v>730.7166666666667</v>
      </c>
      <c r="J181" s="279">
        <v>736.43333333333339</v>
      </c>
      <c r="K181" s="277">
        <v>725</v>
      </c>
      <c r="L181" s="277">
        <v>713.75</v>
      </c>
      <c r="M181" s="277">
        <v>13.32769</v>
      </c>
    </row>
    <row r="182" spans="1:13">
      <c r="A182" s="301">
        <v>173</v>
      </c>
      <c r="B182" s="277" t="s">
        <v>168</v>
      </c>
      <c r="C182" s="277">
        <v>210.5</v>
      </c>
      <c r="D182" s="279">
        <v>209.33333333333334</v>
      </c>
      <c r="E182" s="279">
        <v>204.66666666666669</v>
      </c>
      <c r="F182" s="279">
        <v>198.83333333333334</v>
      </c>
      <c r="G182" s="279">
        <v>194.16666666666669</v>
      </c>
      <c r="H182" s="279">
        <v>215.16666666666669</v>
      </c>
      <c r="I182" s="279">
        <v>219.83333333333337</v>
      </c>
      <c r="J182" s="279">
        <v>225.66666666666669</v>
      </c>
      <c r="K182" s="277">
        <v>214</v>
      </c>
      <c r="L182" s="277">
        <v>203.5</v>
      </c>
      <c r="M182" s="277">
        <v>427.84620999999999</v>
      </c>
    </row>
    <row r="183" spans="1:13">
      <c r="A183" s="301">
        <v>174</v>
      </c>
      <c r="B183" s="277" t="s">
        <v>169</v>
      </c>
      <c r="C183" s="277">
        <v>111.55</v>
      </c>
      <c r="D183" s="279">
        <v>111.5</v>
      </c>
      <c r="E183" s="279">
        <v>109.35</v>
      </c>
      <c r="F183" s="279">
        <v>107.14999999999999</v>
      </c>
      <c r="G183" s="279">
        <v>104.99999999999999</v>
      </c>
      <c r="H183" s="279">
        <v>113.7</v>
      </c>
      <c r="I183" s="279">
        <v>115.85000000000001</v>
      </c>
      <c r="J183" s="279">
        <v>118.05000000000001</v>
      </c>
      <c r="K183" s="277">
        <v>113.65</v>
      </c>
      <c r="L183" s="277">
        <v>109.3</v>
      </c>
      <c r="M183" s="277">
        <v>89.639650000000003</v>
      </c>
    </row>
    <row r="184" spans="1:13">
      <c r="A184" s="301">
        <v>175</v>
      </c>
      <c r="B184" s="277" t="s">
        <v>170</v>
      </c>
      <c r="C184" s="277">
        <v>2116.15</v>
      </c>
      <c r="D184" s="279">
        <v>2118.4333333333334</v>
      </c>
      <c r="E184" s="279">
        <v>2103.9666666666667</v>
      </c>
      <c r="F184" s="279">
        <v>2091.7833333333333</v>
      </c>
      <c r="G184" s="279">
        <v>2077.3166666666666</v>
      </c>
      <c r="H184" s="279">
        <v>2130.6166666666668</v>
      </c>
      <c r="I184" s="279">
        <v>2145.0833333333339</v>
      </c>
      <c r="J184" s="279">
        <v>2157.2666666666669</v>
      </c>
      <c r="K184" s="277">
        <v>2132.9</v>
      </c>
      <c r="L184" s="277">
        <v>2106.25</v>
      </c>
      <c r="M184" s="277">
        <v>125.37684</v>
      </c>
    </row>
    <row r="185" spans="1:13">
      <c r="A185" s="301">
        <v>176</v>
      </c>
      <c r="B185" s="277" t="s">
        <v>171</v>
      </c>
      <c r="C185" s="277">
        <v>40.950000000000003</v>
      </c>
      <c r="D185" s="279">
        <v>41.55</v>
      </c>
      <c r="E185" s="279">
        <v>39.949999999999996</v>
      </c>
      <c r="F185" s="279">
        <v>38.949999999999996</v>
      </c>
      <c r="G185" s="279">
        <v>37.349999999999994</v>
      </c>
      <c r="H185" s="279">
        <v>42.55</v>
      </c>
      <c r="I185" s="279">
        <v>44.149999999999991</v>
      </c>
      <c r="J185" s="279">
        <v>45.15</v>
      </c>
      <c r="K185" s="277">
        <v>43.15</v>
      </c>
      <c r="L185" s="277">
        <v>40.549999999999997</v>
      </c>
      <c r="M185" s="277">
        <v>942.54926</v>
      </c>
    </row>
    <row r="186" spans="1:13">
      <c r="A186" s="301">
        <v>177</v>
      </c>
      <c r="B186" s="277" t="s">
        <v>3524</v>
      </c>
      <c r="C186" s="277">
        <v>838.9</v>
      </c>
      <c r="D186" s="279">
        <v>836.15</v>
      </c>
      <c r="E186" s="279">
        <v>826.3</v>
      </c>
      <c r="F186" s="279">
        <v>813.69999999999993</v>
      </c>
      <c r="G186" s="279">
        <v>803.84999999999991</v>
      </c>
      <c r="H186" s="279">
        <v>848.75</v>
      </c>
      <c r="I186" s="279">
        <v>858.60000000000014</v>
      </c>
      <c r="J186" s="279">
        <v>871.2</v>
      </c>
      <c r="K186" s="277">
        <v>846</v>
      </c>
      <c r="L186" s="277">
        <v>823.55</v>
      </c>
      <c r="M186" s="277">
        <v>23.09206</v>
      </c>
    </row>
    <row r="187" spans="1:13">
      <c r="A187" s="301">
        <v>178</v>
      </c>
      <c r="B187" s="277" t="s">
        <v>280</v>
      </c>
      <c r="C187" s="277">
        <v>851.55</v>
      </c>
      <c r="D187" s="279">
        <v>851.1</v>
      </c>
      <c r="E187" s="279">
        <v>843.5</v>
      </c>
      <c r="F187" s="279">
        <v>835.44999999999993</v>
      </c>
      <c r="G187" s="279">
        <v>827.84999999999991</v>
      </c>
      <c r="H187" s="279">
        <v>859.15000000000009</v>
      </c>
      <c r="I187" s="279">
        <v>866.75000000000023</v>
      </c>
      <c r="J187" s="279">
        <v>874.80000000000018</v>
      </c>
      <c r="K187" s="277">
        <v>858.7</v>
      </c>
      <c r="L187" s="277">
        <v>843.05</v>
      </c>
      <c r="M187" s="277">
        <v>16.40203</v>
      </c>
    </row>
    <row r="188" spans="1:13">
      <c r="A188" s="301">
        <v>179</v>
      </c>
      <c r="B188" s="277" t="s">
        <v>172</v>
      </c>
      <c r="C188" s="277">
        <v>224.85</v>
      </c>
      <c r="D188" s="279">
        <v>222.51666666666665</v>
      </c>
      <c r="E188" s="279">
        <v>219.1333333333333</v>
      </c>
      <c r="F188" s="279">
        <v>213.41666666666666</v>
      </c>
      <c r="G188" s="279">
        <v>210.0333333333333</v>
      </c>
      <c r="H188" s="279">
        <v>228.23333333333329</v>
      </c>
      <c r="I188" s="279">
        <v>231.61666666666662</v>
      </c>
      <c r="J188" s="279">
        <v>237.33333333333329</v>
      </c>
      <c r="K188" s="277">
        <v>225.9</v>
      </c>
      <c r="L188" s="277">
        <v>216.8</v>
      </c>
      <c r="M188" s="277">
        <v>959.83849999999995</v>
      </c>
    </row>
    <row r="189" spans="1:13">
      <c r="A189" s="301">
        <v>180</v>
      </c>
      <c r="B189" s="277" t="s">
        <v>173</v>
      </c>
      <c r="C189" s="277">
        <v>21329.55</v>
      </c>
      <c r="D189" s="279">
        <v>21460.350000000002</v>
      </c>
      <c r="E189" s="279">
        <v>21120.700000000004</v>
      </c>
      <c r="F189" s="279">
        <v>20911.850000000002</v>
      </c>
      <c r="G189" s="279">
        <v>20572.200000000004</v>
      </c>
      <c r="H189" s="279">
        <v>21669.200000000004</v>
      </c>
      <c r="I189" s="279">
        <v>22008.850000000006</v>
      </c>
      <c r="J189" s="279">
        <v>22217.700000000004</v>
      </c>
      <c r="K189" s="277">
        <v>21800</v>
      </c>
      <c r="L189" s="277">
        <v>21251.5</v>
      </c>
      <c r="M189" s="277">
        <v>0.5282</v>
      </c>
    </row>
    <row r="190" spans="1:13">
      <c r="A190" s="301">
        <v>181</v>
      </c>
      <c r="B190" s="277" t="s">
        <v>174</v>
      </c>
      <c r="C190" s="277">
        <v>1221.1500000000001</v>
      </c>
      <c r="D190" s="279">
        <v>1225.0166666666667</v>
      </c>
      <c r="E190" s="279">
        <v>1213.0333333333333</v>
      </c>
      <c r="F190" s="279">
        <v>1204.9166666666667</v>
      </c>
      <c r="G190" s="279">
        <v>1192.9333333333334</v>
      </c>
      <c r="H190" s="279">
        <v>1233.1333333333332</v>
      </c>
      <c r="I190" s="279">
        <v>1245.1166666666663</v>
      </c>
      <c r="J190" s="279">
        <v>1253.2333333333331</v>
      </c>
      <c r="K190" s="277">
        <v>1237</v>
      </c>
      <c r="L190" s="277">
        <v>1216.9000000000001</v>
      </c>
      <c r="M190" s="277">
        <v>5.2840800000000003</v>
      </c>
    </row>
    <row r="191" spans="1:13">
      <c r="A191" s="301">
        <v>182</v>
      </c>
      <c r="B191" s="277" t="s">
        <v>175</v>
      </c>
      <c r="C191" s="277">
        <v>4226</v>
      </c>
      <c r="D191" s="279">
        <v>4237.333333333333</v>
      </c>
      <c r="E191" s="279">
        <v>4198.6666666666661</v>
      </c>
      <c r="F191" s="279">
        <v>4171.333333333333</v>
      </c>
      <c r="G191" s="279">
        <v>4132.6666666666661</v>
      </c>
      <c r="H191" s="279">
        <v>4264.6666666666661</v>
      </c>
      <c r="I191" s="279">
        <v>4303.3333333333321</v>
      </c>
      <c r="J191" s="279">
        <v>4330.6666666666661</v>
      </c>
      <c r="K191" s="277">
        <v>4276</v>
      </c>
      <c r="L191" s="277">
        <v>4210</v>
      </c>
      <c r="M191" s="277">
        <v>1.4690700000000001</v>
      </c>
    </row>
    <row r="192" spans="1:13">
      <c r="A192" s="301">
        <v>183</v>
      </c>
      <c r="B192" s="277" t="s">
        <v>176</v>
      </c>
      <c r="C192" s="277">
        <v>772.75</v>
      </c>
      <c r="D192" s="279">
        <v>760.48333333333323</v>
      </c>
      <c r="E192" s="279">
        <v>737.26666666666642</v>
      </c>
      <c r="F192" s="279">
        <v>701.78333333333319</v>
      </c>
      <c r="G192" s="279">
        <v>678.56666666666638</v>
      </c>
      <c r="H192" s="279">
        <v>795.96666666666647</v>
      </c>
      <c r="I192" s="279">
        <v>819.18333333333339</v>
      </c>
      <c r="J192" s="279">
        <v>854.66666666666652</v>
      </c>
      <c r="K192" s="277">
        <v>783.7</v>
      </c>
      <c r="L192" s="277">
        <v>725</v>
      </c>
      <c r="M192" s="277">
        <v>135.56969000000001</v>
      </c>
    </row>
    <row r="193" spans="1:13">
      <c r="A193" s="301">
        <v>184</v>
      </c>
      <c r="B193" s="277" t="s">
        <v>178</v>
      </c>
      <c r="C193" s="277">
        <v>555.75</v>
      </c>
      <c r="D193" s="279">
        <v>551.75</v>
      </c>
      <c r="E193" s="279">
        <v>538.75</v>
      </c>
      <c r="F193" s="279">
        <v>521.75</v>
      </c>
      <c r="G193" s="279">
        <v>508.75</v>
      </c>
      <c r="H193" s="279">
        <v>568.75</v>
      </c>
      <c r="I193" s="279">
        <v>581.75</v>
      </c>
      <c r="J193" s="279">
        <v>598.75</v>
      </c>
      <c r="K193" s="277">
        <v>564.75</v>
      </c>
      <c r="L193" s="277">
        <v>534.75</v>
      </c>
      <c r="M193" s="277">
        <v>290.18297000000001</v>
      </c>
    </row>
    <row r="194" spans="1:13">
      <c r="A194" s="301">
        <v>185</v>
      </c>
      <c r="B194" s="277" t="s">
        <v>179</v>
      </c>
      <c r="C194" s="277">
        <v>476.65</v>
      </c>
      <c r="D194" s="279">
        <v>479.66666666666669</v>
      </c>
      <c r="E194" s="279">
        <v>472.23333333333335</v>
      </c>
      <c r="F194" s="279">
        <v>467.81666666666666</v>
      </c>
      <c r="G194" s="279">
        <v>460.38333333333333</v>
      </c>
      <c r="H194" s="279">
        <v>484.08333333333337</v>
      </c>
      <c r="I194" s="279">
        <v>491.51666666666665</v>
      </c>
      <c r="J194" s="279">
        <v>495.93333333333339</v>
      </c>
      <c r="K194" s="277">
        <v>487.1</v>
      </c>
      <c r="L194" s="277">
        <v>475.25</v>
      </c>
      <c r="M194" s="277">
        <v>12.51824</v>
      </c>
    </row>
    <row r="195" spans="1:13">
      <c r="A195" s="301">
        <v>186</v>
      </c>
      <c r="B195" s="277" t="s">
        <v>282</v>
      </c>
      <c r="C195" s="277">
        <v>488.05</v>
      </c>
      <c r="D195" s="279">
        <v>489.2</v>
      </c>
      <c r="E195" s="279">
        <v>483.84999999999997</v>
      </c>
      <c r="F195" s="279">
        <v>479.65</v>
      </c>
      <c r="G195" s="279">
        <v>474.29999999999995</v>
      </c>
      <c r="H195" s="279">
        <v>493.4</v>
      </c>
      <c r="I195" s="279">
        <v>498.75</v>
      </c>
      <c r="J195" s="279">
        <v>502.95</v>
      </c>
      <c r="K195" s="277">
        <v>494.55</v>
      </c>
      <c r="L195" s="277">
        <v>485</v>
      </c>
      <c r="M195" s="277">
        <v>2.5857000000000001</v>
      </c>
    </row>
    <row r="196" spans="1:13">
      <c r="A196" s="301">
        <v>187</v>
      </c>
      <c r="B196" s="277" t="s">
        <v>3465</v>
      </c>
      <c r="C196" s="277">
        <v>547.04999999999995</v>
      </c>
      <c r="D196" s="279">
        <v>548.9666666666667</v>
      </c>
      <c r="E196" s="279">
        <v>542.08333333333337</v>
      </c>
      <c r="F196" s="279">
        <v>537.11666666666667</v>
      </c>
      <c r="G196" s="279">
        <v>530.23333333333335</v>
      </c>
      <c r="H196" s="279">
        <v>553.93333333333339</v>
      </c>
      <c r="I196" s="279">
        <v>560.81666666666661</v>
      </c>
      <c r="J196" s="279">
        <v>565.78333333333342</v>
      </c>
      <c r="K196" s="277">
        <v>555.85</v>
      </c>
      <c r="L196" s="277">
        <v>544</v>
      </c>
      <c r="M196" s="277">
        <v>26.929469999999998</v>
      </c>
    </row>
    <row r="197" spans="1:13">
      <c r="A197" s="301">
        <v>188</v>
      </c>
      <c r="B197" s="268" t="s">
        <v>183</v>
      </c>
      <c r="C197" s="268">
        <v>142.80000000000001</v>
      </c>
      <c r="D197" s="308">
        <v>143.16666666666666</v>
      </c>
      <c r="E197" s="308">
        <v>140.13333333333333</v>
      </c>
      <c r="F197" s="308">
        <v>137.46666666666667</v>
      </c>
      <c r="G197" s="308">
        <v>134.43333333333334</v>
      </c>
      <c r="H197" s="308">
        <v>145.83333333333331</v>
      </c>
      <c r="I197" s="308">
        <v>148.86666666666667</v>
      </c>
      <c r="J197" s="308">
        <v>151.5333333333333</v>
      </c>
      <c r="K197" s="268">
        <v>146.19999999999999</v>
      </c>
      <c r="L197" s="268">
        <v>140.5</v>
      </c>
      <c r="M197" s="268">
        <v>951.96419000000003</v>
      </c>
    </row>
    <row r="198" spans="1:13">
      <c r="A198" s="301">
        <v>189</v>
      </c>
      <c r="B198" s="268" t="s">
        <v>185</v>
      </c>
      <c r="C198" s="268">
        <v>61.2</v>
      </c>
      <c r="D198" s="308">
        <v>61.25</v>
      </c>
      <c r="E198" s="308">
        <v>60.25</v>
      </c>
      <c r="F198" s="308">
        <v>59.3</v>
      </c>
      <c r="G198" s="308">
        <v>58.3</v>
      </c>
      <c r="H198" s="308">
        <v>62.2</v>
      </c>
      <c r="I198" s="308">
        <v>63.2</v>
      </c>
      <c r="J198" s="308">
        <v>64.150000000000006</v>
      </c>
      <c r="K198" s="268">
        <v>62.25</v>
      </c>
      <c r="L198" s="268">
        <v>60.3</v>
      </c>
      <c r="M198" s="268">
        <v>217.75729999999999</v>
      </c>
    </row>
    <row r="199" spans="1:13">
      <c r="A199" s="301">
        <v>190</v>
      </c>
      <c r="B199" s="268" t="s">
        <v>186</v>
      </c>
      <c r="C199" s="268">
        <v>424.2</v>
      </c>
      <c r="D199" s="308">
        <v>428.41666666666669</v>
      </c>
      <c r="E199" s="308">
        <v>418.83333333333337</v>
      </c>
      <c r="F199" s="308">
        <v>413.4666666666667</v>
      </c>
      <c r="G199" s="308">
        <v>403.88333333333338</v>
      </c>
      <c r="H199" s="308">
        <v>433.78333333333336</v>
      </c>
      <c r="I199" s="308">
        <v>443.36666666666673</v>
      </c>
      <c r="J199" s="308">
        <v>448.73333333333335</v>
      </c>
      <c r="K199" s="268">
        <v>438</v>
      </c>
      <c r="L199" s="268">
        <v>423.05</v>
      </c>
      <c r="M199" s="268">
        <v>152.12017</v>
      </c>
    </row>
    <row r="200" spans="1:13">
      <c r="A200" s="301">
        <v>191</v>
      </c>
      <c r="B200" s="268" t="s">
        <v>187</v>
      </c>
      <c r="C200" s="268">
        <v>2238.5500000000002</v>
      </c>
      <c r="D200" s="308">
        <v>2251.2000000000003</v>
      </c>
      <c r="E200" s="308">
        <v>2222.4500000000007</v>
      </c>
      <c r="F200" s="308">
        <v>2206.3500000000004</v>
      </c>
      <c r="G200" s="308">
        <v>2177.6000000000008</v>
      </c>
      <c r="H200" s="308">
        <v>2267.3000000000006</v>
      </c>
      <c r="I200" s="308">
        <v>2296.0499999999997</v>
      </c>
      <c r="J200" s="308">
        <v>2312.1500000000005</v>
      </c>
      <c r="K200" s="268">
        <v>2279.9499999999998</v>
      </c>
      <c r="L200" s="268">
        <v>2235.1</v>
      </c>
      <c r="M200" s="268">
        <v>29.411560000000001</v>
      </c>
    </row>
    <row r="201" spans="1:13">
      <c r="A201" s="301">
        <v>192</v>
      </c>
      <c r="B201" s="268" t="s">
        <v>188</v>
      </c>
      <c r="C201" s="268">
        <v>752.35</v>
      </c>
      <c r="D201" s="308">
        <v>750.23333333333323</v>
      </c>
      <c r="E201" s="308">
        <v>742.11666666666645</v>
      </c>
      <c r="F201" s="308">
        <v>731.88333333333321</v>
      </c>
      <c r="G201" s="308">
        <v>723.76666666666642</v>
      </c>
      <c r="H201" s="308">
        <v>760.46666666666647</v>
      </c>
      <c r="I201" s="308">
        <v>768.58333333333326</v>
      </c>
      <c r="J201" s="308">
        <v>778.81666666666649</v>
      </c>
      <c r="K201" s="268">
        <v>758.35</v>
      </c>
      <c r="L201" s="268">
        <v>740</v>
      </c>
      <c r="M201" s="268">
        <v>42.233820000000001</v>
      </c>
    </row>
    <row r="202" spans="1:13">
      <c r="A202" s="301">
        <v>193</v>
      </c>
      <c r="B202" s="268" t="s">
        <v>189</v>
      </c>
      <c r="C202" s="268">
        <v>1134.0999999999999</v>
      </c>
      <c r="D202" s="308">
        <v>1137.9833333333333</v>
      </c>
      <c r="E202" s="308">
        <v>1127.7166666666667</v>
      </c>
      <c r="F202" s="308">
        <v>1121.3333333333333</v>
      </c>
      <c r="G202" s="308">
        <v>1111.0666666666666</v>
      </c>
      <c r="H202" s="308">
        <v>1144.3666666666668</v>
      </c>
      <c r="I202" s="308">
        <v>1154.6333333333337</v>
      </c>
      <c r="J202" s="308">
        <v>1161.0166666666669</v>
      </c>
      <c r="K202" s="268">
        <v>1148.25</v>
      </c>
      <c r="L202" s="268">
        <v>1131.5999999999999</v>
      </c>
      <c r="M202" s="268">
        <v>16.28959</v>
      </c>
    </row>
    <row r="203" spans="1:13">
      <c r="A203" s="301">
        <v>194</v>
      </c>
      <c r="B203" s="268" t="s">
        <v>190</v>
      </c>
      <c r="C203" s="268">
        <v>2709.45</v>
      </c>
      <c r="D203" s="308">
        <v>2727.15</v>
      </c>
      <c r="E203" s="308">
        <v>2686.3</v>
      </c>
      <c r="F203" s="308">
        <v>2663.15</v>
      </c>
      <c r="G203" s="308">
        <v>2622.3</v>
      </c>
      <c r="H203" s="308">
        <v>2750.3</v>
      </c>
      <c r="I203" s="308">
        <v>2791.1499999999996</v>
      </c>
      <c r="J203" s="308">
        <v>2814.3</v>
      </c>
      <c r="K203" s="268">
        <v>2768</v>
      </c>
      <c r="L203" s="268">
        <v>2704</v>
      </c>
      <c r="M203" s="268">
        <v>5.3841999999999999</v>
      </c>
    </row>
    <row r="204" spans="1:13">
      <c r="A204" s="301">
        <v>195</v>
      </c>
      <c r="B204" s="268" t="s">
        <v>191</v>
      </c>
      <c r="C204" s="268">
        <v>344.6</v>
      </c>
      <c r="D204" s="308">
        <v>346.39999999999992</v>
      </c>
      <c r="E204" s="308">
        <v>341.59999999999985</v>
      </c>
      <c r="F204" s="308">
        <v>338.59999999999991</v>
      </c>
      <c r="G204" s="308">
        <v>333.79999999999984</v>
      </c>
      <c r="H204" s="308">
        <v>349.39999999999986</v>
      </c>
      <c r="I204" s="308">
        <v>354.19999999999993</v>
      </c>
      <c r="J204" s="308">
        <v>357.19999999999987</v>
      </c>
      <c r="K204" s="268">
        <v>351.2</v>
      </c>
      <c r="L204" s="268">
        <v>343.4</v>
      </c>
      <c r="M204" s="268">
        <v>14.516909999999999</v>
      </c>
    </row>
    <row r="205" spans="1:13">
      <c r="A205" s="301">
        <v>196</v>
      </c>
      <c r="B205" s="268" t="s">
        <v>550</v>
      </c>
      <c r="C205" s="268">
        <v>650.45000000000005</v>
      </c>
      <c r="D205" s="308">
        <v>652.48333333333335</v>
      </c>
      <c r="E205" s="308">
        <v>643.9666666666667</v>
      </c>
      <c r="F205" s="308">
        <v>637.48333333333335</v>
      </c>
      <c r="G205" s="308">
        <v>628.9666666666667</v>
      </c>
      <c r="H205" s="308">
        <v>658.9666666666667</v>
      </c>
      <c r="I205" s="308">
        <v>667.48333333333335</v>
      </c>
      <c r="J205" s="308">
        <v>673.9666666666667</v>
      </c>
      <c r="K205" s="268">
        <v>661</v>
      </c>
      <c r="L205" s="268">
        <v>646</v>
      </c>
      <c r="M205" s="268">
        <v>5.99641</v>
      </c>
    </row>
    <row r="206" spans="1:13">
      <c r="A206" s="301">
        <v>197</v>
      </c>
      <c r="B206" s="268" t="s">
        <v>192</v>
      </c>
      <c r="C206" s="268">
        <v>449.75</v>
      </c>
      <c r="D206" s="308">
        <v>453.7</v>
      </c>
      <c r="E206" s="308">
        <v>444.4</v>
      </c>
      <c r="F206" s="308">
        <v>439.05</v>
      </c>
      <c r="G206" s="308">
        <v>429.75</v>
      </c>
      <c r="H206" s="308">
        <v>459.04999999999995</v>
      </c>
      <c r="I206" s="308">
        <v>468.35</v>
      </c>
      <c r="J206" s="308">
        <v>473.69999999999993</v>
      </c>
      <c r="K206" s="268">
        <v>463</v>
      </c>
      <c r="L206" s="268">
        <v>448.35</v>
      </c>
      <c r="M206" s="268">
        <v>26.69472</v>
      </c>
    </row>
    <row r="207" spans="1:13">
      <c r="A207" s="301">
        <v>198</v>
      </c>
      <c r="B207" s="268" t="s">
        <v>193</v>
      </c>
      <c r="C207" s="268">
        <v>1041.05</v>
      </c>
      <c r="D207" s="308">
        <v>1044.8666666666666</v>
      </c>
      <c r="E207" s="308">
        <v>1028.333333333333</v>
      </c>
      <c r="F207" s="308">
        <v>1015.6166666666666</v>
      </c>
      <c r="G207" s="308">
        <v>999.08333333333303</v>
      </c>
      <c r="H207" s="308">
        <v>1057.583333333333</v>
      </c>
      <c r="I207" s="308">
        <v>1074.1166666666663</v>
      </c>
      <c r="J207" s="308">
        <v>1086.833333333333</v>
      </c>
      <c r="K207" s="268">
        <v>1061.4000000000001</v>
      </c>
      <c r="L207" s="268">
        <v>1032.1500000000001</v>
      </c>
      <c r="M207" s="268">
        <v>4.1367399999999996</v>
      </c>
    </row>
    <row r="208" spans="1:13">
      <c r="A208" s="301">
        <v>199</v>
      </c>
      <c r="B208" s="268" t="s">
        <v>195</v>
      </c>
      <c r="C208" s="268">
        <v>4062.55</v>
      </c>
      <c r="D208" s="308">
        <v>4065.7833333333333</v>
      </c>
      <c r="E208" s="308">
        <v>4042.7666666666664</v>
      </c>
      <c r="F208" s="308">
        <v>4022.9833333333331</v>
      </c>
      <c r="G208" s="308">
        <v>3999.9666666666662</v>
      </c>
      <c r="H208" s="308">
        <v>4085.5666666666666</v>
      </c>
      <c r="I208" s="308">
        <v>4108.5833333333339</v>
      </c>
      <c r="J208" s="308">
        <v>4128.3666666666668</v>
      </c>
      <c r="K208" s="268">
        <v>4088.8</v>
      </c>
      <c r="L208" s="268">
        <v>4046</v>
      </c>
      <c r="M208" s="268">
        <v>3.4653800000000001</v>
      </c>
    </row>
    <row r="209" spans="1:13">
      <c r="A209" s="301">
        <v>200</v>
      </c>
      <c r="B209" s="268" t="s">
        <v>196</v>
      </c>
      <c r="C209" s="268">
        <v>31.4</v>
      </c>
      <c r="D209" s="308">
        <v>31.283333333333331</v>
      </c>
      <c r="E209" s="308">
        <v>30.716666666666661</v>
      </c>
      <c r="F209" s="308">
        <v>30.033333333333331</v>
      </c>
      <c r="G209" s="308">
        <v>29.466666666666661</v>
      </c>
      <c r="H209" s="308">
        <v>31.966666666666661</v>
      </c>
      <c r="I209" s="308">
        <v>32.533333333333331</v>
      </c>
      <c r="J209" s="308">
        <v>33.216666666666661</v>
      </c>
      <c r="K209" s="268">
        <v>31.85</v>
      </c>
      <c r="L209" s="268">
        <v>30.6</v>
      </c>
      <c r="M209" s="268">
        <v>136.18583000000001</v>
      </c>
    </row>
    <row r="210" spans="1:13">
      <c r="A210" s="301">
        <v>201</v>
      </c>
      <c r="B210" s="268" t="s">
        <v>197</v>
      </c>
      <c r="C210" s="268">
        <v>519.25</v>
      </c>
      <c r="D210" s="308">
        <v>512.88333333333333</v>
      </c>
      <c r="E210" s="308">
        <v>504.66666666666663</v>
      </c>
      <c r="F210" s="308">
        <v>490.08333333333331</v>
      </c>
      <c r="G210" s="308">
        <v>481.86666666666662</v>
      </c>
      <c r="H210" s="308">
        <v>527.4666666666667</v>
      </c>
      <c r="I210" s="308">
        <v>535.68333333333339</v>
      </c>
      <c r="J210" s="308">
        <v>550.26666666666665</v>
      </c>
      <c r="K210" s="268">
        <v>521.1</v>
      </c>
      <c r="L210" s="268">
        <v>498.3</v>
      </c>
      <c r="M210" s="268">
        <v>98.09948</v>
      </c>
    </row>
    <row r="211" spans="1:13">
      <c r="A211" s="301">
        <v>202</v>
      </c>
      <c r="B211" s="268" t="s">
        <v>563</v>
      </c>
      <c r="C211" s="268">
        <v>754.25</v>
      </c>
      <c r="D211" s="308">
        <v>754.65</v>
      </c>
      <c r="E211" s="308">
        <v>744.59999999999991</v>
      </c>
      <c r="F211" s="308">
        <v>734.94999999999993</v>
      </c>
      <c r="G211" s="308">
        <v>724.89999999999986</v>
      </c>
      <c r="H211" s="308">
        <v>764.3</v>
      </c>
      <c r="I211" s="308">
        <v>774.34999999999991</v>
      </c>
      <c r="J211" s="308">
        <v>784</v>
      </c>
      <c r="K211" s="268">
        <v>764.7</v>
      </c>
      <c r="L211" s="268">
        <v>745</v>
      </c>
      <c r="M211" s="268">
        <v>1.6407</v>
      </c>
    </row>
    <row r="212" spans="1:13">
      <c r="A212" s="301">
        <v>203</v>
      </c>
      <c r="B212" s="268" t="s">
        <v>284</v>
      </c>
      <c r="C212" s="268">
        <v>175.35</v>
      </c>
      <c r="D212" s="308">
        <v>176.29999999999998</v>
      </c>
      <c r="E212" s="308">
        <v>173.04999999999995</v>
      </c>
      <c r="F212" s="308">
        <v>170.74999999999997</v>
      </c>
      <c r="G212" s="308">
        <v>167.49999999999994</v>
      </c>
      <c r="H212" s="308">
        <v>178.59999999999997</v>
      </c>
      <c r="I212" s="308">
        <v>181.85000000000002</v>
      </c>
      <c r="J212" s="308">
        <v>184.14999999999998</v>
      </c>
      <c r="K212" s="268">
        <v>179.55</v>
      </c>
      <c r="L212" s="268">
        <v>174</v>
      </c>
      <c r="M212" s="268">
        <v>8.2856299999999994</v>
      </c>
    </row>
    <row r="213" spans="1:13">
      <c r="A213" s="301">
        <v>204</v>
      </c>
      <c r="B213" s="268" t="s">
        <v>199</v>
      </c>
      <c r="C213" s="268">
        <v>661.85</v>
      </c>
      <c r="D213" s="308">
        <v>663.88333333333333</v>
      </c>
      <c r="E213" s="308">
        <v>656.9666666666667</v>
      </c>
      <c r="F213" s="308">
        <v>652.08333333333337</v>
      </c>
      <c r="G213" s="308">
        <v>645.16666666666674</v>
      </c>
      <c r="H213" s="308">
        <v>668.76666666666665</v>
      </c>
      <c r="I213" s="308">
        <v>675.68333333333339</v>
      </c>
      <c r="J213" s="308">
        <v>680.56666666666661</v>
      </c>
      <c r="K213" s="268">
        <v>670.8</v>
      </c>
      <c r="L213" s="268">
        <v>659</v>
      </c>
      <c r="M213" s="268">
        <v>13.19829</v>
      </c>
    </row>
    <row r="214" spans="1:13">
      <c r="A214" s="301">
        <v>205</v>
      </c>
      <c r="B214" s="268" t="s">
        <v>569</v>
      </c>
      <c r="C214" s="268">
        <v>2174.5</v>
      </c>
      <c r="D214" s="308">
        <v>2194.6666666666665</v>
      </c>
      <c r="E214" s="308">
        <v>2119.833333333333</v>
      </c>
      <c r="F214" s="308">
        <v>2065.1666666666665</v>
      </c>
      <c r="G214" s="308">
        <v>1990.333333333333</v>
      </c>
      <c r="H214" s="308">
        <v>2249.333333333333</v>
      </c>
      <c r="I214" s="308">
        <v>2324.1666666666661</v>
      </c>
      <c r="J214" s="308">
        <v>2378.833333333333</v>
      </c>
      <c r="K214" s="268">
        <v>2269.5</v>
      </c>
      <c r="L214" s="268">
        <v>2140</v>
      </c>
      <c r="M214" s="268">
        <v>1.1951700000000001</v>
      </c>
    </row>
    <row r="215" spans="1:13">
      <c r="A215" s="301">
        <v>206</v>
      </c>
      <c r="B215" s="268" t="s">
        <v>200</v>
      </c>
      <c r="C215" s="308">
        <v>272.05</v>
      </c>
      <c r="D215" s="308">
        <v>272.7833333333333</v>
      </c>
      <c r="E215" s="308">
        <v>270.56666666666661</v>
      </c>
      <c r="F215" s="308">
        <v>269.08333333333331</v>
      </c>
      <c r="G215" s="308">
        <v>266.86666666666662</v>
      </c>
      <c r="H215" s="308">
        <v>274.26666666666659</v>
      </c>
      <c r="I215" s="308">
        <v>276.48333333333329</v>
      </c>
      <c r="J215" s="308">
        <v>277.96666666666658</v>
      </c>
      <c r="K215" s="308">
        <v>275</v>
      </c>
      <c r="L215" s="308">
        <v>271.3</v>
      </c>
      <c r="M215" s="308">
        <v>76.015450000000001</v>
      </c>
    </row>
    <row r="216" spans="1:13">
      <c r="A216" s="301">
        <v>207</v>
      </c>
      <c r="B216" s="268" t="s">
        <v>202</v>
      </c>
      <c r="C216" s="308">
        <v>213.85</v>
      </c>
      <c r="D216" s="308">
        <v>214.4</v>
      </c>
      <c r="E216" s="308">
        <v>210.3</v>
      </c>
      <c r="F216" s="308">
        <v>206.75</v>
      </c>
      <c r="G216" s="308">
        <v>202.65</v>
      </c>
      <c r="H216" s="308">
        <v>217.95000000000002</v>
      </c>
      <c r="I216" s="308">
        <v>222.04999999999998</v>
      </c>
      <c r="J216" s="308">
        <v>225.60000000000002</v>
      </c>
      <c r="K216" s="308">
        <v>218.5</v>
      </c>
      <c r="L216" s="308">
        <v>210.85</v>
      </c>
      <c r="M216" s="308">
        <v>431.06506999999999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4" sqref="D24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72"/>
      <c r="B1" s="572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44074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69" t="s">
        <v>16</v>
      </c>
      <c r="B9" s="570" t="s">
        <v>18</v>
      </c>
      <c r="C9" s="568" t="s">
        <v>19</v>
      </c>
      <c r="D9" s="568" t="s">
        <v>20</v>
      </c>
      <c r="E9" s="568" t="s">
        <v>21</v>
      </c>
      <c r="F9" s="568"/>
      <c r="G9" s="568"/>
      <c r="H9" s="568" t="s">
        <v>22</v>
      </c>
      <c r="I9" s="568"/>
      <c r="J9" s="568"/>
      <c r="K9" s="274"/>
      <c r="L9" s="281"/>
      <c r="M9" s="282"/>
    </row>
    <row r="10" spans="1:15" ht="42.75" customHeight="1">
      <c r="A10" s="564"/>
      <c r="B10" s="566"/>
      <c r="C10" s="571" t="s">
        <v>23</v>
      </c>
      <c r="D10" s="571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20907.349999999999</v>
      </c>
      <c r="D11" s="279">
        <v>20974.75</v>
      </c>
      <c r="E11" s="279">
        <v>20732.599999999999</v>
      </c>
      <c r="F11" s="279">
        <v>20557.849999999999</v>
      </c>
      <c r="G11" s="279">
        <v>20315.699999999997</v>
      </c>
      <c r="H11" s="279">
        <v>21149.5</v>
      </c>
      <c r="I11" s="279">
        <v>21391.65</v>
      </c>
      <c r="J11" s="279">
        <v>21566.400000000001</v>
      </c>
      <c r="K11" s="277">
        <v>21216.9</v>
      </c>
      <c r="L11" s="277">
        <v>20800</v>
      </c>
      <c r="M11" s="277">
        <v>1.7670000000000002E-2</v>
      </c>
    </row>
    <row r="12" spans="1:15" ht="12" customHeight="1">
      <c r="A12" s="268">
        <v>2</v>
      </c>
      <c r="B12" s="277" t="s">
        <v>803</v>
      </c>
      <c r="C12" s="278">
        <v>1086.7</v>
      </c>
      <c r="D12" s="279">
        <v>1102.2333333333333</v>
      </c>
      <c r="E12" s="279">
        <v>1064.5666666666666</v>
      </c>
      <c r="F12" s="279">
        <v>1042.4333333333332</v>
      </c>
      <c r="G12" s="279">
        <v>1004.7666666666664</v>
      </c>
      <c r="H12" s="279">
        <v>1124.3666666666668</v>
      </c>
      <c r="I12" s="279">
        <v>1162.0333333333333</v>
      </c>
      <c r="J12" s="279">
        <v>1184.166666666667</v>
      </c>
      <c r="K12" s="277">
        <v>1139.9000000000001</v>
      </c>
      <c r="L12" s="277">
        <v>1080.0999999999999</v>
      </c>
      <c r="M12" s="277">
        <v>4.8497599999999998</v>
      </c>
    </row>
    <row r="13" spans="1:15" ht="12" customHeight="1">
      <c r="A13" s="268">
        <v>3</v>
      </c>
      <c r="B13" s="277" t="s">
        <v>294</v>
      </c>
      <c r="C13" s="278">
        <v>1521.25</v>
      </c>
      <c r="D13" s="279">
        <v>1528.4166666666667</v>
      </c>
      <c r="E13" s="279">
        <v>1502.8333333333335</v>
      </c>
      <c r="F13" s="279">
        <v>1484.4166666666667</v>
      </c>
      <c r="G13" s="279">
        <v>1458.8333333333335</v>
      </c>
      <c r="H13" s="279">
        <v>1546.8333333333335</v>
      </c>
      <c r="I13" s="279">
        <v>1572.416666666667</v>
      </c>
      <c r="J13" s="279">
        <v>1590.8333333333335</v>
      </c>
      <c r="K13" s="277">
        <v>1554</v>
      </c>
      <c r="L13" s="277">
        <v>1510</v>
      </c>
      <c r="M13" s="277">
        <v>0.46128999999999998</v>
      </c>
    </row>
    <row r="14" spans="1:15" ht="12" customHeight="1">
      <c r="A14" s="268">
        <v>4</v>
      </c>
      <c r="B14" s="277" t="s">
        <v>3120</v>
      </c>
      <c r="C14" s="278">
        <v>985.6</v>
      </c>
      <c r="D14" s="279">
        <v>984.1</v>
      </c>
      <c r="E14" s="279">
        <v>973.5</v>
      </c>
      <c r="F14" s="279">
        <v>961.4</v>
      </c>
      <c r="G14" s="279">
        <v>950.8</v>
      </c>
      <c r="H14" s="279">
        <v>996.2</v>
      </c>
      <c r="I14" s="279">
        <v>1006.8000000000002</v>
      </c>
      <c r="J14" s="279">
        <v>1018.9000000000001</v>
      </c>
      <c r="K14" s="277">
        <v>994.7</v>
      </c>
      <c r="L14" s="277">
        <v>972</v>
      </c>
      <c r="M14" s="277">
        <v>2.4876100000000001</v>
      </c>
    </row>
    <row r="15" spans="1:15" ht="12" customHeight="1">
      <c r="A15" s="268">
        <v>5</v>
      </c>
      <c r="B15" s="277" t="s">
        <v>295</v>
      </c>
      <c r="C15" s="278">
        <v>16816.05</v>
      </c>
      <c r="D15" s="279">
        <v>16930.283333333333</v>
      </c>
      <c r="E15" s="279">
        <v>16665.766666666666</v>
      </c>
      <c r="F15" s="279">
        <v>16515.483333333334</v>
      </c>
      <c r="G15" s="279">
        <v>16250.966666666667</v>
      </c>
      <c r="H15" s="279">
        <v>17080.566666666666</v>
      </c>
      <c r="I15" s="279">
        <v>17345.083333333328</v>
      </c>
      <c r="J15" s="279">
        <v>17495.366666666665</v>
      </c>
      <c r="K15" s="277">
        <v>17194.8</v>
      </c>
      <c r="L15" s="277">
        <v>16780</v>
      </c>
      <c r="M15" s="277">
        <v>0.11894</v>
      </c>
    </row>
    <row r="16" spans="1:15" ht="12" customHeight="1">
      <c r="A16" s="268">
        <v>6</v>
      </c>
      <c r="B16" s="277" t="s">
        <v>227</v>
      </c>
      <c r="C16" s="278">
        <v>64.8</v>
      </c>
      <c r="D16" s="279">
        <v>65.399999999999991</v>
      </c>
      <c r="E16" s="279">
        <v>63.84999999999998</v>
      </c>
      <c r="F16" s="279">
        <v>62.899999999999991</v>
      </c>
      <c r="G16" s="279">
        <v>61.34999999999998</v>
      </c>
      <c r="H16" s="279">
        <v>66.34999999999998</v>
      </c>
      <c r="I16" s="279">
        <v>67.899999999999991</v>
      </c>
      <c r="J16" s="279">
        <v>68.84999999999998</v>
      </c>
      <c r="K16" s="277">
        <v>66.95</v>
      </c>
      <c r="L16" s="277">
        <v>64.45</v>
      </c>
      <c r="M16" s="277">
        <v>58.371580000000002</v>
      </c>
    </row>
    <row r="17" spans="1:13" ht="12" customHeight="1">
      <c r="A17" s="268">
        <v>7</v>
      </c>
      <c r="B17" s="277" t="s">
        <v>228</v>
      </c>
      <c r="C17" s="278">
        <v>143.65</v>
      </c>
      <c r="D17" s="279">
        <v>145.58333333333334</v>
      </c>
      <c r="E17" s="279">
        <v>141.16666666666669</v>
      </c>
      <c r="F17" s="279">
        <v>138.68333333333334</v>
      </c>
      <c r="G17" s="279">
        <v>134.26666666666668</v>
      </c>
      <c r="H17" s="279">
        <v>148.06666666666669</v>
      </c>
      <c r="I17" s="279">
        <v>152.48333333333338</v>
      </c>
      <c r="J17" s="279">
        <v>154.9666666666667</v>
      </c>
      <c r="K17" s="277">
        <v>150</v>
      </c>
      <c r="L17" s="277">
        <v>143.1</v>
      </c>
      <c r="M17" s="277">
        <v>14.58076</v>
      </c>
    </row>
    <row r="18" spans="1:13" ht="12" customHeight="1">
      <c r="A18" s="268">
        <v>8</v>
      </c>
      <c r="B18" s="277" t="s">
        <v>38</v>
      </c>
      <c r="C18" s="278">
        <v>1396.4</v>
      </c>
      <c r="D18" s="279">
        <v>1402.5</v>
      </c>
      <c r="E18" s="279">
        <v>1385</v>
      </c>
      <c r="F18" s="279">
        <v>1373.6</v>
      </c>
      <c r="G18" s="279">
        <v>1356.1</v>
      </c>
      <c r="H18" s="279">
        <v>1413.9</v>
      </c>
      <c r="I18" s="279">
        <v>1431.4</v>
      </c>
      <c r="J18" s="279">
        <v>1442.8000000000002</v>
      </c>
      <c r="K18" s="277">
        <v>1420</v>
      </c>
      <c r="L18" s="277">
        <v>1391.1</v>
      </c>
      <c r="M18" s="277">
        <v>4.6702899999999996</v>
      </c>
    </row>
    <row r="19" spans="1:13" ht="12" customHeight="1">
      <c r="A19" s="268">
        <v>9</v>
      </c>
      <c r="B19" s="277" t="s">
        <v>296</v>
      </c>
      <c r="C19" s="278">
        <v>186.55</v>
      </c>
      <c r="D19" s="279">
        <v>186.88333333333333</v>
      </c>
      <c r="E19" s="279">
        <v>183.16666666666666</v>
      </c>
      <c r="F19" s="279">
        <v>179.78333333333333</v>
      </c>
      <c r="G19" s="279">
        <v>176.06666666666666</v>
      </c>
      <c r="H19" s="279">
        <v>190.26666666666665</v>
      </c>
      <c r="I19" s="279">
        <v>193.98333333333335</v>
      </c>
      <c r="J19" s="279">
        <v>197.36666666666665</v>
      </c>
      <c r="K19" s="277">
        <v>190.6</v>
      </c>
      <c r="L19" s="277">
        <v>183.5</v>
      </c>
      <c r="M19" s="277">
        <v>23.440100000000001</v>
      </c>
    </row>
    <row r="20" spans="1:13" ht="12" customHeight="1">
      <c r="A20" s="268">
        <v>10</v>
      </c>
      <c r="B20" s="277" t="s">
        <v>297</v>
      </c>
      <c r="C20" s="278">
        <v>462.3</v>
      </c>
      <c r="D20" s="279">
        <v>456.93333333333334</v>
      </c>
      <c r="E20" s="279">
        <v>441.36666666666667</v>
      </c>
      <c r="F20" s="279">
        <v>420.43333333333334</v>
      </c>
      <c r="G20" s="279">
        <v>404.86666666666667</v>
      </c>
      <c r="H20" s="279">
        <v>477.86666666666667</v>
      </c>
      <c r="I20" s="279">
        <v>493.43333333333339</v>
      </c>
      <c r="J20" s="279">
        <v>514.36666666666667</v>
      </c>
      <c r="K20" s="277">
        <v>472.5</v>
      </c>
      <c r="L20" s="277">
        <v>436</v>
      </c>
      <c r="M20" s="277">
        <v>27.036860000000001</v>
      </c>
    </row>
    <row r="21" spans="1:13" ht="12" customHeight="1">
      <c r="A21" s="268">
        <v>11</v>
      </c>
      <c r="B21" s="277" t="s">
        <v>41</v>
      </c>
      <c r="C21" s="278">
        <v>360.05</v>
      </c>
      <c r="D21" s="279">
        <v>357.18333333333334</v>
      </c>
      <c r="E21" s="279">
        <v>351.36666666666667</v>
      </c>
      <c r="F21" s="279">
        <v>342.68333333333334</v>
      </c>
      <c r="G21" s="279">
        <v>336.86666666666667</v>
      </c>
      <c r="H21" s="279">
        <v>365.86666666666667</v>
      </c>
      <c r="I21" s="279">
        <v>371.68333333333339</v>
      </c>
      <c r="J21" s="279">
        <v>380.36666666666667</v>
      </c>
      <c r="K21" s="277">
        <v>363</v>
      </c>
      <c r="L21" s="277">
        <v>348.5</v>
      </c>
      <c r="M21" s="277">
        <v>54.065539999999999</v>
      </c>
    </row>
    <row r="22" spans="1:13" ht="12" customHeight="1">
      <c r="A22" s="268">
        <v>12</v>
      </c>
      <c r="B22" s="277" t="s">
        <v>43</v>
      </c>
      <c r="C22" s="278">
        <v>39.25</v>
      </c>
      <c r="D22" s="279">
        <v>39.4</v>
      </c>
      <c r="E22" s="279">
        <v>38.949999999999996</v>
      </c>
      <c r="F22" s="279">
        <v>38.65</v>
      </c>
      <c r="G22" s="279">
        <v>38.199999999999996</v>
      </c>
      <c r="H22" s="279">
        <v>39.699999999999996</v>
      </c>
      <c r="I22" s="279">
        <v>40.15</v>
      </c>
      <c r="J22" s="279">
        <v>40.449999999999996</v>
      </c>
      <c r="K22" s="277">
        <v>39.85</v>
      </c>
      <c r="L22" s="277">
        <v>39.1</v>
      </c>
      <c r="M22" s="277">
        <v>38.356140000000003</v>
      </c>
    </row>
    <row r="23" spans="1:13">
      <c r="A23" s="268">
        <v>13</v>
      </c>
      <c r="B23" s="277" t="s">
        <v>298</v>
      </c>
      <c r="C23" s="278">
        <v>275.64999999999998</v>
      </c>
      <c r="D23" s="279">
        <v>278.41666666666669</v>
      </c>
      <c r="E23" s="279">
        <v>269.23333333333335</v>
      </c>
      <c r="F23" s="279">
        <v>262.81666666666666</v>
      </c>
      <c r="G23" s="279">
        <v>253.63333333333333</v>
      </c>
      <c r="H23" s="279">
        <v>284.83333333333337</v>
      </c>
      <c r="I23" s="279">
        <v>294.01666666666665</v>
      </c>
      <c r="J23" s="279">
        <v>300.43333333333339</v>
      </c>
      <c r="K23" s="277">
        <v>287.60000000000002</v>
      </c>
      <c r="L23" s="277">
        <v>272</v>
      </c>
      <c r="M23" s="277">
        <v>6.7317600000000004</v>
      </c>
    </row>
    <row r="24" spans="1:13">
      <c r="A24" s="268">
        <v>14</v>
      </c>
      <c r="B24" s="277" t="s">
        <v>299</v>
      </c>
      <c r="C24" s="278">
        <v>217.6</v>
      </c>
      <c r="D24" s="279">
        <v>221.16666666666666</v>
      </c>
      <c r="E24" s="279">
        <v>212.43333333333331</v>
      </c>
      <c r="F24" s="279">
        <v>207.26666666666665</v>
      </c>
      <c r="G24" s="279">
        <v>198.5333333333333</v>
      </c>
      <c r="H24" s="279">
        <v>226.33333333333331</v>
      </c>
      <c r="I24" s="279">
        <v>235.06666666666666</v>
      </c>
      <c r="J24" s="279">
        <v>240.23333333333332</v>
      </c>
      <c r="K24" s="277">
        <v>229.9</v>
      </c>
      <c r="L24" s="277">
        <v>216</v>
      </c>
      <c r="M24" s="277">
        <v>4.7560799999999999</v>
      </c>
    </row>
    <row r="25" spans="1:13">
      <c r="A25" s="268">
        <v>15</v>
      </c>
      <c r="B25" s="277" t="s">
        <v>300</v>
      </c>
      <c r="C25" s="278">
        <v>219.65</v>
      </c>
      <c r="D25" s="279">
        <v>218.60000000000002</v>
      </c>
      <c r="E25" s="279">
        <v>212.90000000000003</v>
      </c>
      <c r="F25" s="279">
        <v>206.15</v>
      </c>
      <c r="G25" s="279">
        <v>200.45000000000002</v>
      </c>
      <c r="H25" s="279">
        <v>225.35000000000005</v>
      </c>
      <c r="I25" s="279">
        <v>231.05000000000004</v>
      </c>
      <c r="J25" s="279">
        <v>237.80000000000007</v>
      </c>
      <c r="K25" s="277">
        <v>224.3</v>
      </c>
      <c r="L25" s="277">
        <v>211.85</v>
      </c>
      <c r="M25" s="277">
        <v>6.6870500000000002</v>
      </c>
    </row>
    <row r="26" spans="1:13">
      <c r="A26" s="268">
        <v>16</v>
      </c>
      <c r="B26" s="277" t="s">
        <v>833</v>
      </c>
      <c r="C26" s="278">
        <v>2654.65</v>
      </c>
      <c r="D26" s="279">
        <v>2669.7666666666664</v>
      </c>
      <c r="E26" s="279">
        <v>2639.5333333333328</v>
      </c>
      <c r="F26" s="279">
        <v>2624.4166666666665</v>
      </c>
      <c r="G26" s="279">
        <v>2594.1833333333329</v>
      </c>
      <c r="H26" s="279">
        <v>2684.8833333333328</v>
      </c>
      <c r="I26" s="279">
        <v>2715.1166666666663</v>
      </c>
      <c r="J26" s="279">
        <v>2730.2333333333327</v>
      </c>
      <c r="K26" s="277">
        <v>2700</v>
      </c>
      <c r="L26" s="277">
        <v>2654.65</v>
      </c>
      <c r="M26" s="277">
        <v>0.56096999999999997</v>
      </c>
    </row>
    <row r="27" spans="1:13">
      <c r="A27" s="268">
        <v>17</v>
      </c>
      <c r="B27" s="277" t="s">
        <v>292</v>
      </c>
      <c r="C27" s="278">
        <v>1826.65</v>
      </c>
      <c r="D27" s="279">
        <v>1837.8833333333334</v>
      </c>
      <c r="E27" s="279">
        <v>1808.8166666666668</v>
      </c>
      <c r="F27" s="279">
        <v>1790.9833333333333</v>
      </c>
      <c r="G27" s="279">
        <v>1761.9166666666667</v>
      </c>
      <c r="H27" s="279">
        <v>1855.7166666666669</v>
      </c>
      <c r="I27" s="279">
        <v>1884.7833333333335</v>
      </c>
      <c r="J27" s="279">
        <v>1902.616666666667</v>
      </c>
      <c r="K27" s="277">
        <v>1866.95</v>
      </c>
      <c r="L27" s="277">
        <v>1820.05</v>
      </c>
      <c r="M27" s="277">
        <v>0.15795999999999999</v>
      </c>
    </row>
    <row r="28" spans="1:13">
      <c r="A28" s="268">
        <v>18</v>
      </c>
      <c r="B28" s="277" t="s">
        <v>229</v>
      </c>
      <c r="C28" s="278">
        <v>1570.1</v>
      </c>
      <c r="D28" s="279">
        <v>1570.7</v>
      </c>
      <c r="E28" s="279">
        <v>1549.4</v>
      </c>
      <c r="F28" s="279">
        <v>1528.7</v>
      </c>
      <c r="G28" s="279">
        <v>1507.4</v>
      </c>
      <c r="H28" s="279">
        <v>1591.4</v>
      </c>
      <c r="I28" s="279">
        <v>1612.6999999999998</v>
      </c>
      <c r="J28" s="279">
        <v>1633.4</v>
      </c>
      <c r="K28" s="277">
        <v>1592</v>
      </c>
      <c r="L28" s="277">
        <v>1550</v>
      </c>
      <c r="M28" s="277">
        <v>2.08779</v>
      </c>
    </row>
    <row r="29" spans="1:13">
      <c r="A29" s="268">
        <v>19</v>
      </c>
      <c r="B29" s="277" t="s">
        <v>301</v>
      </c>
      <c r="C29" s="278">
        <v>2139.4</v>
      </c>
      <c r="D29" s="279">
        <v>2160.1166666666668</v>
      </c>
      <c r="E29" s="279">
        <v>2075.2833333333338</v>
      </c>
      <c r="F29" s="279">
        <v>2011.166666666667</v>
      </c>
      <c r="G29" s="279">
        <v>1926.3333333333339</v>
      </c>
      <c r="H29" s="279">
        <v>2224.2333333333336</v>
      </c>
      <c r="I29" s="279">
        <v>2309.0666666666666</v>
      </c>
      <c r="J29" s="279">
        <v>2373.1833333333334</v>
      </c>
      <c r="K29" s="277">
        <v>2244.9499999999998</v>
      </c>
      <c r="L29" s="277">
        <v>2096</v>
      </c>
      <c r="M29" s="277">
        <v>0.28327999999999998</v>
      </c>
    </row>
    <row r="30" spans="1:13">
      <c r="A30" s="268">
        <v>20</v>
      </c>
      <c r="B30" s="277" t="s">
        <v>230</v>
      </c>
      <c r="C30" s="278">
        <v>2873.45</v>
      </c>
      <c r="D30" s="279">
        <v>2873.15</v>
      </c>
      <c r="E30" s="279">
        <v>2851.3</v>
      </c>
      <c r="F30" s="279">
        <v>2829.15</v>
      </c>
      <c r="G30" s="279">
        <v>2807.3</v>
      </c>
      <c r="H30" s="279">
        <v>2895.3</v>
      </c>
      <c r="I30" s="279">
        <v>2917.1499999999996</v>
      </c>
      <c r="J30" s="279">
        <v>2939.3</v>
      </c>
      <c r="K30" s="277">
        <v>2895</v>
      </c>
      <c r="L30" s="277">
        <v>2851</v>
      </c>
      <c r="M30" s="277">
        <v>1.7346900000000001</v>
      </c>
    </row>
    <row r="31" spans="1:13">
      <c r="A31" s="268">
        <v>21</v>
      </c>
      <c r="B31" s="277" t="s">
        <v>871</v>
      </c>
      <c r="C31" s="278">
        <v>3331.35</v>
      </c>
      <c r="D31" s="279">
        <v>3373.6666666666665</v>
      </c>
      <c r="E31" s="279">
        <v>3282.6833333333329</v>
      </c>
      <c r="F31" s="279">
        <v>3234.0166666666664</v>
      </c>
      <c r="G31" s="279">
        <v>3143.0333333333328</v>
      </c>
      <c r="H31" s="279">
        <v>3422.333333333333</v>
      </c>
      <c r="I31" s="279">
        <v>3513.3166666666666</v>
      </c>
      <c r="J31" s="279">
        <v>3561.9833333333331</v>
      </c>
      <c r="K31" s="277">
        <v>3464.65</v>
      </c>
      <c r="L31" s="277">
        <v>3325</v>
      </c>
      <c r="M31" s="277">
        <v>0.58181000000000005</v>
      </c>
    </row>
    <row r="32" spans="1:13">
      <c r="A32" s="268">
        <v>22</v>
      </c>
      <c r="B32" s="277" t="s">
        <v>303</v>
      </c>
      <c r="C32" s="278">
        <v>122.2</v>
      </c>
      <c r="D32" s="279">
        <v>122.86666666666667</v>
      </c>
      <c r="E32" s="279">
        <v>119.33333333333334</v>
      </c>
      <c r="F32" s="279">
        <v>116.46666666666667</v>
      </c>
      <c r="G32" s="279">
        <v>112.93333333333334</v>
      </c>
      <c r="H32" s="279">
        <v>125.73333333333335</v>
      </c>
      <c r="I32" s="279">
        <v>129.26666666666668</v>
      </c>
      <c r="J32" s="279">
        <v>132.13333333333335</v>
      </c>
      <c r="K32" s="277">
        <v>126.4</v>
      </c>
      <c r="L32" s="277">
        <v>120</v>
      </c>
      <c r="M32" s="277">
        <v>13.98415</v>
      </c>
    </row>
    <row r="33" spans="1:13">
      <c r="A33" s="268">
        <v>23</v>
      </c>
      <c r="B33" s="277" t="s">
        <v>45</v>
      </c>
      <c r="C33" s="278">
        <v>734.95</v>
      </c>
      <c r="D33" s="279">
        <v>739.88333333333321</v>
      </c>
      <c r="E33" s="279">
        <v>726.86666666666645</v>
      </c>
      <c r="F33" s="279">
        <v>718.78333333333319</v>
      </c>
      <c r="G33" s="279">
        <v>705.76666666666642</v>
      </c>
      <c r="H33" s="279">
        <v>747.96666666666647</v>
      </c>
      <c r="I33" s="279">
        <v>760.98333333333335</v>
      </c>
      <c r="J33" s="279">
        <v>769.06666666666649</v>
      </c>
      <c r="K33" s="277">
        <v>752.9</v>
      </c>
      <c r="L33" s="277">
        <v>731.8</v>
      </c>
      <c r="M33" s="277">
        <v>7.0279400000000001</v>
      </c>
    </row>
    <row r="34" spans="1:13">
      <c r="A34" s="268">
        <v>24</v>
      </c>
      <c r="B34" s="277" t="s">
        <v>304</v>
      </c>
      <c r="C34" s="278">
        <v>1818.6</v>
      </c>
      <c r="D34" s="279">
        <v>1816.4833333333333</v>
      </c>
      <c r="E34" s="279">
        <v>1802.1666666666667</v>
      </c>
      <c r="F34" s="279">
        <v>1785.7333333333333</v>
      </c>
      <c r="G34" s="279">
        <v>1771.4166666666667</v>
      </c>
      <c r="H34" s="279">
        <v>1832.9166666666667</v>
      </c>
      <c r="I34" s="279">
        <v>1847.2333333333333</v>
      </c>
      <c r="J34" s="279">
        <v>1863.6666666666667</v>
      </c>
      <c r="K34" s="277">
        <v>1830.8</v>
      </c>
      <c r="L34" s="277">
        <v>1800.05</v>
      </c>
      <c r="M34" s="277">
        <v>0.85165000000000002</v>
      </c>
    </row>
    <row r="35" spans="1:13">
      <c r="A35" s="268">
        <v>25</v>
      </c>
      <c r="B35" s="277" t="s">
        <v>46</v>
      </c>
      <c r="C35" s="278">
        <v>222.45</v>
      </c>
      <c r="D35" s="279">
        <v>222.65</v>
      </c>
      <c r="E35" s="279">
        <v>220.15</v>
      </c>
      <c r="F35" s="279">
        <v>217.85</v>
      </c>
      <c r="G35" s="279">
        <v>215.35</v>
      </c>
      <c r="H35" s="279">
        <v>224.95000000000002</v>
      </c>
      <c r="I35" s="279">
        <v>227.45000000000002</v>
      </c>
      <c r="J35" s="279">
        <v>229.75000000000003</v>
      </c>
      <c r="K35" s="277">
        <v>225.15</v>
      </c>
      <c r="L35" s="277">
        <v>220.35</v>
      </c>
      <c r="M35" s="277">
        <v>41.1419</v>
      </c>
    </row>
    <row r="36" spans="1:13">
      <c r="A36" s="268">
        <v>26</v>
      </c>
      <c r="B36" s="277" t="s">
        <v>293</v>
      </c>
      <c r="C36" s="278">
        <v>2431.85</v>
      </c>
      <c r="D36" s="279">
        <v>2434.6</v>
      </c>
      <c r="E36" s="279">
        <v>2390.25</v>
      </c>
      <c r="F36" s="279">
        <v>2348.65</v>
      </c>
      <c r="G36" s="279">
        <v>2304.3000000000002</v>
      </c>
      <c r="H36" s="279">
        <v>2476.1999999999998</v>
      </c>
      <c r="I36" s="279">
        <v>2520.5499999999993</v>
      </c>
      <c r="J36" s="279">
        <v>2562.1499999999996</v>
      </c>
      <c r="K36" s="277">
        <v>2478.9499999999998</v>
      </c>
      <c r="L36" s="277">
        <v>2393</v>
      </c>
      <c r="M36" s="277">
        <v>1.48201</v>
      </c>
    </row>
    <row r="37" spans="1:13">
      <c r="A37" s="268">
        <v>27</v>
      </c>
      <c r="B37" s="277" t="s">
        <v>302</v>
      </c>
      <c r="C37" s="278">
        <v>988.95</v>
      </c>
      <c r="D37" s="279">
        <v>997.35</v>
      </c>
      <c r="E37" s="279">
        <v>975.7</v>
      </c>
      <c r="F37" s="279">
        <v>962.45</v>
      </c>
      <c r="G37" s="279">
        <v>940.80000000000007</v>
      </c>
      <c r="H37" s="279">
        <v>1010.6</v>
      </c>
      <c r="I37" s="279">
        <v>1032.25</v>
      </c>
      <c r="J37" s="279">
        <v>1045.5</v>
      </c>
      <c r="K37" s="277">
        <v>1019</v>
      </c>
      <c r="L37" s="277">
        <v>984.1</v>
      </c>
      <c r="M37" s="277">
        <v>4.3518800000000004</v>
      </c>
    </row>
    <row r="38" spans="1:13">
      <c r="A38" s="268">
        <v>28</v>
      </c>
      <c r="B38" s="277" t="s">
        <v>47</v>
      </c>
      <c r="C38" s="278">
        <v>1661.95</v>
      </c>
      <c r="D38" s="279">
        <v>1661.8000000000002</v>
      </c>
      <c r="E38" s="279">
        <v>1647.7000000000003</v>
      </c>
      <c r="F38" s="279">
        <v>1633.45</v>
      </c>
      <c r="G38" s="279">
        <v>1619.3500000000001</v>
      </c>
      <c r="H38" s="279">
        <v>1676.0500000000004</v>
      </c>
      <c r="I38" s="279">
        <v>1690.1500000000003</v>
      </c>
      <c r="J38" s="279">
        <v>1704.4000000000005</v>
      </c>
      <c r="K38" s="277">
        <v>1675.9</v>
      </c>
      <c r="L38" s="277">
        <v>1647.55</v>
      </c>
      <c r="M38" s="277">
        <v>5.4881500000000001</v>
      </c>
    </row>
    <row r="39" spans="1:13">
      <c r="A39" s="268">
        <v>29</v>
      </c>
      <c r="B39" s="277" t="s">
        <v>48</v>
      </c>
      <c r="C39" s="278">
        <v>133.55000000000001</v>
      </c>
      <c r="D39" s="279">
        <v>134.68333333333337</v>
      </c>
      <c r="E39" s="279">
        <v>131.46666666666673</v>
      </c>
      <c r="F39" s="279">
        <v>129.38333333333335</v>
      </c>
      <c r="G39" s="279">
        <v>126.16666666666671</v>
      </c>
      <c r="H39" s="279">
        <v>136.76666666666674</v>
      </c>
      <c r="I39" s="279">
        <v>139.98333333333338</v>
      </c>
      <c r="J39" s="279">
        <v>142.06666666666675</v>
      </c>
      <c r="K39" s="277">
        <v>137.9</v>
      </c>
      <c r="L39" s="277">
        <v>132.6</v>
      </c>
      <c r="M39" s="277">
        <v>76.243620000000007</v>
      </c>
    </row>
    <row r="40" spans="1:13">
      <c r="A40" s="268">
        <v>30</v>
      </c>
      <c r="B40" s="277" t="s">
        <v>305</v>
      </c>
      <c r="C40" s="278">
        <v>155.5</v>
      </c>
      <c r="D40" s="279">
        <v>156.48333333333335</v>
      </c>
      <c r="E40" s="279">
        <v>153.1166666666667</v>
      </c>
      <c r="F40" s="279">
        <v>150.73333333333335</v>
      </c>
      <c r="G40" s="279">
        <v>147.3666666666667</v>
      </c>
      <c r="H40" s="279">
        <v>158.8666666666667</v>
      </c>
      <c r="I40" s="279">
        <v>162.23333333333338</v>
      </c>
      <c r="J40" s="279">
        <v>164.6166666666667</v>
      </c>
      <c r="K40" s="277">
        <v>159.85</v>
      </c>
      <c r="L40" s="277">
        <v>154.1</v>
      </c>
      <c r="M40" s="277">
        <v>2.3100700000000001</v>
      </c>
    </row>
    <row r="41" spans="1:13">
      <c r="A41" s="268">
        <v>31</v>
      </c>
      <c r="B41" s="277" t="s">
        <v>938</v>
      </c>
      <c r="C41" s="278">
        <v>219.35</v>
      </c>
      <c r="D41" s="279">
        <v>221.28333333333333</v>
      </c>
      <c r="E41" s="279">
        <v>215.56666666666666</v>
      </c>
      <c r="F41" s="279">
        <v>211.78333333333333</v>
      </c>
      <c r="G41" s="279">
        <v>206.06666666666666</v>
      </c>
      <c r="H41" s="279">
        <v>225.06666666666666</v>
      </c>
      <c r="I41" s="279">
        <v>230.7833333333333</v>
      </c>
      <c r="J41" s="279">
        <v>234.56666666666666</v>
      </c>
      <c r="K41" s="277">
        <v>227</v>
      </c>
      <c r="L41" s="277">
        <v>217.5</v>
      </c>
      <c r="M41" s="277">
        <v>0.41670000000000001</v>
      </c>
    </row>
    <row r="42" spans="1:13">
      <c r="A42" s="268">
        <v>32</v>
      </c>
      <c r="B42" s="277" t="s">
        <v>306</v>
      </c>
      <c r="C42" s="278">
        <v>73.45</v>
      </c>
      <c r="D42" s="279">
        <v>74.166666666666671</v>
      </c>
      <c r="E42" s="279">
        <v>72.333333333333343</v>
      </c>
      <c r="F42" s="279">
        <v>71.216666666666669</v>
      </c>
      <c r="G42" s="279">
        <v>69.38333333333334</v>
      </c>
      <c r="H42" s="279">
        <v>75.283333333333346</v>
      </c>
      <c r="I42" s="279">
        <v>77.116666666666688</v>
      </c>
      <c r="J42" s="279">
        <v>78.233333333333348</v>
      </c>
      <c r="K42" s="277">
        <v>76</v>
      </c>
      <c r="L42" s="277">
        <v>73.05</v>
      </c>
      <c r="M42" s="277">
        <v>17.733250000000002</v>
      </c>
    </row>
    <row r="43" spans="1:13">
      <c r="A43" s="268">
        <v>33</v>
      </c>
      <c r="B43" s="277" t="s">
        <v>49</v>
      </c>
      <c r="C43" s="278">
        <v>70.5</v>
      </c>
      <c r="D43" s="279">
        <v>71.333333333333329</v>
      </c>
      <c r="E43" s="279">
        <v>69.36666666666666</v>
      </c>
      <c r="F43" s="279">
        <v>68.233333333333334</v>
      </c>
      <c r="G43" s="279">
        <v>66.266666666666666</v>
      </c>
      <c r="H43" s="279">
        <v>72.466666666666654</v>
      </c>
      <c r="I43" s="279">
        <v>74.433333333333323</v>
      </c>
      <c r="J43" s="279">
        <v>75.566666666666649</v>
      </c>
      <c r="K43" s="277">
        <v>73.3</v>
      </c>
      <c r="L43" s="277">
        <v>70.2</v>
      </c>
      <c r="M43" s="277">
        <v>384.02100000000002</v>
      </c>
    </row>
    <row r="44" spans="1:13">
      <c r="A44" s="268">
        <v>34</v>
      </c>
      <c r="B44" s="277" t="s">
        <v>51</v>
      </c>
      <c r="C44" s="278">
        <v>1958.1</v>
      </c>
      <c r="D44" s="279">
        <v>1969.4666666666665</v>
      </c>
      <c r="E44" s="279">
        <v>1941.9333333333329</v>
      </c>
      <c r="F44" s="279">
        <v>1925.7666666666664</v>
      </c>
      <c r="G44" s="279">
        <v>1898.2333333333329</v>
      </c>
      <c r="H44" s="279">
        <v>1985.633333333333</v>
      </c>
      <c r="I44" s="279">
        <v>2013.1666666666663</v>
      </c>
      <c r="J44" s="279">
        <v>2029.333333333333</v>
      </c>
      <c r="K44" s="277">
        <v>1997</v>
      </c>
      <c r="L44" s="277">
        <v>1953.3</v>
      </c>
      <c r="M44" s="277">
        <v>18.425529999999998</v>
      </c>
    </row>
    <row r="45" spans="1:13">
      <c r="A45" s="268">
        <v>35</v>
      </c>
      <c r="B45" s="277" t="s">
        <v>307</v>
      </c>
      <c r="C45" s="278">
        <v>141.55000000000001</v>
      </c>
      <c r="D45" s="279">
        <v>142.88333333333333</v>
      </c>
      <c r="E45" s="279">
        <v>138.76666666666665</v>
      </c>
      <c r="F45" s="279">
        <v>135.98333333333332</v>
      </c>
      <c r="G45" s="279">
        <v>131.86666666666665</v>
      </c>
      <c r="H45" s="279">
        <v>145.66666666666666</v>
      </c>
      <c r="I45" s="279">
        <v>149.78333333333333</v>
      </c>
      <c r="J45" s="279">
        <v>152.56666666666666</v>
      </c>
      <c r="K45" s="277">
        <v>147</v>
      </c>
      <c r="L45" s="277">
        <v>140.1</v>
      </c>
      <c r="M45" s="277">
        <v>1.5782</v>
      </c>
    </row>
    <row r="46" spans="1:13">
      <c r="A46" s="268">
        <v>36</v>
      </c>
      <c r="B46" s="277" t="s">
        <v>309</v>
      </c>
      <c r="C46" s="278">
        <v>1176.5</v>
      </c>
      <c r="D46" s="279">
        <v>1184.4166666666667</v>
      </c>
      <c r="E46" s="279">
        <v>1130.8333333333335</v>
      </c>
      <c r="F46" s="279">
        <v>1085.1666666666667</v>
      </c>
      <c r="G46" s="279">
        <v>1031.5833333333335</v>
      </c>
      <c r="H46" s="279">
        <v>1230.0833333333335</v>
      </c>
      <c r="I46" s="279">
        <v>1283.666666666667</v>
      </c>
      <c r="J46" s="279">
        <v>1329.3333333333335</v>
      </c>
      <c r="K46" s="277">
        <v>1238</v>
      </c>
      <c r="L46" s="277">
        <v>1138.75</v>
      </c>
      <c r="M46" s="277">
        <v>3.1822499999999998</v>
      </c>
    </row>
    <row r="47" spans="1:13">
      <c r="A47" s="268">
        <v>37</v>
      </c>
      <c r="B47" s="277" t="s">
        <v>308</v>
      </c>
      <c r="C47" s="278">
        <v>3612.3</v>
      </c>
      <c r="D47" s="279">
        <v>3599.1</v>
      </c>
      <c r="E47" s="279">
        <v>3558.2</v>
      </c>
      <c r="F47" s="279">
        <v>3504.1</v>
      </c>
      <c r="G47" s="279">
        <v>3463.2</v>
      </c>
      <c r="H47" s="279">
        <v>3653.2</v>
      </c>
      <c r="I47" s="279">
        <v>3694.1000000000004</v>
      </c>
      <c r="J47" s="279">
        <v>3748.2</v>
      </c>
      <c r="K47" s="277">
        <v>3640</v>
      </c>
      <c r="L47" s="277">
        <v>3545</v>
      </c>
      <c r="M47" s="277">
        <v>0.64944999999999997</v>
      </c>
    </row>
    <row r="48" spans="1:13">
      <c r="A48" s="268">
        <v>38</v>
      </c>
      <c r="B48" s="277" t="s">
        <v>310</v>
      </c>
      <c r="C48" s="278">
        <v>6219.8</v>
      </c>
      <c r="D48" s="279">
        <v>6241</v>
      </c>
      <c r="E48" s="279">
        <v>6038.55</v>
      </c>
      <c r="F48" s="279">
        <v>5857.3</v>
      </c>
      <c r="G48" s="279">
        <v>5654.85</v>
      </c>
      <c r="H48" s="279">
        <v>6422.25</v>
      </c>
      <c r="I48" s="279">
        <v>6624.7000000000007</v>
      </c>
      <c r="J48" s="279">
        <v>6805.95</v>
      </c>
      <c r="K48" s="277">
        <v>6443.45</v>
      </c>
      <c r="L48" s="277">
        <v>6059.75</v>
      </c>
      <c r="M48" s="277">
        <v>1.4546600000000001</v>
      </c>
    </row>
    <row r="49" spans="1:13">
      <c r="A49" s="268">
        <v>39</v>
      </c>
      <c r="B49" s="277" t="s">
        <v>226</v>
      </c>
      <c r="C49" s="278">
        <v>736.7</v>
      </c>
      <c r="D49" s="279">
        <v>743.56666666666661</v>
      </c>
      <c r="E49" s="279">
        <v>725.13333333333321</v>
      </c>
      <c r="F49" s="279">
        <v>713.56666666666661</v>
      </c>
      <c r="G49" s="279">
        <v>695.13333333333321</v>
      </c>
      <c r="H49" s="279">
        <v>755.13333333333321</v>
      </c>
      <c r="I49" s="279">
        <v>773.56666666666661</v>
      </c>
      <c r="J49" s="279">
        <v>785.13333333333321</v>
      </c>
      <c r="K49" s="277">
        <v>762</v>
      </c>
      <c r="L49" s="277">
        <v>732</v>
      </c>
      <c r="M49" s="277">
        <v>14.66947</v>
      </c>
    </row>
    <row r="50" spans="1:13">
      <c r="A50" s="268">
        <v>40</v>
      </c>
      <c r="B50" s="277" t="s">
        <v>53</v>
      </c>
      <c r="C50" s="278">
        <v>868.9</v>
      </c>
      <c r="D50" s="279">
        <v>873.28333333333342</v>
      </c>
      <c r="E50" s="279">
        <v>861.31666666666683</v>
      </c>
      <c r="F50" s="279">
        <v>853.73333333333346</v>
      </c>
      <c r="G50" s="279">
        <v>841.76666666666688</v>
      </c>
      <c r="H50" s="279">
        <v>880.86666666666679</v>
      </c>
      <c r="I50" s="279">
        <v>892.83333333333326</v>
      </c>
      <c r="J50" s="279">
        <v>900.41666666666674</v>
      </c>
      <c r="K50" s="277">
        <v>885.25</v>
      </c>
      <c r="L50" s="277">
        <v>865.7</v>
      </c>
      <c r="M50" s="277">
        <v>23.366800000000001</v>
      </c>
    </row>
    <row r="51" spans="1:13">
      <c r="A51" s="268">
        <v>41</v>
      </c>
      <c r="B51" s="277" t="s">
        <v>311</v>
      </c>
      <c r="C51" s="278">
        <v>558.9</v>
      </c>
      <c r="D51" s="279">
        <v>563.18333333333328</v>
      </c>
      <c r="E51" s="279">
        <v>550.71666666666658</v>
      </c>
      <c r="F51" s="279">
        <v>542.5333333333333</v>
      </c>
      <c r="G51" s="279">
        <v>530.06666666666661</v>
      </c>
      <c r="H51" s="279">
        <v>571.36666666666656</v>
      </c>
      <c r="I51" s="279">
        <v>583.83333333333326</v>
      </c>
      <c r="J51" s="279">
        <v>592.01666666666654</v>
      </c>
      <c r="K51" s="277">
        <v>575.65</v>
      </c>
      <c r="L51" s="277">
        <v>555</v>
      </c>
      <c r="M51" s="277">
        <v>11.206110000000001</v>
      </c>
    </row>
    <row r="52" spans="1:13">
      <c r="A52" s="268">
        <v>42</v>
      </c>
      <c r="B52" s="277" t="s">
        <v>55</v>
      </c>
      <c r="C52" s="278">
        <v>509.2</v>
      </c>
      <c r="D52" s="279">
        <v>499.41666666666669</v>
      </c>
      <c r="E52" s="279">
        <v>485.83333333333337</v>
      </c>
      <c r="F52" s="279">
        <v>462.4666666666667</v>
      </c>
      <c r="G52" s="279">
        <v>448.88333333333338</v>
      </c>
      <c r="H52" s="279">
        <v>522.7833333333333</v>
      </c>
      <c r="I52" s="279">
        <v>536.36666666666679</v>
      </c>
      <c r="J52" s="279">
        <v>559.73333333333335</v>
      </c>
      <c r="K52" s="277">
        <v>513</v>
      </c>
      <c r="L52" s="277">
        <v>476.05</v>
      </c>
      <c r="M52" s="277">
        <v>591.80165</v>
      </c>
    </row>
    <row r="53" spans="1:13">
      <c r="A53" s="268">
        <v>43</v>
      </c>
      <c r="B53" s="277" t="s">
        <v>56</v>
      </c>
      <c r="C53" s="278">
        <v>3014.15</v>
      </c>
      <c r="D53" s="279">
        <v>3026.2000000000003</v>
      </c>
      <c r="E53" s="279">
        <v>2989.9500000000007</v>
      </c>
      <c r="F53" s="279">
        <v>2965.7500000000005</v>
      </c>
      <c r="G53" s="279">
        <v>2929.5000000000009</v>
      </c>
      <c r="H53" s="279">
        <v>3050.4000000000005</v>
      </c>
      <c r="I53" s="279">
        <v>3086.6499999999996</v>
      </c>
      <c r="J53" s="279">
        <v>3110.8500000000004</v>
      </c>
      <c r="K53" s="277">
        <v>3062.45</v>
      </c>
      <c r="L53" s="277">
        <v>3002</v>
      </c>
      <c r="M53" s="277">
        <v>6.7940500000000004</v>
      </c>
    </row>
    <row r="54" spans="1:13">
      <c r="A54" s="268">
        <v>44</v>
      </c>
      <c r="B54" s="277" t="s">
        <v>315</v>
      </c>
      <c r="C54" s="278">
        <v>179.3</v>
      </c>
      <c r="D54" s="279">
        <v>179.85000000000002</v>
      </c>
      <c r="E54" s="279">
        <v>177.55000000000004</v>
      </c>
      <c r="F54" s="279">
        <v>175.8</v>
      </c>
      <c r="G54" s="279">
        <v>173.50000000000003</v>
      </c>
      <c r="H54" s="279">
        <v>181.60000000000005</v>
      </c>
      <c r="I54" s="279">
        <v>183.9</v>
      </c>
      <c r="J54" s="279">
        <v>185.65000000000006</v>
      </c>
      <c r="K54" s="277">
        <v>182.15</v>
      </c>
      <c r="L54" s="277">
        <v>178.1</v>
      </c>
      <c r="M54" s="277">
        <v>6.6296299999999997</v>
      </c>
    </row>
    <row r="55" spans="1:13">
      <c r="A55" s="268">
        <v>45</v>
      </c>
      <c r="B55" s="277" t="s">
        <v>316</v>
      </c>
      <c r="C55" s="278">
        <v>523.29999999999995</v>
      </c>
      <c r="D55" s="279">
        <v>522.06666666666661</v>
      </c>
      <c r="E55" s="279">
        <v>513.23333333333323</v>
      </c>
      <c r="F55" s="279">
        <v>503.16666666666663</v>
      </c>
      <c r="G55" s="279">
        <v>494.33333333333326</v>
      </c>
      <c r="H55" s="279">
        <v>532.13333333333321</v>
      </c>
      <c r="I55" s="279">
        <v>540.9666666666667</v>
      </c>
      <c r="J55" s="279">
        <v>551.03333333333319</v>
      </c>
      <c r="K55" s="277">
        <v>530.9</v>
      </c>
      <c r="L55" s="277">
        <v>512</v>
      </c>
      <c r="M55" s="277">
        <v>7.2921100000000001</v>
      </c>
    </row>
    <row r="56" spans="1:13">
      <c r="A56" s="268">
        <v>46</v>
      </c>
      <c r="B56" s="277" t="s">
        <v>58</v>
      </c>
      <c r="C56" s="278">
        <v>6545.55</v>
      </c>
      <c r="D56" s="279">
        <v>6570.1833333333334</v>
      </c>
      <c r="E56" s="279">
        <v>6490.3666666666668</v>
      </c>
      <c r="F56" s="279">
        <v>6435.1833333333334</v>
      </c>
      <c r="G56" s="279">
        <v>6355.3666666666668</v>
      </c>
      <c r="H56" s="279">
        <v>6625.3666666666668</v>
      </c>
      <c r="I56" s="279">
        <v>6705.1833333333343</v>
      </c>
      <c r="J56" s="279">
        <v>6760.3666666666668</v>
      </c>
      <c r="K56" s="277">
        <v>6650</v>
      </c>
      <c r="L56" s="277">
        <v>6515</v>
      </c>
      <c r="M56" s="277">
        <v>4.9016799999999998</v>
      </c>
    </row>
    <row r="57" spans="1:13">
      <c r="A57" s="268">
        <v>47</v>
      </c>
      <c r="B57" s="277" t="s">
        <v>232</v>
      </c>
      <c r="C57" s="278">
        <v>2782.15</v>
      </c>
      <c r="D57" s="279">
        <v>2809.0499999999997</v>
      </c>
      <c r="E57" s="279">
        <v>2738.0999999999995</v>
      </c>
      <c r="F57" s="279">
        <v>2694.0499999999997</v>
      </c>
      <c r="G57" s="279">
        <v>2623.0999999999995</v>
      </c>
      <c r="H57" s="279">
        <v>2853.0999999999995</v>
      </c>
      <c r="I57" s="279">
        <v>2924.0499999999993</v>
      </c>
      <c r="J57" s="279">
        <v>2968.0999999999995</v>
      </c>
      <c r="K57" s="277">
        <v>2880</v>
      </c>
      <c r="L57" s="277">
        <v>2765</v>
      </c>
      <c r="M57" s="277">
        <v>0.53007000000000004</v>
      </c>
    </row>
    <row r="58" spans="1:13">
      <c r="A58" s="268">
        <v>48</v>
      </c>
      <c r="B58" s="277" t="s">
        <v>59</v>
      </c>
      <c r="C58" s="278">
        <v>3670.8</v>
      </c>
      <c r="D58" s="279">
        <v>3658.6166666666668</v>
      </c>
      <c r="E58" s="279">
        <v>3629.2333333333336</v>
      </c>
      <c r="F58" s="279">
        <v>3587.666666666667</v>
      </c>
      <c r="G58" s="279">
        <v>3558.2833333333338</v>
      </c>
      <c r="H58" s="279">
        <v>3700.1833333333334</v>
      </c>
      <c r="I58" s="279">
        <v>3729.5666666666666</v>
      </c>
      <c r="J58" s="279">
        <v>3771.1333333333332</v>
      </c>
      <c r="K58" s="277">
        <v>3688</v>
      </c>
      <c r="L58" s="277">
        <v>3617.05</v>
      </c>
      <c r="M58" s="277">
        <v>42.515749999999997</v>
      </c>
    </row>
    <row r="59" spans="1:13">
      <c r="A59" s="268">
        <v>49</v>
      </c>
      <c r="B59" s="277" t="s">
        <v>60</v>
      </c>
      <c r="C59" s="278">
        <v>1379.7</v>
      </c>
      <c r="D59" s="279">
        <v>1389.3999999999999</v>
      </c>
      <c r="E59" s="279">
        <v>1365.7999999999997</v>
      </c>
      <c r="F59" s="279">
        <v>1351.8999999999999</v>
      </c>
      <c r="G59" s="279">
        <v>1328.2999999999997</v>
      </c>
      <c r="H59" s="279">
        <v>1403.2999999999997</v>
      </c>
      <c r="I59" s="279">
        <v>1426.8999999999996</v>
      </c>
      <c r="J59" s="279">
        <v>1440.7999999999997</v>
      </c>
      <c r="K59" s="277">
        <v>1413</v>
      </c>
      <c r="L59" s="277">
        <v>1375.5</v>
      </c>
      <c r="M59" s="277">
        <v>4.4025400000000001</v>
      </c>
    </row>
    <row r="60" spans="1:13" ht="12" customHeight="1">
      <c r="A60" s="268">
        <v>50</v>
      </c>
      <c r="B60" s="277" t="s">
        <v>317</v>
      </c>
      <c r="C60" s="278">
        <v>119.05</v>
      </c>
      <c r="D60" s="279">
        <v>119.45</v>
      </c>
      <c r="E60" s="279">
        <v>118.35000000000001</v>
      </c>
      <c r="F60" s="279">
        <v>117.65</v>
      </c>
      <c r="G60" s="279">
        <v>116.55000000000001</v>
      </c>
      <c r="H60" s="279">
        <v>120.15</v>
      </c>
      <c r="I60" s="279">
        <v>121.25</v>
      </c>
      <c r="J60" s="279">
        <v>121.95</v>
      </c>
      <c r="K60" s="277">
        <v>120.55</v>
      </c>
      <c r="L60" s="277">
        <v>118.75</v>
      </c>
      <c r="M60" s="277">
        <v>2.60791</v>
      </c>
    </row>
    <row r="61" spans="1:13">
      <c r="A61" s="268">
        <v>51</v>
      </c>
      <c r="B61" s="277" t="s">
        <v>318</v>
      </c>
      <c r="C61" s="278">
        <v>155.4</v>
      </c>
      <c r="D61" s="279">
        <v>156.63333333333333</v>
      </c>
      <c r="E61" s="279">
        <v>153.76666666666665</v>
      </c>
      <c r="F61" s="279">
        <v>152.13333333333333</v>
      </c>
      <c r="G61" s="279">
        <v>149.26666666666665</v>
      </c>
      <c r="H61" s="279">
        <v>158.26666666666665</v>
      </c>
      <c r="I61" s="279">
        <v>161.13333333333333</v>
      </c>
      <c r="J61" s="279">
        <v>162.76666666666665</v>
      </c>
      <c r="K61" s="277">
        <v>159.5</v>
      </c>
      <c r="L61" s="277">
        <v>155</v>
      </c>
      <c r="M61" s="277">
        <v>17.060079999999999</v>
      </c>
    </row>
    <row r="62" spans="1:13">
      <c r="A62" s="268">
        <v>52</v>
      </c>
      <c r="B62" s="277" t="s">
        <v>233</v>
      </c>
      <c r="C62" s="278">
        <v>320.05</v>
      </c>
      <c r="D62" s="279">
        <v>320.05</v>
      </c>
      <c r="E62" s="279">
        <v>313.10000000000002</v>
      </c>
      <c r="F62" s="279">
        <v>306.15000000000003</v>
      </c>
      <c r="G62" s="279">
        <v>299.20000000000005</v>
      </c>
      <c r="H62" s="279">
        <v>327</v>
      </c>
      <c r="I62" s="279">
        <v>333.94999999999993</v>
      </c>
      <c r="J62" s="279">
        <v>340.9</v>
      </c>
      <c r="K62" s="277">
        <v>327</v>
      </c>
      <c r="L62" s="277">
        <v>313.10000000000002</v>
      </c>
      <c r="M62" s="277">
        <v>432.19718</v>
      </c>
    </row>
    <row r="63" spans="1:13">
      <c r="A63" s="268">
        <v>53</v>
      </c>
      <c r="B63" s="277" t="s">
        <v>61</v>
      </c>
      <c r="C63" s="278">
        <v>51.6</v>
      </c>
      <c r="D63" s="279">
        <v>50.900000000000006</v>
      </c>
      <c r="E63" s="279">
        <v>49.600000000000009</v>
      </c>
      <c r="F63" s="279">
        <v>47.6</v>
      </c>
      <c r="G63" s="279">
        <v>46.300000000000004</v>
      </c>
      <c r="H63" s="279">
        <v>52.900000000000013</v>
      </c>
      <c r="I63" s="279">
        <v>54.20000000000001</v>
      </c>
      <c r="J63" s="279">
        <v>56.200000000000017</v>
      </c>
      <c r="K63" s="277">
        <v>52.2</v>
      </c>
      <c r="L63" s="277">
        <v>48.9</v>
      </c>
      <c r="M63" s="277">
        <v>1016.56705</v>
      </c>
    </row>
    <row r="64" spans="1:13">
      <c r="A64" s="268">
        <v>54</v>
      </c>
      <c r="B64" s="277" t="s">
        <v>62</v>
      </c>
      <c r="C64" s="278">
        <v>52.55</v>
      </c>
      <c r="D64" s="279">
        <v>52.050000000000004</v>
      </c>
      <c r="E64" s="279">
        <v>50.600000000000009</v>
      </c>
      <c r="F64" s="279">
        <v>48.650000000000006</v>
      </c>
      <c r="G64" s="279">
        <v>47.20000000000001</v>
      </c>
      <c r="H64" s="279">
        <v>54.000000000000007</v>
      </c>
      <c r="I64" s="279">
        <v>55.45000000000001</v>
      </c>
      <c r="J64" s="279">
        <v>57.400000000000006</v>
      </c>
      <c r="K64" s="277">
        <v>53.5</v>
      </c>
      <c r="L64" s="277">
        <v>50.1</v>
      </c>
      <c r="M64" s="277">
        <v>142.48948999999999</v>
      </c>
    </row>
    <row r="65" spans="1:13">
      <c r="A65" s="268">
        <v>55</v>
      </c>
      <c r="B65" s="277" t="s">
        <v>312</v>
      </c>
      <c r="C65" s="278">
        <v>1559.05</v>
      </c>
      <c r="D65" s="279">
        <v>1573.3500000000001</v>
      </c>
      <c r="E65" s="279">
        <v>1535.7000000000003</v>
      </c>
      <c r="F65" s="279">
        <v>1512.3500000000001</v>
      </c>
      <c r="G65" s="279">
        <v>1474.7000000000003</v>
      </c>
      <c r="H65" s="279">
        <v>1596.7000000000003</v>
      </c>
      <c r="I65" s="279">
        <v>1634.3500000000004</v>
      </c>
      <c r="J65" s="279">
        <v>1657.7000000000003</v>
      </c>
      <c r="K65" s="277">
        <v>1611</v>
      </c>
      <c r="L65" s="277">
        <v>1550</v>
      </c>
      <c r="M65" s="277">
        <v>0.48786000000000002</v>
      </c>
    </row>
    <row r="66" spans="1:13">
      <c r="A66" s="268">
        <v>56</v>
      </c>
      <c r="B66" s="277" t="s">
        <v>63</v>
      </c>
      <c r="C66" s="278">
        <v>1340.75</v>
      </c>
      <c r="D66" s="279">
        <v>1347.9333333333334</v>
      </c>
      <c r="E66" s="279">
        <v>1323.8666666666668</v>
      </c>
      <c r="F66" s="279">
        <v>1306.9833333333333</v>
      </c>
      <c r="G66" s="279">
        <v>1282.9166666666667</v>
      </c>
      <c r="H66" s="279">
        <v>1364.8166666666668</v>
      </c>
      <c r="I66" s="279">
        <v>1388.8833333333334</v>
      </c>
      <c r="J66" s="279">
        <v>1405.7666666666669</v>
      </c>
      <c r="K66" s="277">
        <v>1372</v>
      </c>
      <c r="L66" s="277">
        <v>1331.05</v>
      </c>
      <c r="M66" s="277">
        <v>10.716699999999999</v>
      </c>
    </row>
    <row r="67" spans="1:13">
      <c r="A67" s="268">
        <v>57</v>
      </c>
      <c r="B67" s="277" t="s">
        <v>320</v>
      </c>
      <c r="C67" s="278">
        <v>6017.5</v>
      </c>
      <c r="D67" s="279">
        <v>6057.1166666666659</v>
      </c>
      <c r="E67" s="279">
        <v>5965.3833333333314</v>
      </c>
      <c r="F67" s="279">
        <v>5913.2666666666655</v>
      </c>
      <c r="G67" s="279">
        <v>5821.533333333331</v>
      </c>
      <c r="H67" s="279">
        <v>6109.2333333333318</v>
      </c>
      <c r="I67" s="279">
        <v>6200.9666666666672</v>
      </c>
      <c r="J67" s="279">
        <v>6253.0833333333321</v>
      </c>
      <c r="K67" s="277">
        <v>6148.85</v>
      </c>
      <c r="L67" s="277">
        <v>6005</v>
      </c>
      <c r="M67" s="277">
        <v>0.23136999999999999</v>
      </c>
    </row>
    <row r="68" spans="1:13">
      <c r="A68" s="268">
        <v>58</v>
      </c>
      <c r="B68" s="277" t="s">
        <v>234</v>
      </c>
      <c r="C68" s="278">
        <v>1483.5</v>
      </c>
      <c r="D68" s="279">
        <v>1498.2666666666664</v>
      </c>
      <c r="E68" s="279">
        <v>1456.5833333333328</v>
      </c>
      <c r="F68" s="279">
        <v>1429.6666666666663</v>
      </c>
      <c r="G68" s="279">
        <v>1387.9833333333327</v>
      </c>
      <c r="H68" s="279">
        <v>1525.1833333333329</v>
      </c>
      <c r="I68" s="279">
        <v>1566.8666666666663</v>
      </c>
      <c r="J68" s="279">
        <v>1593.7833333333331</v>
      </c>
      <c r="K68" s="277">
        <v>1539.95</v>
      </c>
      <c r="L68" s="277">
        <v>1471.35</v>
      </c>
      <c r="M68" s="277">
        <v>2.34328</v>
      </c>
    </row>
    <row r="69" spans="1:13">
      <c r="A69" s="268">
        <v>59</v>
      </c>
      <c r="B69" s="277" t="s">
        <v>321</v>
      </c>
      <c r="C69" s="278">
        <v>424.85</v>
      </c>
      <c r="D69" s="279">
        <v>427.76666666666665</v>
      </c>
      <c r="E69" s="279">
        <v>418.7833333333333</v>
      </c>
      <c r="F69" s="279">
        <v>412.71666666666664</v>
      </c>
      <c r="G69" s="279">
        <v>403.73333333333329</v>
      </c>
      <c r="H69" s="279">
        <v>433.83333333333331</v>
      </c>
      <c r="I69" s="279">
        <v>442.81666666666666</v>
      </c>
      <c r="J69" s="279">
        <v>448.88333333333333</v>
      </c>
      <c r="K69" s="277">
        <v>436.75</v>
      </c>
      <c r="L69" s="277">
        <v>421.7</v>
      </c>
      <c r="M69" s="277">
        <v>16.478269999999998</v>
      </c>
    </row>
    <row r="70" spans="1:13">
      <c r="A70" s="268">
        <v>60</v>
      </c>
      <c r="B70" s="277" t="s">
        <v>65</v>
      </c>
      <c r="C70" s="278">
        <v>112.05</v>
      </c>
      <c r="D70" s="279">
        <v>112.53333333333335</v>
      </c>
      <c r="E70" s="279">
        <v>110.31666666666669</v>
      </c>
      <c r="F70" s="279">
        <v>108.58333333333334</v>
      </c>
      <c r="G70" s="279">
        <v>106.36666666666669</v>
      </c>
      <c r="H70" s="279">
        <v>114.26666666666669</v>
      </c>
      <c r="I70" s="279">
        <v>116.48333333333336</v>
      </c>
      <c r="J70" s="279">
        <v>118.2166666666667</v>
      </c>
      <c r="K70" s="277">
        <v>114.75</v>
      </c>
      <c r="L70" s="277">
        <v>110.8</v>
      </c>
      <c r="M70" s="277">
        <v>162.02182999999999</v>
      </c>
    </row>
    <row r="71" spans="1:13">
      <c r="A71" s="268">
        <v>61</v>
      </c>
      <c r="B71" s="277" t="s">
        <v>313</v>
      </c>
      <c r="C71" s="278">
        <v>711.5</v>
      </c>
      <c r="D71" s="279">
        <v>713.63333333333333</v>
      </c>
      <c r="E71" s="279">
        <v>702.36666666666667</v>
      </c>
      <c r="F71" s="279">
        <v>693.23333333333335</v>
      </c>
      <c r="G71" s="279">
        <v>681.9666666666667</v>
      </c>
      <c r="H71" s="279">
        <v>722.76666666666665</v>
      </c>
      <c r="I71" s="279">
        <v>734.0333333333333</v>
      </c>
      <c r="J71" s="279">
        <v>743.16666666666663</v>
      </c>
      <c r="K71" s="277">
        <v>724.9</v>
      </c>
      <c r="L71" s="277">
        <v>704.5</v>
      </c>
      <c r="M71" s="277">
        <v>9.6275600000000008</v>
      </c>
    </row>
    <row r="72" spans="1:13">
      <c r="A72" s="268">
        <v>62</v>
      </c>
      <c r="B72" s="277" t="s">
        <v>66</v>
      </c>
      <c r="C72" s="278">
        <v>564.29999999999995</v>
      </c>
      <c r="D72" s="279">
        <v>563.26666666666665</v>
      </c>
      <c r="E72" s="279">
        <v>558.0333333333333</v>
      </c>
      <c r="F72" s="279">
        <v>551.76666666666665</v>
      </c>
      <c r="G72" s="279">
        <v>546.5333333333333</v>
      </c>
      <c r="H72" s="279">
        <v>569.5333333333333</v>
      </c>
      <c r="I72" s="279">
        <v>574.76666666666665</v>
      </c>
      <c r="J72" s="279">
        <v>581.0333333333333</v>
      </c>
      <c r="K72" s="277">
        <v>568.5</v>
      </c>
      <c r="L72" s="277">
        <v>557</v>
      </c>
      <c r="M72" s="277">
        <v>9.3787099999999999</v>
      </c>
    </row>
    <row r="73" spans="1:13">
      <c r="A73" s="268">
        <v>63</v>
      </c>
      <c r="B73" s="277" t="s">
        <v>67</v>
      </c>
      <c r="C73" s="278">
        <v>502.25</v>
      </c>
      <c r="D73" s="279">
        <v>507.88333333333327</v>
      </c>
      <c r="E73" s="279">
        <v>493.66666666666652</v>
      </c>
      <c r="F73" s="279">
        <v>485.08333333333326</v>
      </c>
      <c r="G73" s="279">
        <v>470.8666666666665</v>
      </c>
      <c r="H73" s="279">
        <v>516.46666666666647</v>
      </c>
      <c r="I73" s="279">
        <v>530.68333333333339</v>
      </c>
      <c r="J73" s="279">
        <v>539.26666666666654</v>
      </c>
      <c r="K73" s="277">
        <v>522.1</v>
      </c>
      <c r="L73" s="277">
        <v>499.3</v>
      </c>
      <c r="M73" s="277">
        <v>39.396070000000002</v>
      </c>
    </row>
    <row r="74" spans="1:13">
      <c r="A74" s="268">
        <v>64</v>
      </c>
      <c r="B74" s="277" t="s">
        <v>1046</v>
      </c>
      <c r="C74" s="278">
        <v>9676.1</v>
      </c>
      <c r="D74" s="279">
        <v>9743.7333333333318</v>
      </c>
      <c r="E74" s="279">
        <v>9587.4666666666635</v>
      </c>
      <c r="F74" s="279">
        <v>9498.8333333333321</v>
      </c>
      <c r="G74" s="279">
        <v>9342.5666666666639</v>
      </c>
      <c r="H74" s="279">
        <v>9832.3666666666631</v>
      </c>
      <c r="I74" s="279">
        <v>9988.6333333333296</v>
      </c>
      <c r="J74" s="279">
        <v>10077.266666666663</v>
      </c>
      <c r="K74" s="277">
        <v>9900</v>
      </c>
      <c r="L74" s="277">
        <v>9655.1</v>
      </c>
      <c r="M74" s="277">
        <v>3.9710000000000002E-2</v>
      </c>
    </row>
    <row r="75" spans="1:13">
      <c r="A75" s="268">
        <v>65</v>
      </c>
      <c r="B75" s="277" t="s">
        <v>69</v>
      </c>
      <c r="C75" s="278">
        <v>523.45000000000005</v>
      </c>
      <c r="D75" s="279">
        <v>521.69999999999993</v>
      </c>
      <c r="E75" s="279">
        <v>513.84999999999991</v>
      </c>
      <c r="F75" s="279">
        <v>504.25</v>
      </c>
      <c r="G75" s="279">
        <v>496.4</v>
      </c>
      <c r="H75" s="279">
        <v>531.29999999999984</v>
      </c>
      <c r="I75" s="279">
        <v>539.15</v>
      </c>
      <c r="J75" s="279">
        <v>548.74999999999977</v>
      </c>
      <c r="K75" s="277">
        <v>529.54999999999995</v>
      </c>
      <c r="L75" s="277">
        <v>512.1</v>
      </c>
      <c r="M75" s="277">
        <v>218.08591000000001</v>
      </c>
    </row>
    <row r="76" spans="1:13" s="16" customFormat="1">
      <c r="A76" s="268">
        <v>66</v>
      </c>
      <c r="B76" s="277" t="s">
        <v>70</v>
      </c>
      <c r="C76" s="278">
        <v>41.65</v>
      </c>
      <c r="D76" s="279">
        <v>41.283333333333331</v>
      </c>
      <c r="E76" s="279">
        <v>40.466666666666661</v>
      </c>
      <c r="F76" s="279">
        <v>39.283333333333331</v>
      </c>
      <c r="G76" s="279">
        <v>38.466666666666661</v>
      </c>
      <c r="H76" s="279">
        <v>42.466666666666661</v>
      </c>
      <c r="I76" s="279">
        <v>43.283333333333324</v>
      </c>
      <c r="J76" s="279">
        <v>44.466666666666661</v>
      </c>
      <c r="K76" s="277">
        <v>42.1</v>
      </c>
      <c r="L76" s="277">
        <v>40.1</v>
      </c>
      <c r="M76" s="277">
        <v>1336.5371500000001</v>
      </c>
    </row>
    <row r="77" spans="1:13" s="16" customFormat="1">
      <c r="A77" s="268">
        <v>67</v>
      </c>
      <c r="B77" s="277" t="s">
        <v>71</v>
      </c>
      <c r="C77" s="278">
        <v>391.55</v>
      </c>
      <c r="D77" s="279">
        <v>391.06666666666666</v>
      </c>
      <c r="E77" s="279">
        <v>388.48333333333335</v>
      </c>
      <c r="F77" s="279">
        <v>385.41666666666669</v>
      </c>
      <c r="G77" s="279">
        <v>382.83333333333337</v>
      </c>
      <c r="H77" s="279">
        <v>394.13333333333333</v>
      </c>
      <c r="I77" s="279">
        <v>396.7166666666667</v>
      </c>
      <c r="J77" s="279">
        <v>399.7833333333333</v>
      </c>
      <c r="K77" s="277">
        <v>393.65</v>
      </c>
      <c r="L77" s="277">
        <v>388</v>
      </c>
      <c r="M77" s="277">
        <v>28.49943</v>
      </c>
    </row>
    <row r="78" spans="1:13" s="16" customFormat="1">
      <c r="A78" s="268">
        <v>68</v>
      </c>
      <c r="B78" s="277" t="s">
        <v>322</v>
      </c>
      <c r="C78" s="278">
        <v>642.79999999999995</v>
      </c>
      <c r="D78" s="279">
        <v>641.9666666666667</v>
      </c>
      <c r="E78" s="279">
        <v>635.93333333333339</v>
      </c>
      <c r="F78" s="279">
        <v>629.06666666666672</v>
      </c>
      <c r="G78" s="279">
        <v>623.03333333333342</v>
      </c>
      <c r="H78" s="279">
        <v>648.83333333333337</v>
      </c>
      <c r="I78" s="279">
        <v>654.86666666666667</v>
      </c>
      <c r="J78" s="279">
        <v>661.73333333333335</v>
      </c>
      <c r="K78" s="277">
        <v>648</v>
      </c>
      <c r="L78" s="277">
        <v>635.1</v>
      </c>
      <c r="M78" s="277">
        <v>2.4352299999999998</v>
      </c>
    </row>
    <row r="79" spans="1:13" s="16" customFormat="1">
      <c r="A79" s="268">
        <v>69</v>
      </c>
      <c r="B79" s="277" t="s">
        <v>324</v>
      </c>
      <c r="C79" s="278">
        <v>155.25</v>
      </c>
      <c r="D79" s="279">
        <v>155.88333333333333</v>
      </c>
      <c r="E79" s="279">
        <v>153.26666666666665</v>
      </c>
      <c r="F79" s="279">
        <v>151.28333333333333</v>
      </c>
      <c r="G79" s="279">
        <v>148.66666666666666</v>
      </c>
      <c r="H79" s="279">
        <v>157.86666666666665</v>
      </c>
      <c r="I79" s="279">
        <v>160.48333333333332</v>
      </c>
      <c r="J79" s="279">
        <v>162.46666666666664</v>
      </c>
      <c r="K79" s="277">
        <v>158.5</v>
      </c>
      <c r="L79" s="277">
        <v>153.9</v>
      </c>
      <c r="M79" s="277">
        <v>6.1228300000000004</v>
      </c>
    </row>
    <row r="80" spans="1:13" s="16" customFormat="1">
      <c r="A80" s="268">
        <v>70</v>
      </c>
      <c r="B80" s="277" t="s">
        <v>325</v>
      </c>
      <c r="C80" s="278">
        <v>2256</v>
      </c>
      <c r="D80" s="279">
        <v>2239.2166666666667</v>
      </c>
      <c r="E80" s="279">
        <v>2184.4333333333334</v>
      </c>
      <c r="F80" s="279">
        <v>2112.8666666666668</v>
      </c>
      <c r="G80" s="279">
        <v>2058.0833333333335</v>
      </c>
      <c r="H80" s="279">
        <v>2310.7833333333333</v>
      </c>
      <c r="I80" s="279">
        <v>2365.5666666666671</v>
      </c>
      <c r="J80" s="279">
        <v>2437.1333333333332</v>
      </c>
      <c r="K80" s="277">
        <v>2294</v>
      </c>
      <c r="L80" s="277">
        <v>2167.65</v>
      </c>
      <c r="M80" s="277">
        <v>0.83448</v>
      </c>
    </row>
    <row r="81" spans="1:13" s="16" customFormat="1">
      <c r="A81" s="268">
        <v>71</v>
      </c>
      <c r="B81" s="277" t="s">
        <v>326</v>
      </c>
      <c r="C81" s="278">
        <v>689.95</v>
      </c>
      <c r="D81" s="279">
        <v>690.86666666666667</v>
      </c>
      <c r="E81" s="279">
        <v>668.08333333333337</v>
      </c>
      <c r="F81" s="279">
        <v>646.2166666666667</v>
      </c>
      <c r="G81" s="279">
        <v>623.43333333333339</v>
      </c>
      <c r="H81" s="279">
        <v>712.73333333333335</v>
      </c>
      <c r="I81" s="279">
        <v>735.51666666666665</v>
      </c>
      <c r="J81" s="279">
        <v>757.38333333333333</v>
      </c>
      <c r="K81" s="277">
        <v>713.65</v>
      </c>
      <c r="L81" s="277">
        <v>669</v>
      </c>
      <c r="M81" s="277">
        <v>3.8223600000000002</v>
      </c>
    </row>
    <row r="82" spans="1:13" s="16" customFormat="1">
      <c r="A82" s="268">
        <v>72</v>
      </c>
      <c r="B82" s="277" t="s">
        <v>327</v>
      </c>
      <c r="C82" s="278">
        <v>73.05</v>
      </c>
      <c r="D82" s="279">
        <v>74.033333333333331</v>
      </c>
      <c r="E82" s="279">
        <v>71.61666666666666</v>
      </c>
      <c r="F82" s="279">
        <v>70.183333333333323</v>
      </c>
      <c r="G82" s="279">
        <v>67.766666666666652</v>
      </c>
      <c r="H82" s="279">
        <v>75.466666666666669</v>
      </c>
      <c r="I82" s="279">
        <v>77.883333333333354</v>
      </c>
      <c r="J82" s="279">
        <v>79.316666666666677</v>
      </c>
      <c r="K82" s="277">
        <v>76.45</v>
      </c>
      <c r="L82" s="277">
        <v>72.599999999999994</v>
      </c>
      <c r="M82" s="277">
        <v>29.645720000000001</v>
      </c>
    </row>
    <row r="83" spans="1:13" s="16" customFormat="1">
      <c r="A83" s="268">
        <v>73</v>
      </c>
      <c r="B83" s="277" t="s">
        <v>72</v>
      </c>
      <c r="C83" s="278">
        <v>14007.65</v>
      </c>
      <c r="D83" s="279">
        <v>14086.216666666667</v>
      </c>
      <c r="E83" s="279">
        <v>13872.433333333334</v>
      </c>
      <c r="F83" s="279">
        <v>13737.216666666667</v>
      </c>
      <c r="G83" s="279">
        <v>13523.433333333334</v>
      </c>
      <c r="H83" s="279">
        <v>14221.433333333334</v>
      </c>
      <c r="I83" s="279">
        <v>14435.216666666667</v>
      </c>
      <c r="J83" s="279">
        <v>14570.433333333334</v>
      </c>
      <c r="K83" s="277">
        <v>14300</v>
      </c>
      <c r="L83" s="277">
        <v>13951</v>
      </c>
      <c r="M83" s="277">
        <v>0.30109000000000002</v>
      </c>
    </row>
    <row r="84" spans="1:13" s="16" customFormat="1">
      <c r="A84" s="268">
        <v>74</v>
      </c>
      <c r="B84" s="277" t="s">
        <v>74</v>
      </c>
      <c r="C84" s="278">
        <v>415.05</v>
      </c>
      <c r="D84" s="279">
        <v>416.84999999999997</v>
      </c>
      <c r="E84" s="279">
        <v>411.69999999999993</v>
      </c>
      <c r="F84" s="279">
        <v>408.34999999999997</v>
      </c>
      <c r="G84" s="279">
        <v>403.19999999999993</v>
      </c>
      <c r="H84" s="279">
        <v>420.19999999999993</v>
      </c>
      <c r="I84" s="279">
        <v>425.34999999999991</v>
      </c>
      <c r="J84" s="279">
        <v>428.69999999999993</v>
      </c>
      <c r="K84" s="277">
        <v>422</v>
      </c>
      <c r="L84" s="277">
        <v>413.5</v>
      </c>
      <c r="M84" s="277">
        <v>87.44341</v>
      </c>
    </row>
    <row r="85" spans="1:13" s="16" customFormat="1">
      <c r="A85" s="268">
        <v>75</v>
      </c>
      <c r="B85" s="277" t="s">
        <v>328</v>
      </c>
      <c r="C85" s="278">
        <v>181.6</v>
      </c>
      <c r="D85" s="279">
        <v>182.36666666666667</v>
      </c>
      <c r="E85" s="279">
        <v>179.23333333333335</v>
      </c>
      <c r="F85" s="279">
        <v>176.86666666666667</v>
      </c>
      <c r="G85" s="279">
        <v>173.73333333333335</v>
      </c>
      <c r="H85" s="279">
        <v>184.73333333333335</v>
      </c>
      <c r="I85" s="279">
        <v>187.86666666666667</v>
      </c>
      <c r="J85" s="279">
        <v>190.23333333333335</v>
      </c>
      <c r="K85" s="277">
        <v>185.5</v>
      </c>
      <c r="L85" s="277">
        <v>180</v>
      </c>
      <c r="M85" s="277">
        <v>2.3135599999999998</v>
      </c>
    </row>
    <row r="86" spans="1:13" s="16" customFormat="1">
      <c r="A86" s="268">
        <v>76</v>
      </c>
      <c r="B86" s="277" t="s">
        <v>75</v>
      </c>
      <c r="C86" s="278">
        <v>3793.85</v>
      </c>
      <c r="D86" s="279">
        <v>3802.8166666666671</v>
      </c>
      <c r="E86" s="279">
        <v>3778.0333333333342</v>
      </c>
      <c r="F86" s="279">
        <v>3762.2166666666672</v>
      </c>
      <c r="G86" s="279">
        <v>3737.4333333333343</v>
      </c>
      <c r="H86" s="279">
        <v>3818.6333333333341</v>
      </c>
      <c r="I86" s="279">
        <v>3843.416666666667</v>
      </c>
      <c r="J86" s="279">
        <v>3859.233333333334</v>
      </c>
      <c r="K86" s="277">
        <v>3827.6</v>
      </c>
      <c r="L86" s="277">
        <v>3787</v>
      </c>
      <c r="M86" s="277">
        <v>5.1248800000000001</v>
      </c>
    </row>
    <row r="87" spans="1:13" s="16" customFormat="1">
      <c r="A87" s="268">
        <v>77</v>
      </c>
      <c r="B87" s="277" t="s">
        <v>314</v>
      </c>
      <c r="C87" s="278">
        <v>520.65</v>
      </c>
      <c r="D87" s="279">
        <v>519.11666666666667</v>
      </c>
      <c r="E87" s="279">
        <v>512.5333333333333</v>
      </c>
      <c r="F87" s="279">
        <v>504.41666666666663</v>
      </c>
      <c r="G87" s="279">
        <v>497.83333333333326</v>
      </c>
      <c r="H87" s="279">
        <v>527.23333333333335</v>
      </c>
      <c r="I87" s="279">
        <v>533.81666666666661</v>
      </c>
      <c r="J87" s="279">
        <v>541.93333333333339</v>
      </c>
      <c r="K87" s="277">
        <v>525.70000000000005</v>
      </c>
      <c r="L87" s="277">
        <v>511</v>
      </c>
      <c r="M87" s="277">
        <v>5.7279099999999996</v>
      </c>
    </row>
    <row r="88" spans="1:13" s="16" customFormat="1">
      <c r="A88" s="268">
        <v>78</v>
      </c>
      <c r="B88" s="277" t="s">
        <v>323</v>
      </c>
      <c r="C88" s="278">
        <v>172.8</v>
      </c>
      <c r="D88" s="279">
        <v>173.5</v>
      </c>
      <c r="E88" s="279">
        <v>170.3</v>
      </c>
      <c r="F88" s="279">
        <v>167.8</v>
      </c>
      <c r="G88" s="279">
        <v>164.60000000000002</v>
      </c>
      <c r="H88" s="279">
        <v>176</v>
      </c>
      <c r="I88" s="279">
        <v>179.2</v>
      </c>
      <c r="J88" s="279">
        <v>181.7</v>
      </c>
      <c r="K88" s="277">
        <v>176.7</v>
      </c>
      <c r="L88" s="277">
        <v>171</v>
      </c>
      <c r="M88" s="277">
        <v>14.62951</v>
      </c>
    </row>
    <row r="89" spans="1:13" s="16" customFormat="1">
      <c r="A89" s="268">
        <v>79</v>
      </c>
      <c r="B89" s="277" t="s">
        <v>76</v>
      </c>
      <c r="C89" s="278">
        <v>388.85</v>
      </c>
      <c r="D89" s="279">
        <v>390.05</v>
      </c>
      <c r="E89" s="279">
        <v>386.35</v>
      </c>
      <c r="F89" s="279">
        <v>383.85</v>
      </c>
      <c r="G89" s="279">
        <v>380.15000000000003</v>
      </c>
      <c r="H89" s="279">
        <v>392.55</v>
      </c>
      <c r="I89" s="279">
        <v>396.24999999999994</v>
      </c>
      <c r="J89" s="279">
        <v>398.75</v>
      </c>
      <c r="K89" s="277">
        <v>393.75</v>
      </c>
      <c r="L89" s="277">
        <v>387.55</v>
      </c>
      <c r="M89" s="277">
        <v>24.343599999999999</v>
      </c>
    </row>
    <row r="90" spans="1:13" s="16" customFormat="1">
      <c r="A90" s="268">
        <v>80</v>
      </c>
      <c r="B90" s="277" t="s">
        <v>77</v>
      </c>
      <c r="C90" s="278">
        <v>114.8</v>
      </c>
      <c r="D90" s="279">
        <v>112.33333333333333</v>
      </c>
      <c r="E90" s="279">
        <v>108.76666666666665</v>
      </c>
      <c r="F90" s="279">
        <v>102.73333333333332</v>
      </c>
      <c r="G90" s="279">
        <v>99.166666666666643</v>
      </c>
      <c r="H90" s="279">
        <v>118.36666666666666</v>
      </c>
      <c r="I90" s="279">
        <v>121.93333333333335</v>
      </c>
      <c r="J90" s="279">
        <v>127.96666666666667</v>
      </c>
      <c r="K90" s="277">
        <v>115.9</v>
      </c>
      <c r="L90" s="277">
        <v>106.3</v>
      </c>
      <c r="M90" s="277">
        <v>473.67334</v>
      </c>
    </row>
    <row r="91" spans="1:13" s="16" customFormat="1">
      <c r="A91" s="268">
        <v>81</v>
      </c>
      <c r="B91" s="277" t="s">
        <v>332</v>
      </c>
      <c r="C91" s="278">
        <v>387.2</v>
      </c>
      <c r="D91" s="279">
        <v>387.98333333333335</v>
      </c>
      <c r="E91" s="279">
        <v>383.41666666666669</v>
      </c>
      <c r="F91" s="279">
        <v>379.63333333333333</v>
      </c>
      <c r="G91" s="279">
        <v>375.06666666666666</v>
      </c>
      <c r="H91" s="279">
        <v>391.76666666666671</v>
      </c>
      <c r="I91" s="279">
        <v>396.33333333333331</v>
      </c>
      <c r="J91" s="279">
        <v>400.11666666666673</v>
      </c>
      <c r="K91" s="277">
        <v>392.55</v>
      </c>
      <c r="L91" s="277">
        <v>384.2</v>
      </c>
      <c r="M91" s="277">
        <v>8.4765700000000006</v>
      </c>
    </row>
    <row r="92" spans="1:13" s="16" customFormat="1">
      <c r="A92" s="268">
        <v>82</v>
      </c>
      <c r="B92" s="277" t="s">
        <v>333</v>
      </c>
      <c r="C92" s="278">
        <v>546.70000000000005</v>
      </c>
      <c r="D92" s="279">
        <v>553.41666666666663</v>
      </c>
      <c r="E92" s="279">
        <v>538.2833333333333</v>
      </c>
      <c r="F92" s="279">
        <v>529.86666666666667</v>
      </c>
      <c r="G92" s="279">
        <v>514.73333333333335</v>
      </c>
      <c r="H92" s="279">
        <v>561.83333333333326</v>
      </c>
      <c r="I92" s="279">
        <v>576.9666666666667</v>
      </c>
      <c r="J92" s="279">
        <v>585.38333333333321</v>
      </c>
      <c r="K92" s="277">
        <v>568.54999999999995</v>
      </c>
      <c r="L92" s="277">
        <v>545</v>
      </c>
      <c r="M92" s="277">
        <v>3.4735</v>
      </c>
    </row>
    <row r="93" spans="1:13" s="16" customFormat="1">
      <c r="A93" s="268">
        <v>83</v>
      </c>
      <c r="B93" s="277" t="s">
        <v>335</v>
      </c>
      <c r="C93" s="278">
        <v>274.05</v>
      </c>
      <c r="D93" s="279">
        <v>275.43333333333334</v>
      </c>
      <c r="E93" s="279">
        <v>270.91666666666669</v>
      </c>
      <c r="F93" s="279">
        <v>267.78333333333336</v>
      </c>
      <c r="G93" s="279">
        <v>263.26666666666671</v>
      </c>
      <c r="H93" s="279">
        <v>278.56666666666666</v>
      </c>
      <c r="I93" s="279">
        <v>283.08333333333331</v>
      </c>
      <c r="J93" s="279">
        <v>286.21666666666664</v>
      </c>
      <c r="K93" s="277">
        <v>279.95</v>
      </c>
      <c r="L93" s="277">
        <v>272.3</v>
      </c>
      <c r="M93" s="277">
        <v>1.0524500000000001</v>
      </c>
    </row>
    <row r="94" spans="1:13" s="16" customFormat="1">
      <c r="A94" s="268">
        <v>84</v>
      </c>
      <c r="B94" s="277" t="s">
        <v>329</v>
      </c>
      <c r="C94" s="278">
        <v>412.95</v>
      </c>
      <c r="D94" s="279">
        <v>412.25</v>
      </c>
      <c r="E94" s="279">
        <v>403.7</v>
      </c>
      <c r="F94" s="279">
        <v>394.45</v>
      </c>
      <c r="G94" s="279">
        <v>385.9</v>
      </c>
      <c r="H94" s="279">
        <v>421.5</v>
      </c>
      <c r="I94" s="279">
        <v>430.04999999999995</v>
      </c>
      <c r="J94" s="279">
        <v>439.3</v>
      </c>
      <c r="K94" s="277">
        <v>420.8</v>
      </c>
      <c r="L94" s="277">
        <v>403</v>
      </c>
      <c r="M94" s="277">
        <v>2.2867899999999999</v>
      </c>
    </row>
    <row r="95" spans="1:13" s="16" customFormat="1">
      <c r="A95" s="268">
        <v>85</v>
      </c>
      <c r="B95" s="277" t="s">
        <v>78</v>
      </c>
      <c r="C95" s="278">
        <v>122.4</v>
      </c>
      <c r="D95" s="279">
        <v>122.66666666666667</v>
      </c>
      <c r="E95" s="279">
        <v>121.93333333333334</v>
      </c>
      <c r="F95" s="279">
        <v>121.46666666666667</v>
      </c>
      <c r="G95" s="279">
        <v>120.73333333333333</v>
      </c>
      <c r="H95" s="279">
        <v>123.13333333333334</v>
      </c>
      <c r="I95" s="279">
        <v>123.86666666666666</v>
      </c>
      <c r="J95" s="279">
        <v>124.33333333333334</v>
      </c>
      <c r="K95" s="277">
        <v>123.4</v>
      </c>
      <c r="L95" s="277">
        <v>122.2</v>
      </c>
      <c r="M95" s="277">
        <v>5.5465999999999998</v>
      </c>
    </row>
    <row r="96" spans="1:13" s="16" customFormat="1">
      <c r="A96" s="268">
        <v>86</v>
      </c>
      <c r="B96" s="277" t="s">
        <v>330</v>
      </c>
      <c r="C96" s="278">
        <v>268.7</v>
      </c>
      <c r="D96" s="279">
        <v>270.58333333333331</v>
      </c>
      <c r="E96" s="279">
        <v>263.41666666666663</v>
      </c>
      <c r="F96" s="279">
        <v>258.13333333333333</v>
      </c>
      <c r="G96" s="279">
        <v>250.96666666666664</v>
      </c>
      <c r="H96" s="279">
        <v>275.86666666666662</v>
      </c>
      <c r="I96" s="279">
        <v>283.03333333333325</v>
      </c>
      <c r="J96" s="279">
        <v>288.31666666666661</v>
      </c>
      <c r="K96" s="277">
        <v>277.75</v>
      </c>
      <c r="L96" s="277">
        <v>265.3</v>
      </c>
      <c r="M96" s="277">
        <v>1.92584</v>
      </c>
    </row>
    <row r="97" spans="1:13" s="16" customFormat="1">
      <c r="A97" s="268">
        <v>87</v>
      </c>
      <c r="B97" s="277" t="s">
        <v>338</v>
      </c>
      <c r="C97" s="278">
        <v>425.6</v>
      </c>
      <c r="D97" s="279">
        <v>425.2</v>
      </c>
      <c r="E97" s="279">
        <v>414.4</v>
      </c>
      <c r="F97" s="279">
        <v>403.2</v>
      </c>
      <c r="G97" s="279">
        <v>392.4</v>
      </c>
      <c r="H97" s="279">
        <v>436.4</v>
      </c>
      <c r="I97" s="279">
        <v>447.20000000000005</v>
      </c>
      <c r="J97" s="279">
        <v>458.4</v>
      </c>
      <c r="K97" s="277">
        <v>436</v>
      </c>
      <c r="L97" s="277">
        <v>414</v>
      </c>
      <c r="M97" s="277">
        <v>19.015429999999999</v>
      </c>
    </row>
    <row r="98" spans="1:13" s="16" customFormat="1">
      <c r="A98" s="268">
        <v>88</v>
      </c>
      <c r="B98" s="277" t="s">
        <v>336</v>
      </c>
      <c r="C98" s="278">
        <v>937.45</v>
      </c>
      <c r="D98" s="279">
        <v>938.13333333333333</v>
      </c>
      <c r="E98" s="279">
        <v>926.31666666666661</v>
      </c>
      <c r="F98" s="279">
        <v>915.18333333333328</v>
      </c>
      <c r="G98" s="279">
        <v>903.36666666666656</v>
      </c>
      <c r="H98" s="279">
        <v>949.26666666666665</v>
      </c>
      <c r="I98" s="279">
        <v>961.08333333333348</v>
      </c>
      <c r="J98" s="279">
        <v>972.2166666666667</v>
      </c>
      <c r="K98" s="277">
        <v>949.95</v>
      </c>
      <c r="L98" s="277">
        <v>927</v>
      </c>
      <c r="M98" s="277">
        <v>4.8641699999999997</v>
      </c>
    </row>
    <row r="99" spans="1:13" s="16" customFormat="1">
      <c r="A99" s="268">
        <v>89</v>
      </c>
      <c r="B99" s="277" t="s">
        <v>337</v>
      </c>
      <c r="C99" s="278">
        <v>17.850000000000001</v>
      </c>
      <c r="D99" s="279">
        <v>17.95</v>
      </c>
      <c r="E99" s="279">
        <v>17.7</v>
      </c>
      <c r="F99" s="279">
        <v>17.55</v>
      </c>
      <c r="G99" s="279">
        <v>17.3</v>
      </c>
      <c r="H99" s="279">
        <v>18.099999999999998</v>
      </c>
      <c r="I99" s="279">
        <v>18.349999999999998</v>
      </c>
      <c r="J99" s="279">
        <v>18.499999999999996</v>
      </c>
      <c r="K99" s="277">
        <v>18.2</v>
      </c>
      <c r="L99" s="277">
        <v>17.8</v>
      </c>
      <c r="M99" s="277">
        <v>23.48208</v>
      </c>
    </row>
    <row r="100" spans="1:13" s="16" customFormat="1">
      <c r="A100" s="268">
        <v>90</v>
      </c>
      <c r="B100" s="277" t="s">
        <v>339</v>
      </c>
      <c r="C100" s="278">
        <v>158</v>
      </c>
      <c r="D100" s="279">
        <v>160.53333333333333</v>
      </c>
      <c r="E100" s="279">
        <v>150.61666666666667</v>
      </c>
      <c r="F100" s="279">
        <v>143.23333333333335</v>
      </c>
      <c r="G100" s="279">
        <v>133.31666666666669</v>
      </c>
      <c r="H100" s="279">
        <v>167.91666666666666</v>
      </c>
      <c r="I100" s="279">
        <v>177.83333333333334</v>
      </c>
      <c r="J100" s="279">
        <v>185.21666666666664</v>
      </c>
      <c r="K100" s="277">
        <v>170.45</v>
      </c>
      <c r="L100" s="277">
        <v>153.15</v>
      </c>
      <c r="M100" s="277">
        <v>34.269950000000001</v>
      </c>
    </row>
    <row r="101" spans="1:13">
      <c r="A101" s="268">
        <v>91</v>
      </c>
      <c r="B101" s="277" t="s">
        <v>80</v>
      </c>
      <c r="C101" s="278">
        <v>362.4</v>
      </c>
      <c r="D101" s="279">
        <v>364.48333333333329</v>
      </c>
      <c r="E101" s="279">
        <v>357.06666666666661</v>
      </c>
      <c r="F101" s="279">
        <v>351.73333333333329</v>
      </c>
      <c r="G101" s="279">
        <v>344.31666666666661</v>
      </c>
      <c r="H101" s="279">
        <v>369.81666666666661</v>
      </c>
      <c r="I101" s="279">
        <v>377.23333333333323</v>
      </c>
      <c r="J101" s="279">
        <v>382.56666666666661</v>
      </c>
      <c r="K101" s="277">
        <v>371.9</v>
      </c>
      <c r="L101" s="277">
        <v>359.15</v>
      </c>
      <c r="M101" s="277">
        <v>30.24494</v>
      </c>
    </row>
    <row r="102" spans="1:13">
      <c r="A102" s="268">
        <v>92</v>
      </c>
      <c r="B102" s="277" t="s">
        <v>340</v>
      </c>
      <c r="C102" s="278">
        <v>2567.4499999999998</v>
      </c>
      <c r="D102" s="279">
        <v>2579.15</v>
      </c>
      <c r="E102" s="279">
        <v>2518.3000000000002</v>
      </c>
      <c r="F102" s="279">
        <v>2469.15</v>
      </c>
      <c r="G102" s="279">
        <v>2408.3000000000002</v>
      </c>
      <c r="H102" s="279">
        <v>2628.3</v>
      </c>
      <c r="I102" s="279">
        <v>2689.1499999999996</v>
      </c>
      <c r="J102" s="279">
        <v>2738.3</v>
      </c>
      <c r="K102" s="277">
        <v>2640</v>
      </c>
      <c r="L102" s="277">
        <v>2530</v>
      </c>
      <c r="M102" s="277">
        <v>5.7149999999999999E-2</v>
      </c>
    </row>
    <row r="103" spans="1:13">
      <c r="A103" s="268">
        <v>93</v>
      </c>
      <c r="B103" s="277" t="s">
        <v>81</v>
      </c>
      <c r="C103" s="278">
        <v>626.04999999999995</v>
      </c>
      <c r="D103" s="279">
        <v>633.81666666666672</v>
      </c>
      <c r="E103" s="279">
        <v>613.78333333333342</v>
      </c>
      <c r="F103" s="279">
        <v>601.51666666666665</v>
      </c>
      <c r="G103" s="279">
        <v>581.48333333333335</v>
      </c>
      <c r="H103" s="279">
        <v>646.08333333333348</v>
      </c>
      <c r="I103" s="279">
        <v>666.11666666666679</v>
      </c>
      <c r="J103" s="279">
        <v>678.38333333333355</v>
      </c>
      <c r="K103" s="277">
        <v>653.85</v>
      </c>
      <c r="L103" s="277">
        <v>621.54999999999995</v>
      </c>
      <c r="M103" s="277">
        <v>3.5822699999999998</v>
      </c>
    </row>
    <row r="104" spans="1:13">
      <c r="A104" s="268">
        <v>94</v>
      </c>
      <c r="B104" s="277" t="s">
        <v>334</v>
      </c>
      <c r="C104" s="278">
        <v>224.1</v>
      </c>
      <c r="D104" s="279">
        <v>224.73333333333332</v>
      </c>
      <c r="E104" s="279">
        <v>222.01666666666665</v>
      </c>
      <c r="F104" s="279">
        <v>219.93333333333334</v>
      </c>
      <c r="G104" s="279">
        <v>217.21666666666667</v>
      </c>
      <c r="H104" s="279">
        <v>226.81666666666663</v>
      </c>
      <c r="I104" s="279">
        <v>229.53333333333327</v>
      </c>
      <c r="J104" s="279">
        <v>231.61666666666662</v>
      </c>
      <c r="K104" s="277">
        <v>227.45</v>
      </c>
      <c r="L104" s="277">
        <v>222.65</v>
      </c>
      <c r="M104" s="277">
        <v>0.69525999999999999</v>
      </c>
    </row>
    <row r="105" spans="1:13">
      <c r="A105" s="268">
        <v>95</v>
      </c>
      <c r="B105" s="277" t="s">
        <v>342</v>
      </c>
      <c r="C105" s="278">
        <v>153.55000000000001</v>
      </c>
      <c r="D105" s="279">
        <v>155.18333333333334</v>
      </c>
      <c r="E105" s="279">
        <v>151.36666666666667</v>
      </c>
      <c r="F105" s="279">
        <v>149.18333333333334</v>
      </c>
      <c r="G105" s="279">
        <v>145.36666666666667</v>
      </c>
      <c r="H105" s="279">
        <v>157.36666666666667</v>
      </c>
      <c r="I105" s="279">
        <v>161.18333333333334</v>
      </c>
      <c r="J105" s="279">
        <v>163.36666666666667</v>
      </c>
      <c r="K105" s="277">
        <v>159</v>
      </c>
      <c r="L105" s="277">
        <v>153</v>
      </c>
      <c r="M105" s="277">
        <v>13.67421</v>
      </c>
    </row>
    <row r="106" spans="1:13">
      <c r="A106" s="268">
        <v>96</v>
      </c>
      <c r="B106" s="277" t="s">
        <v>343</v>
      </c>
      <c r="C106" s="278">
        <v>81.650000000000006</v>
      </c>
      <c r="D106" s="279">
        <v>82.2</v>
      </c>
      <c r="E106" s="279">
        <v>80.550000000000011</v>
      </c>
      <c r="F106" s="279">
        <v>79.45</v>
      </c>
      <c r="G106" s="279">
        <v>77.800000000000011</v>
      </c>
      <c r="H106" s="279">
        <v>83.300000000000011</v>
      </c>
      <c r="I106" s="279">
        <v>84.950000000000017</v>
      </c>
      <c r="J106" s="279">
        <v>86.050000000000011</v>
      </c>
      <c r="K106" s="277">
        <v>83.85</v>
      </c>
      <c r="L106" s="277">
        <v>81.099999999999994</v>
      </c>
      <c r="M106" s="277">
        <v>6.23881</v>
      </c>
    </row>
    <row r="107" spans="1:13">
      <c r="A107" s="268">
        <v>97</v>
      </c>
      <c r="B107" s="277" t="s">
        <v>82</v>
      </c>
      <c r="C107" s="278">
        <v>249.75</v>
      </c>
      <c r="D107" s="279">
        <v>249.70000000000002</v>
      </c>
      <c r="E107" s="279">
        <v>240.40000000000003</v>
      </c>
      <c r="F107" s="279">
        <v>231.05</v>
      </c>
      <c r="G107" s="279">
        <v>221.75000000000003</v>
      </c>
      <c r="H107" s="279">
        <v>259.05000000000007</v>
      </c>
      <c r="I107" s="279">
        <v>268.35000000000002</v>
      </c>
      <c r="J107" s="279">
        <v>277.70000000000005</v>
      </c>
      <c r="K107" s="277">
        <v>259</v>
      </c>
      <c r="L107" s="277">
        <v>240.35</v>
      </c>
      <c r="M107" s="277">
        <v>177.83814000000001</v>
      </c>
    </row>
    <row r="108" spans="1:13">
      <c r="A108" s="268">
        <v>98</v>
      </c>
      <c r="B108" s="285" t="s">
        <v>344</v>
      </c>
      <c r="C108" s="278">
        <v>435.55</v>
      </c>
      <c r="D108" s="279">
        <v>437.26666666666665</v>
      </c>
      <c r="E108" s="279">
        <v>429.5333333333333</v>
      </c>
      <c r="F108" s="279">
        <v>423.51666666666665</v>
      </c>
      <c r="G108" s="279">
        <v>415.7833333333333</v>
      </c>
      <c r="H108" s="279">
        <v>443.2833333333333</v>
      </c>
      <c r="I108" s="279">
        <v>451.01666666666665</v>
      </c>
      <c r="J108" s="279">
        <v>457.0333333333333</v>
      </c>
      <c r="K108" s="277">
        <v>445</v>
      </c>
      <c r="L108" s="277">
        <v>431.25</v>
      </c>
      <c r="M108" s="277">
        <v>5.6726900000000002</v>
      </c>
    </row>
    <row r="109" spans="1:13">
      <c r="A109" s="268">
        <v>99</v>
      </c>
      <c r="B109" s="277" t="s">
        <v>83</v>
      </c>
      <c r="C109" s="278">
        <v>748.6</v>
      </c>
      <c r="D109" s="279">
        <v>755.43333333333339</v>
      </c>
      <c r="E109" s="279">
        <v>739.86666666666679</v>
      </c>
      <c r="F109" s="279">
        <v>731.13333333333344</v>
      </c>
      <c r="G109" s="279">
        <v>715.56666666666683</v>
      </c>
      <c r="H109" s="279">
        <v>764.16666666666674</v>
      </c>
      <c r="I109" s="279">
        <v>779.73333333333335</v>
      </c>
      <c r="J109" s="279">
        <v>788.4666666666667</v>
      </c>
      <c r="K109" s="277">
        <v>771</v>
      </c>
      <c r="L109" s="277">
        <v>746.7</v>
      </c>
      <c r="M109" s="277">
        <v>82.061250000000001</v>
      </c>
    </row>
    <row r="110" spans="1:13">
      <c r="A110" s="268">
        <v>100</v>
      </c>
      <c r="B110" s="277" t="s">
        <v>84</v>
      </c>
      <c r="C110" s="278">
        <v>139.05000000000001</v>
      </c>
      <c r="D110" s="279">
        <v>140.03333333333333</v>
      </c>
      <c r="E110" s="279">
        <v>137.66666666666666</v>
      </c>
      <c r="F110" s="279">
        <v>136.28333333333333</v>
      </c>
      <c r="G110" s="279">
        <v>133.91666666666666</v>
      </c>
      <c r="H110" s="279">
        <v>141.41666666666666</v>
      </c>
      <c r="I110" s="279">
        <v>143.78333333333333</v>
      </c>
      <c r="J110" s="279">
        <v>145.16666666666666</v>
      </c>
      <c r="K110" s="277">
        <v>142.4</v>
      </c>
      <c r="L110" s="277">
        <v>138.65</v>
      </c>
      <c r="M110" s="277">
        <v>90.565370000000001</v>
      </c>
    </row>
    <row r="111" spans="1:13">
      <c r="A111" s="268">
        <v>101</v>
      </c>
      <c r="B111" s="277" t="s">
        <v>345</v>
      </c>
      <c r="C111" s="278">
        <v>354.25</v>
      </c>
      <c r="D111" s="279">
        <v>359.2</v>
      </c>
      <c r="E111" s="279">
        <v>347.54999999999995</v>
      </c>
      <c r="F111" s="279">
        <v>340.84999999999997</v>
      </c>
      <c r="G111" s="279">
        <v>329.19999999999993</v>
      </c>
      <c r="H111" s="279">
        <v>365.9</v>
      </c>
      <c r="I111" s="279">
        <v>377.54999999999995</v>
      </c>
      <c r="J111" s="279">
        <v>384.25</v>
      </c>
      <c r="K111" s="277">
        <v>370.85</v>
      </c>
      <c r="L111" s="277">
        <v>352.5</v>
      </c>
      <c r="M111" s="277">
        <v>5.8009199999999996</v>
      </c>
    </row>
    <row r="112" spans="1:13">
      <c r="A112" s="268">
        <v>102</v>
      </c>
      <c r="B112" s="277" t="s">
        <v>3757</v>
      </c>
      <c r="C112" s="278">
        <v>2001.45</v>
      </c>
      <c r="D112" s="279">
        <v>1990.3666666666668</v>
      </c>
      <c r="E112" s="279">
        <v>1956.2833333333335</v>
      </c>
      <c r="F112" s="279">
        <v>1911.1166666666668</v>
      </c>
      <c r="G112" s="279">
        <v>1877.0333333333335</v>
      </c>
      <c r="H112" s="279">
        <v>2035.5333333333335</v>
      </c>
      <c r="I112" s="279">
        <v>2069.6166666666668</v>
      </c>
      <c r="J112" s="279">
        <v>2114.7833333333338</v>
      </c>
      <c r="K112" s="277">
        <v>2024.45</v>
      </c>
      <c r="L112" s="277">
        <v>1945.2</v>
      </c>
      <c r="M112" s="277">
        <v>1.56148</v>
      </c>
    </row>
    <row r="113" spans="1:13">
      <c r="A113" s="268">
        <v>103</v>
      </c>
      <c r="B113" s="277" t="s">
        <v>85</v>
      </c>
      <c r="C113" s="278">
        <v>1390.2</v>
      </c>
      <c r="D113" s="279">
        <v>1396.3</v>
      </c>
      <c r="E113" s="279">
        <v>1381.6</v>
      </c>
      <c r="F113" s="279">
        <v>1373</v>
      </c>
      <c r="G113" s="279">
        <v>1358.3</v>
      </c>
      <c r="H113" s="279">
        <v>1404.8999999999999</v>
      </c>
      <c r="I113" s="279">
        <v>1419.6000000000001</v>
      </c>
      <c r="J113" s="279">
        <v>1428.1999999999998</v>
      </c>
      <c r="K113" s="277">
        <v>1411</v>
      </c>
      <c r="L113" s="277">
        <v>1387.7</v>
      </c>
      <c r="M113" s="277">
        <v>7.5118</v>
      </c>
    </row>
    <row r="114" spans="1:13">
      <c r="A114" s="268">
        <v>104</v>
      </c>
      <c r="B114" s="277" t="s">
        <v>86</v>
      </c>
      <c r="C114" s="278">
        <v>409.1</v>
      </c>
      <c r="D114" s="279">
        <v>405.34999999999997</v>
      </c>
      <c r="E114" s="279">
        <v>397.79999999999995</v>
      </c>
      <c r="F114" s="279">
        <v>386.5</v>
      </c>
      <c r="G114" s="279">
        <v>378.95</v>
      </c>
      <c r="H114" s="279">
        <v>416.64999999999992</v>
      </c>
      <c r="I114" s="279">
        <v>424.2</v>
      </c>
      <c r="J114" s="279">
        <v>435.49999999999989</v>
      </c>
      <c r="K114" s="277">
        <v>412.9</v>
      </c>
      <c r="L114" s="277">
        <v>394.05</v>
      </c>
      <c r="M114" s="277">
        <v>55.27749</v>
      </c>
    </row>
    <row r="115" spans="1:13">
      <c r="A115" s="268">
        <v>105</v>
      </c>
      <c r="B115" s="277" t="s">
        <v>236</v>
      </c>
      <c r="C115" s="278">
        <v>812.3</v>
      </c>
      <c r="D115" s="279">
        <v>814.76666666666677</v>
      </c>
      <c r="E115" s="279">
        <v>799.53333333333353</v>
      </c>
      <c r="F115" s="279">
        <v>786.76666666666677</v>
      </c>
      <c r="G115" s="279">
        <v>771.53333333333353</v>
      </c>
      <c r="H115" s="279">
        <v>827.53333333333353</v>
      </c>
      <c r="I115" s="279">
        <v>842.76666666666688</v>
      </c>
      <c r="J115" s="279">
        <v>855.53333333333353</v>
      </c>
      <c r="K115" s="277">
        <v>830</v>
      </c>
      <c r="L115" s="277">
        <v>802</v>
      </c>
      <c r="M115" s="277">
        <v>7.7909499999999996</v>
      </c>
    </row>
    <row r="116" spans="1:13">
      <c r="A116" s="268">
        <v>106</v>
      </c>
      <c r="B116" s="277" t="s">
        <v>346</v>
      </c>
      <c r="C116" s="278">
        <v>696.9</v>
      </c>
      <c r="D116" s="279">
        <v>685.63333333333333</v>
      </c>
      <c r="E116" s="279">
        <v>671.26666666666665</v>
      </c>
      <c r="F116" s="279">
        <v>645.63333333333333</v>
      </c>
      <c r="G116" s="279">
        <v>631.26666666666665</v>
      </c>
      <c r="H116" s="279">
        <v>711.26666666666665</v>
      </c>
      <c r="I116" s="279">
        <v>725.63333333333321</v>
      </c>
      <c r="J116" s="279">
        <v>751.26666666666665</v>
      </c>
      <c r="K116" s="277">
        <v>700</v>
      </c>
      <c r="L116" s="277">
        <v>660</v>
      </c>
      <c r="M116" s="277">
        <v>2.5361199999999999</v>
      </c>
    </row>
    <row r="117" spans="1:13">
      <c r="A117" s="268">
        <v>107</v>
      </c>
      <c r="B117" s="277" t="s">
        <v>331</v>
      </c>
      <c r="C117" s="278">
        <v>1867.7</v>
      </c>
      <c r="D117" s="279">
        <v>1865.3666666666668</v>
      </c>
      <c r="E117" s="279">
        <v>1844.3333333333335</v>
      </c>
      <c r="F117" s="279">
        <v>1820.9666666666667</v>
      </c>
      <c r="G117" s="279">
        <v>1799.9333333333334</v>
      </c>
      <c r="H117" s="279">
        <v>1888.7333333333336</v>
      </c>
      <c r="I117" s="279">
        <v>1909.7666666666669</v>
      </c>
      <c r="J117" s="279">
        <v>1933.1333333333337</v>
      </c>
      <c r="K117" s="277">
        <v>1886.4</v>
      </c>
      <c r="L117" s="277">
        <v>1842</v>
      </c>
      <c r="M117" s="277">
        <v>0.41432000000000002</v>
      </c>
    </row>
    <row r="118" spans="1:13">
      <c r="A118" s="268">
        <v>108</v>
      </c>
      <c r="B118" s="277" t="s">
        <v>237</v>
      </c>
      <c r="C118" s="278">
        <v>270.25</v>
      </c>
      <c r="D118" s="279">
        <v>269.93333333333334</v>
      </c>
      <c r="E118" s="279">
        <v>267.31666666666666</v>
      </c>
      <c r="F118" s="279">
        <v>264.38333333333333</v>
      </c>
      <c r="G118" s="279">
        <v>261.76666666666665</v>
      </c>
      <c r="H118" s="279">
        <v>272.86666666666667</v>
      </c>
      <c r="I118" s="279">
        <v>275.48333333333335</v>
      </c>
      <c r="J118" s="279">
        <v>278.41666666666669</v>
      </c>
      <c r="K118" s="277">
        <v>272.55</v>
      </c>
      <c r="L118" s="277">
        <v>267</v>
      </c>
      <c r="M118" s="277">
        <v>6.1685299999999996</v>
      </c>
    </row>
    <row r="119" spans="1:13">
      <c r="A119" s="268">
        <v>109</v>
      </c>
      <c r="B119" s="277" t="s">
        <v>2996</v>
      </c>
      <c r="C119" s="278">
        <v>234.85</v>
      </c>
      <c r="D119" s="279">
        <v>236.9</v>
      </c>
      <c r="E119" s="279">
        <v>228.45000000000002</v>
      </c>
      <c r="F119" s="279">
        <v>222.05</v>
      </c>
      <c r="G119" s="279">
        <v>213.60000000000002</v>
      </c>
      <c r="H119" s="279">
        <v>243.3</v>
      </c>
      <c r="I119" s="279">
        <v>251.75</v>
      </c>
      <c r="J119" s="279">
        <v>258.14999999999998</v>
      </c>
      <c r="K119" s="277">
        <v>245.35</v>
      </c>
      <c r="L119" s="277">
        <v>230.5</v>
      </c>
      <c r="M119" s="277">
        <v>8.0920500000000004</v>
      </c>
    </row>
    <row r="120" spans="1:13">
      <c r="A120" s="268">
        <v>110</v>
      </c>
      <c r="B120" s="277" t="s">
        <v>235</v>
      </c>
      <c r="C120" s="278">
        <v>150</v>
      </c>
      <c r="D120" s="279">
        <v>147.06666666666666</v>
      </c>
      <c r="E120" s="279">
        <v>142.13333333333333</v>
      </c>
      <c r="F120" s="279">
        <v>134.26666666666665</v>
      </c>
      <c r="G120" s="279">
        <v>129.33333333333331</v>
      </c>
      <c r="H120" s="279">
        <v>154.93333333333334</v>
      </c>
      <c r="I120" s="279">
        <v>159.86666666666667</v>
      </c>
      <c r="J120" s="279">
        <v>167.73333333333335</v>
      </c>
      <c r="K120" s="277">
        <v>152</v>
      </c>
      <c r="L120" s="277">
        <v>139.19999999999999</v>
      </c>
      <c r="M120" s="277">
        <v>113.3293</v>
      </c>
    </row>
    <row r="121" spans="1:13">
      <c r="A121" s="268">
        <v>111</v>
      </c>
      <c r="B121" s="277" t="s">
        <v>87</v>
      </c>
      <c r="C121" s="278">
        <v>471.75</v>
      </c>
      <c r="D121" s="279">
        <v>470.58333333333331</v>
      </c>
      <c r="E121" s="279">
        <v>466.16666666666663</v>
      </c>
      <c r="F121" s="279">
        <v>460.58333333333331</v>
      </c>
      <c r="G121" s="279">
        <v>456.16666666666663</v>
      </c>
      <c r="H121" s="279">
        <v>476.16666666666663</v>
      </c>
      <c r="I121" s="279">
        <v>480.58333333333326</v>
      </c>
      <c r="J121" s="279">
        <v>486.16666666666663</v>
      </c>
      <c r="K121" s="277">
        <v>475</v>
      </c>
      <c r="L121" s="277">
        <v>465</v>
      </c>
      <c r="M121" s="277">
        <v>9.7613400000000006</v>
      </c>
    </row>
    <row r="122" spans="1:13">
      <c r="A122" s="268">
        <v>112</v>
      </c>
      <c r="B122" s="277" t="s">
        <v>347</v>
      </c>
      <c r="C122" s="278">
        <v>400.9</v>
      </c>
      <c r="D122" s="279">
        <v>401.16666666666669</v>
      </c>
      <c r="E122" s="279">
        <v>393.73333333333335</v>
      </c>
      <c r="F122" s="279">
        <v>386.56666666666666</v>
      </c>
      <c r="G122" s="279">
        <v>379.13333333333333</v>
      </c>
      <c r="H122" s="279">
        <v>408.33333333333337</v>
      </c>
      <c r="I122" s="279">
        <v>415.76666666666665</v>
      </c>
      <c r="J122" s="279">
        <v>422.93333333333339</v>
      </c>
      <c r="K122" s="277">
        <v>408.6</v>
      </c>
      <c r="L122" s="277">
        <v>394</v>
      </c>
      <c r="M122" s="277">
        <v>5.2538999999999998</v>
      </c>
    </row>
    <row r="123" spans="1:13">
      <c r="A123" s="268">
        <v>113</v>
      </c>
      <c r="B123" s="277" t="s">
        <v>88</v>
      </c>
      <c r="C123" s="278">
        <v>489.1</v>
      </c>
      <c r="D123" s="279">
        <v>490.91666666666669</v>
      </c>
      <c r="E123" s="279">
        <v>486.18333333333339</v>
      </c>
      <c r="F123" s="279">
        <v>483.26666666666671</v>
      </c>
      <c r="G123" s="279">
        <v>478.53333333333342</v>
      </c>
      <c r="H123" s="279">
        <v>493.83333333333337</v>
      </c>
      <c r="I123" s="279">
        <v>498.56666666666661</v>
      </c>
      <c r="J123" s="279">
        <v>501.48333333333335</v>
      </c>
      <c r="K123" s="277">
        <v>495.65</v>
      </c>
      <c r="L123" s="277">
        <v>488</v>
      </c>
      <c r="M123" s="277">
        <v>18.54758</v>
      </c>
    </row>
    <row r="124" spans="1:13">
      <c r="A124" s="268">
        <v>114</v>
      </c>
      <c r="B124" s="277" t="s">
        <v>238</v>
      </c>
      <c r="C124" s="278">
        <v>749.55</v>
      </c>
      <c r="D124" s="279">
        <v>748.18333333333339</v>
      </c>
      <c r="E124" s="279">
        <v>740.36666666666679</v>
      </c>
      <c r="F124" s="279">
        <v>731.18333333333339</v>
      </c>
      <c r="G124" s="279">
        <v>723.36666666666679</v>
      </c>
      <c r="H124" s="279">
        <v>757.36666666666679</v>
      </c>
      <c r="I124" s="279">
        <v>765.18333333333339</v>
      </c>
      <c r="J124" s="279">
        <v>774.36666666666679</v>
      </c>
      <c r="K124" s="277">
        <v>756</v>
      </c>
      <c r="L124" s="277">
        <v>739</v>
      </c>
      <c r="M124" s="277">
        <v>0.85019999999999996</v>
      </c>
    </row>
    <row r="125" spans="1:13">
      <c r="A125" s="268">
        <v>115</v>
      </c>
      <c r="B125" s="277" t="s">
        <v>348</v>
      </c>
      <c r="C125" s="278">
        <v>81.099999999999994</v>
      </c>
      <c r="D125" s="279">
        <v>81.3</v>
      </c>
      <c r="E125" s="279">
        <v>80.3</v>
      </c>
      <c r="F125" s="279">
        <v>79.5</v>
      </c>
      <c r="G125" s="279">
        <v>78.5</v>
      </c>
      <c r="H125" s="279">
        <v>82.1</v>
      </c>
      <c r="I125" s="279">
        <v>83.1</v>
      </c>
      <c r="J125" s="279">
        <v>83.899999999999991</v>
      </c>
      <c r="K125" s="277">
        <v>82.3</v>
      </c>
      <c r="L125" s="277">
        <v>80.5</v>
      </c>
      <c r="M125" s="277">
        <v>4.04284</v>
      </c>
    </row>
    <row r="126" spans="1:13">
      <c r="A126" s="268">
        <v>116</v>
      </c>
      <c r="B126" s="277" t="s">
        <v>355</v>
      </c>
      <c r="C126" s="278">
        <v>393.55</v>
      </c>
      <c r="D126" s="279">
        <v>396.61666666666662</v>
      </c>
      <c r="E126" s="279">
        <v>389.23333333333323</v>
      </c>
      <c r="F126" s="279">
        <v>384.91666666666663</v>
      </c>
      <c r="G126" s="279">
        <v>377.53333333333325</v>
      </c>
      <c r="H126" s="279">
        <v>400.93333333333322</v>
      </c>
      <c r="I126" s="279">
        <v>408.31666666666655</v>
      </c>
      <c r="J126" s="279">
        <v>412.63333333333321</v>
      </c>
      <c r="K126" s="277">
        <v>404</v>
      </c>
      <c r="L126" s="277">
        <v>392.3</v>
      </c>
      <c r="M126" s="277">
        <v>1.6602300000000001</v>
      </c>
    </row>
    <row r="127" spans="1:13">
      <c r="A127" s="268">
        <v>117</v>
      </c>
      <c r="B127" s="277" t="s">
        <v>356</v>
      </c>
      <c r="C127" s="278">
        <v>185.45</v>
      </c>
      <c r="D127" s="279">
        <v>188.18333333333331</v>
      </c>
      <c r="E127" s="279">
        <v>181.86666666666662</v>
      </c>
      <c r="F127" s="279">
        <v>178.2833333333333</v>
      </c>
      <c r="G127" s="279">
        <v>171.96666666666661</v>
      </c>
      <c r="H127" s="279">
        <v>191.76666666666662</v>
      </c>
      <c r="I127" s="279">
        <v>198.08333333333329</v>
      </c>
      <c r="J127" s="279">
        <v>201.66666666666663</v>
      </c>
      <c r="K127" s="277">
        <v>194.5</v>
      </c>
      <c r="L127" s="277">
        <v>184.6</v>
      </c>
      <c r="M127" s="277">
        <v>3.3767800000000001</v>
      </c>
    </row>
    <row r="128" spans="1:13">
      <c r="A128" s="268">
        <v>118</v>
      </c>
      <c r="B128" s="277" t="s">
        <v>349</v>
      </c>
      <c r="C128" s="278">
        <v>94.55</v>
      </c>
      <c r="D128" s="279">
        <v>93.816666666666677</v>
      </c>
      <c r="E128" s="279">
        <v>92.133333333333354</v>
      </c>
      <c r="F128" s="279">
        <v>89.716666666666683</v>
      </c>
      <c r="G128" s="279">
        <v>88.03333333333336</v>
      </c>
      <c r="H128" s="279">
        <v>96.233333333333348</v>
      </c>
      <c r="I128" s="279">
        <v>97.916666666666657</v>
      </c>
      <c r="J128" s="279">
        <v>100.33333333333334</v>
      </c>
      <c r="K128" s="277">
        <v>95.5</v>
      </c>
      <c r="L128" s="277">
        <v>91.4</v>
      </c>
      <c r="M128" s="277">
        <v>86.654600000000002</v>
      </c>
    </row>
    <row r="129" spans="1:13">
      <c r="A129" s="268">
        <v>119</v>
      </c>
      <c r="B129" s="277" t="s">
        <v>350</v>
      </c>
      <c r="C129" s="278">
        <v>380.7</v>
      </c>
      <c r="D129" s="279">
        <v>385.56666666666666</v>
      </c>
      <c r="E129" s="279">
        <v>372.18333333333334</v>
      </c>
      <c r="F129" s="279">
        <v>363.66666666666669</v>
      </c>
      <c r="G129" s="279">
        <v>350.28333333333336</v>
      </c>
      <c r="H129" s="279">
        <v>394.08333333333331</v>
      </c>
      <c r="I129" s="279">
        <v>407.46666666666664</v>
      </c>
      <c r="J129" s="279">
        <v>415.98333333333329</v>
      </c>
      <c r="K129" s="277">
        <v>398.95</v>
      </c>
      <c r="L129" s="277">
        <v>377.05</v>
      </c>
      <c r="M129" s="277">
        <v>0.90986999999999996</v>
      </c>
    </row>
    <row r="130" spans="1:13">
      <c r="A130" s="268">
        <v>120</v>
      </c>
      <c r="B130" s="277" t="s">
        <v>351</v>
      </c>
      <c r="C130" s="278">
        <v>747.8</v>
      </c>
      <c r="D130" s="279">
        <v>753.63333333333333</v>
      </c>
      <c r="E130" s="279">
        <v>739.26666666666665</v>
      </c>
      <c r="F130" s="279">
        <v>730.73333333333335</v>
      </c>
      <c r="G130" s="279">
        <v>716.36666666666667</v>
      </c>
      <c r="H130" s="279">
        <v>762.16666666666663</v>
      </c>
      <c r="I130" s="279">
        <v>776.53333333333319</v>
      </c>
      <c r="J130" s="279">
        <v>785.06666666666661</v>
      </c>
      <c r="K130" s="277">
        <v>768</v>
      </c>
      <c r="L130" s="277">
        <v>745.1</v>
      </c>
      <c r="M130" s="277">
        <v>8.6879200000000001</v>
      </c>
    </row>
    <row r="131" spans="1:13">
      <c r="A131" s="268">
        <v>121</v>
      </c>
      <c r="B131" s="277" t="s">
        <v>352</v>
      </c>
      <c r="C131" s="278">
        <v>116.65</v>
      </c>
      <c r="D131" s="279">
        <v>117.55</v>
      </c>
      <c r="E131" s="279">
        <v>115.35</v>
      </c>
      <c r="F131" s="279">
        <v>114.05</v>
      </c>
      <c r="G131" s="279">
        <v>111.85</v>
      </c>
      <c r="H131" s="279">
        <v>118.85</v>
      </c>
      <c r="I131" s="279">
        <v>121.05000000000001</v>
      </c>
      <c r="J131" s="279">
        <v>122.35</v>
      </c>
      <c r="K131" s="277">
        <v>119.75</v>
      </c>
      <c r="L131" s="277">
        <v>116.25</v>
      </c>
      <c r="M131" s="277">
        <v>14.273289999999999</v>
      </c>
    </row>
    <row r="132" spans="1:13">
      <c r="A132" s="268">
        <v>122</v>
      </c>
      <c r="B132" s="277" t="s">
        <v>1221</v>
      </c>
      <c r="C132" s="278">
        <v>827.2</v>
      </c>
      <c r="D132" s="279">
        <v>839.4</v>
      </c>
      <c r="E132" s="279">
        <v>808.8</v>
      </c>
      <c r="F132" s="279">
        <v>790.4</v>
      </c>
      <c r="G132" s="279">
        <v>759.8</v>
      </c>
      <c r="H132" s="279">
        <v>857.8</v>
      </c>
      <c r="I132" s="279">
        <v>888.40000000000009</v>
      </c>
      <c r="J132" s="279">
        <v>906.8</v>
      </c>
      <c r="K132" s="277">
        <v>870</v>
      </c>
      <c r="L132" s="277">
        <v>821</v>
      </c>
      <c r="M132" s="277">
        <v>1.1055900000000001</v>
      </c>
    </row>
    <row r="133" spans="1:13">
      <c r="A133" s="268">
        <v>123</v>
      </c>
      <c r="B133" s="277" t="s">
        <v>90</v>
      </c>
      <c r="C133" s="278">
        <v>11.65</v>
      </c>
      <c r="D133" s="279">
        <v>11.85</v>
      </c>
      <c r="E133" s="279">
        <v>11.2</v>
      </c>
      <c r="F133" s="279">
        <v>10.75</v>
      </c>
      <c r="G133" s="279">
        <v>10.1</v>
      </c>
      <c r="H133" s="279">
        <v>12.299999999999999</v>
      </c>
      <c r="I133" s="279">
        <v>12.950000000000001</v>
      </c>
      <c r="J133" s="279">
        <v>13.399999999999999</v>
      </c>
      <c r="K133" s="277">
        <v>12.5</v>
      </c>
      <c r="L133" s="277">
        <v>11.4</v>
      </c>
      <c r="M133" s="277">
        <v>512.12791000000004</v>
      </c>
    </row>
    <row r="134" spans="1:13">
      <c r="A134" s="268">
        <v>124</v>
      </c>
      <c r="B134" s="277" t="s">
        <v>91</v>
      </c>
      <c r="C134" s="278">
        <v>3272.85</v>
      </c>
      <c r="D134" s="279">
        <v>3276.5833333333335</v>
      </c>
      <c r="E134" s="279">
        <v>3255.2666666666669</v>
      </c>
      <c r="F134" s="279">
        <v>3237.6833333333334</v>
      </c>
      <c r="G134" s="279">
        <v>3216.3666666666668</v>
      </c>
      <c r="H134" s="279">
        <v>3294.166666666667</v>
      </c>
      <c r="I134" s="279">
        <v>3315.4833333333336</v>
      </c>
      <c r="J134" s="279">
        <v>3333.0666666666671</v>
      </c>
      <c r="K134" s="277">
        <v>3297.9</v>
      </c>
      <c r="L134" s="277">
        <v>3259</v>
      </c>
      <c r="M134" s="277">
        <v>6.3672500000000003</v>
      </c>
    </row>
    <row r="135" spans="1:13">
      <c r="A135" s="268">
        <v>125</v>
      </c>
      <c r="B135" s="277" t="s">
        <v>357</v>
      </c>
      <c r="C135" s="278">
        <v>8313</v>
      </c>
      <c r="D135" s="279">
        <v>8475.6666666666661</v>
      </c>
      <c r="E135" s="279">
        <v>8127.3333333333321</v>
      </c>
      <c r="F135" s="279">
        <v>7941.6666666666661</v>
      </c>
      <c r="G135" s="279">
        <v>7593.3333333333321</v>
      </c>
      <c r="H135" s="279">
        <v>8661.3333333333321</v>
      </c>
      <c r="I135" s="279">
        <v>9009.6666666666642</v>
      </c>
      <c r="J135" s="279">
        <v>9195.3333333333321</v>
      </c>
      <c r="K135" s="277">
        <v>8824</v>
      </c>
      <c r="L135" s="277">
        <v>8290</v>
      </c>
      <c r="M135" s="277">
        <v>0.86077000000000004</v>
      </c>
    </row>
    <row r="136" spans="1:13">
      <c r="A136" s="268">
        <v>126</v>
      </c>
      <c r="B136" s="277" t="s">
        <v>93</v>
      </c>
      <c r="C136" s="278">
        <v>173.05</v>
      </c>
      <c r="D136" s="279">
        <v>174.95000000000002</v>
      </c>
      <c r="E136" s="279">
        <v>170.20000000000005</v>
      </c>
      <c r="F136" s="279">
        <v>167.35000000000002</v>
      </c>
      <c r="G136" s="279">
        <v>162.60000000000005</v>
      </c>
      <c r="H136" s="279">
        <v>177.80000000000004</v>
      </c>
      <c r="I136" s="279">
        <v>182.54999999999998</v>
      </c>
      <c r="J136" s="279">
        <v>185.40000000000003</v>
      </c>
      <c r="K136" s="277">
        <v>179.7</v>
      </c>
      <c r="L136" s="277">
        <v>172.1</v>
      </c>
      <c r="M136" s="277">
        <v>251.28213</v>
      </c>
    </row>
    <row r="137" spans="1:13">
      <c r="A137" s="268">
        <v>127</v>
      </c>
      <c r="B137" s="277" t="s">
        <v>231</v>
      </c>
      <c r="C137" s="278">
        <v>2319.4</v>
      </c>
      <c r="D137" s="279">
        <v>2332.1</v>
      </c>
      <c r="E137" s="279">
        <v>2287.2999999999997</v>
      </c>
      <c r="F137" s="279">
        <v>2255.1999999999998</v>
      </c>
      <c r="G137" s="279">
        <v>2210.3999999999996</v>
      </c>
      <c r="H137" s="279">
        <v>2364.1999999999998</v>
      </c>
      <c r="I137" s="279">
        <v>2409</v>
      </c>
      <c r="J137" s="279">
        <v>2441.1</v>
      </c>
      <c r="K137" s="277">
        <v>2376.9</v>
      </c>
      <c r="L137" s="277">
        <v>2300</v>
      </c>
      <c r="M137" s="277">
        <v>6.1776</v>
      </c>
    </row>
    <row r="138" spans="1:13">
      <c r="A138" s="268">
        <v>128</v>
      </c>
      <c r="B138" s="277" t="s">
        <v>94</v>
      </c>
      <c r="C138" s="278">
        <v>4374.3</v>
      </c>
      <c r="D138" s="279">
        <v>4400.3666666666659</v>
      </c>
      <c r="E138" s="279">
        <v>4334.7333333333318</v>
      </c>
      <c r="F138" s="279">
        <v>4295.1666666666661</v>
      </c>
      <c r="G138" s="279">
        <v>4229.5333333333319</v>
      </c>
      <c r="H138" s="279">
        <v>4439.9333333333316</v>
      </c>
      <c r="I138" s="279">
        <v>4505.5666666666648</v>
      </c>
      <c r="J138" s="279">
        <v>4545.1333333333314</v>
      </c>
      <c r="K138" s="277">
        <v>4466</v>
      </c>
      <c r="L138" s="277">
        <v>4360.8</v>
      </c>
      <c r="M138" s="277">
        <v>11.628539999999999</v>
      </c>
    </row>
    <row r="139" spans="1:13">
      <c r="A139" s="268">
        <v>129</v>
      </c>
      <c r="B139" s="277" t="s">
        <v>1264</v>
      </c>
      <c r="C139" s="278">
        <v>771.6</v>
      </c>
      <c r="D139" s="279">
        <v>778.9</v>
      </c>
      <c r="E139" s="279">
        <v>762.69999999999993</v>
      </c>
      <c r="F139" s="279">
        <v>753.8</v>
      </c>
      <c r="G139" s="279">
        <v>737.59999999999991</v>
      </c>
      <c r="H139" s="279">
        <v>787.8</v>
      </c>
      <c r="I139" s="279">
        <v>804</v>
      </c>
      <c r="J139" s="279">
        <v>812.9</v>
      </c>
      <c r="K139" s="277">
        <v>795.1</v>
      </c>
      <c r="L139" s="277">
        <v>770</v>
      </c>
      <c r="M139" s="277">
        <v>0.63380999999999998</v>
      </c>
    </row>
    <row r="140" spans="1:13">
      <c r="A140" s="268">
        <v>130</v>
      </c>
      <c r="B140" s="277" t="s">
        <v>239</v>
      </c>
      <c r="C140" s="278">
        <v>84.25</v>
      </c>
      <c r="D140" s="279">
        <v>84.333333333333329</v>
      </c>
      <c r="E140" s="279">
        <v>82.166666666666657</v>
      </c>
      <c r="F140" s="279">
        <v>80.083333333333329</v>
      </c>
      <c r="G140" s="279">
        <v>77.916666666666657</v>
      </c>
      <c r="H140" s="279">
        <v>86.416666666666657</v>
      </c>
      <c r="I140" s="279">
        <v>88.583333333333314</v>
      </c>
      <c r="J140" s="279">
        <v>90.666666666666657</v>
      </c>
      <c r="K140" s="277">
        <v>86.5</v>
      </c>
      <c r="L140" s="277">
        <v>82.25</v>
      </c>
      <c r="M140" s="277">
        <v>37.216079999999998</v>
      </c>
    </row>
    <row r="141" spans="1:13">
      <c r="A141" s="268">
        <v>131</v>
      </c>
      <c r="B141" s="277" t="s">
        <v>95</v>
      </c>
      <c r="C141" s="278">
        <v>2213.6</v>
      </c>
      <c r="D141" s="279">
        <v>2223.2000000000003</v>
      </c>
      <c r="E141" s="279">
        <v>2190.4000000000005</v>
      </c>
      <c r="F141" s="279">
        <v>2167.2000000000003</v>
      </c>
      <c r="G141" s="279">
        <v>2134.4000000000005</v>
      </c>
      <c r="H141" s="279">
        <v>2246.4000000000005</v>
      </c>
      <c r="I141" s="279">
        <v>2279.2000000000007</v>
      </c>
      <c r="J141" s="279">
        <v>2302.4000000000005</v>
      </c>
      <c r="K141" s="277">
        <v>2256</v>
      </c>
      <c r="L141" s="277">
        <v>2200</v>
      </c>
      <c r="M141" s="277">
        <v>14.70743</v>
      </c>
    </row>
    <row r="142" spans="1:13">
      <c r="A142" s="268">
        <v>132</v>
      </c>
      <c r="B142" s="277" t="s">
        <v>359</v>
      </c>
      <c r="C142" s="278">
        <v>290.60000000000002</v>
      </c>
      <c r="D142" s="279">
        <v>291.25</v>
      </c>
      <c r="E142" s="279">
        <v>287.85000000000002</v>
      </c>
      <c r="F142" s="279">
        <v>285.10000000000002</v>
      </c>
      <c r="G142" s="279">
        <v>281.70000000000005</v>
      </c>
      <c r="H142" s="279">
        <v>294</v>
      </c>
      <c r="I142" s="279">
        <v>297.39999999999998</v>
      </c>
      <c r="J142" s="279">
        <v>300.14999999999998</v>
      </c>
      <c r="K142" s="277">
        <v>294.64999999999998</v>
      </c>
      <c r="L142" s="277">
        <v>288.5</v>
      </c>
      <c r="M142" s="277">
        <v>3.3688899999999999</v>
      </c>
    </row>
    <row r="143" spans="1:13">
      <c r="A143" s="268">
        <v>133</v>
      </c>
      <c r="B143" s="277" t="s">
        <v>360</v>
      </c>
      <c r="C143" s="278">
        <v>93.5</v>
      </c>
      <c r="D143" s="279">
        <v>93.5</v>
      </c>
      <c r="E143" s="279">
        <v>92.1</v>
      </c>
      <c r="F143" s="279">
        <v>90.699999999999989</v>
      </c>
      <c r="G143" s="279">
        <v>89.299999999999983</v>
      </c>
      <c r="H143" s="279">
        <v>94.9</v>
      </c>
      <c r="I143" s="279">
        <v>96.300000000000011</v>
      </c>
      <c r="J143" s="279">
        <v>97.700000000000017</v>
      </c>
      <c r="K143" s="277">
        <v>94.9</v>
      </c>
      <c r="L143" s="277">
        <v>92.1</v>
      </c>
      <c r="M143" s="277">
        <v>28.782409999999999</v>
      </c>
    </row>
    <row r="144" spans="1:13">
      <c r="A144" s="268">
        <v>134</v>
      </c>
      <c r="B144" s="277" t="s">
        <v>361</v>
      </c>
      <c r="C144" s="278">
        <v>227.75</v>
      </c>
      <c r="D144" s="279">
        <v>228.58333333333334</v>
      </c>
      <c r="E144" s="279">
        <v>225.16666666666669</v>
      </c>
      <c r="F144" s="279">
        <v>222.58333333333334</v>
      </c>
      <c r="G144" s="279">
        <v>219.16666666666669</v>
      </c>
      <c r="H144" s="279">
        <v>231.16666666666669</v>
      </c>
      <c r="I144" s="279">
        <v>234.58333333333337</v>
      </c>
      <c r="J144" s="279">
        <v>237.16666666666669</v>
      </c>
      <c r="K144" s="277">
        <v>232</v>
      </c>
      <c r="L144" s="277">
        <v>226</v>
      </c>
      <c r="M144" s="277">
        <v>0.69005000000000005</v>
      </c>
    </row>
    <row r="145" spans="1:13">
      <c r="A145" s="268">
        <v>135</v>
      </c>
      <c r="B145" s="277" t="s">
        <v>240</v>
      </c>
      <c r="C145" s="278">
        <v>353.8</v>
      </c>
      <c r="D145" s="279">
        <v>356.2166666666667</v>
      </c>
      <c r="E145" s="279">
        <v>349.63333333333338</v>
      </c>
      <c r="F145" s="279">
        <v>345.4666666666667</v>
      </c>
      <c r="G145" s="279">
        <v>338.88333333333338</v>
      </c>
      <c r="H145" s="279">
        <v>360.38333333333338</v>
      </c>
      <c r="I145" s="279">
        <v>366.96666666666664</v>
      </c>
      <c r="J145" s="279">
        <v>371.13333333333338</v>
      </c>
      <c r="K145" s="277">
        <v>362.8</v>
      </c>
      <c r="L145" s="277">
        <v>352.05</v>
      </c>
      <c r="M145" s="277">
        <v>4.7104900000000001</v>
      </c>
    </row>
    <row r="146" spans="1:13">
      <c r="A146" s="268">
        <v>136</v>
      </c>
      <c r="B146" s="277" t="s">
        <v>241</v>
      </c>
      <c r="C146" s="278">
        <v>1126.4000000000001</v>
      </c>
      <c r="D146" s="279">
        <v>1119.8000000000002</v>
      </c>
      <c r="E146" s="279">
        <v>1101.6500000000003</v>
      </c>
      <c r="F146" s="279">
        <v>1076.9000000000001</v>
      </c>
      <c r="G146" s="279">
        <v>1058.7500000000002</v>
      </c>
      <c r="H146" s="279">
        <v>1144.5500000000004</v>
      </c>
      <c r="I146" s="279">
        <v>1162.7</v>
      </c>
      <c r="J146" s="279">
        <v>1187.4500000000005</v>
      </c>
      <c r="K146" s="277">
        <v>1137.95</v>
      </c>
      <c r="L146" s="277">
        <v>1095.05</v>
      </c>
      <c r="M146" s="277">
        <v>0.96306999999999998</v>
      </c>
    </row>
    <row r="147" spans="1:13">
      <c r="A147" s="268">
        <v>137</v>
      </c>
      <c r="B147" s="277" t="s">
        <v>242</v>
      </c>
      <c r="C147" s="278">
        <v>70.75</v>
      </c>
      <c r="D147" s="279">
        <v>71.283333333333331</v>
      </c>
      <c r="E147" s="279">
        <v>70.066666666666663</v>
      </c>
      <c r="F147" s="279">
        <v>69.383333333333326</v>
      </c>
      <c r="G147" s="279">
        <v>68.166666666666657</v>
      </c>
      <c r="H147" s="279">
        <v>71.966666666666669</v>
      </c>
      <c r="I147" s="279">
        <v>73.183333333333337</v>
      </c>
      <c r="J147" s="279">
        <v>73.866666666666674</v>
      </c>
      <c r="K147" s="277">
        <v>72.5</v>
      </c>
      <c r="L147" s="277">
        <v>70.599999999999994</v>
      </c>
      <c r="M147" s="277">
        <v>45.003079999999997</v>
      </c>
    </row>
    <row r="148" spans="1:13">
      <c r="A148" s="268">
        <v>138</v>
      </c>
      <c r="B148" s="277" t="s">
        <v>96</v>
      </c>
      <c r="C148" s="278">
        <v>57.9</v>
      </c>
      <c r="D148" s="279">
        <v>57.6</v>
      </c>
      <c r="E148" s="279">
        <v>56.300000000000004</v>
      </c>
      <c r="F148" s="279">
        <v>54.7</v>
      </c>
      <c r="G148" s="279">
        <v>53.400000000000006</v>
      </c>
      <c r="H148" s="279">
        <v>59.2</v>
      </c>
      <c r="I148" s="279">
        <v>60.5</v>
      </c>
      <c r="J148" s="279">
        <v>62.1</v>
      </c>
      <c r="K148" s="277">
        <v>58.9</v>
      </c>
      <c r="L148" s="277">
        <v>56</v>
      </c>
      <c r="M148" s="277">
        <v>178.1534</v>
      </c>
    </row>
    <row r="149" spans="1:13">
      <c r="A149" s="268">
        <v>139</v>
      </c>
      <c r="B149" s="277" t="s">
        <v>362</v>
      </c>
      <c r="C149" s="278">
        <v>517.79999999999995</v>
      </c>
      <c r="D149" s="279">
        <v>523.81666666666661</v>
      </c>
      <c r="E149" s="279">
        <v>509.13333333333321</v>
      </c>
      <c r="F149" s="279">
        <v>500.46666666666658</v>
      </c>
      <c r="G149" s="279">
        <v>485.78333333333319</v>
      </c>
      <c r="H149" s="279">
        <v>532.48333333333323</v>
      </c>
      <c r="I149" s="279">
        <v>547.16666666666663</v>
      </c>
      <c r="J149" s="279">
        <v>555.83333333333326</v>
      </c>
      <c r="K149" s="277">
        <v>538.5</v>
      </c>
      <c r="L149" s="277">
        <v>515.15</v>
      </c>
      <c r="M149" s="277">
        <v>1.1348499999999999</v>
      </c>
    </row>
    <row r="150" spans="1:13">
      <c r="A150" s="268">
        <v>140</v>
      </c>
      <c r="B150" s="277" t="s">
        <v>1298</v>
      </c>
      <c r="C150" s="278">
        <v>1457.4</v>
      </c>
      <c r="D150" s="279">
        <v>1474.1166666666668</v>
      </c>
      <c r="E150" s="279">
        <v>1428.2333333333336</v>
      </c>
      <c r="F150" s="279">
        <v>1399.0666666666668</v>
      </c>
      <c r="G150" s="279">
        <v>1353.1833333333336</v>
      </c>
      <c r="H150" s="279">
        <v>1503.2833333333335</v>
      </c>
      <c r="I150" s="279">
        <v>1549.1666666666667</v>
      </c>
      <c r="J150" s="279">
        <v>1578.3333333333335</v>
      </c>
      <c r="K150" s="277">
        <v>1520</v>
      </c>
      <c r="L150" s="277">
        <v>1444.95</v>
      </c>
      <c r="M150" s="277">
        <v>6.8349999999999994E-2</v>
      </c>
    </row>
    <row r="151" spans="1:13">
      <c r="A151" s="268">
        <v>141</v>
      </c>
      <c r="B151" s="277" t="s">
        <v>97</v>
      </c>
      <c r="C151" s="278">
        <v>1141.0999999999999</v>
      </c>
      <c r="D151" s="279">
        <v>1148.3833333333332</v>
      </c>
      <c r="E151" s="279">
        <v>1124.7166666666665</v>
      </c>
      <c r="F151" s="279">
        <v>1108.3333333333333</v>
      </c>
      <c r="G151" s="279">
        <v>1084.6666666666665</v>
      </c>
      <c r="H151" s="279">
        <v>1164.7666666666664</v>
      </c>
      <c r="I151" s="279">
        <v>1188.4333333333334</v>
      </c>
      <c r="J151" s="279">
        <v>1204.8166666666664</v>
      </c>
      <c r="K151" s="277">
        <v>1172.05</v>
      </c>
      <c r="L151" s="277">
        <v>1132</v>
      </c>
      <c r="M151" s="277">
        <v>15.69698</v>
      </c>
    </row>
    <row r="152" spans="1:13">
      <c r="A152" s="268">
        <v>142</v>
      </c>
      <c r="B152" s="277" t="s">
        <v>363</v>
      </c>
      <c r="C152" s="278">
        <v>292.89999999999998</v>
      </c>
      <c r="D152" s="279">
        <v>294.63333333333333</v>
      </c>
      <c r="E152" s="279">
        <v>290.26666666666665</v>
      </c>
      <c r="F152" s="279">
        <v>287.63333333333333</v>
      </c>
      <c r="G152" s="279">
        <v>283.26666666666665</v>
      </c>
      <c r="H152" s="279">
        <v>297.26666666666665</v>
      </c>
      <c r="I152" s="279">
        <v>301.63333333333333</v>
      </c>
      <c r="J152" s="279">
        <v>304.26666666666665</v>
      </c>
      <c r="K152" s="277">
        <v>299</v>
      </c>
      <c r="L152" s="277">
        <v>292</v>
      </c>
      <c r="M152" s="277">
        <v>0.84216999999999997</v>
      </c>
    </row>
    <row r="153" spans="1:13">
      <c r="A153" s="268">
        <v>143</v>
      </c>
      <c r="B153" s="277" t="s">
        <v>98</v>
      </c>
      <c r="C153" s="278">
        <v>172.35</v>
      </c>
      <c r="D153" s="279">
        <v>174</v>
      </c>
      <c r="E153" s="279">
        <v>169.6</v>
      </c>
      <c r="F153" s="279">
        <v>166.85</v>
      </c>
      <c r="G153" s="279">
        <v>162.44999999999999</v>
      </c>
      <c r="H153" s="279">
        <v>176.75</v>
      </c>
      <c r="I153" s="279">
        <v>181.14999999999998</v>
      </c>
      <c r="J153" s="279">
        <v>183.9</v>
      </c>
      <c r="K153" s="277">
        <v>178.4</v>
      </c>
      <c r="L153" s="277">
        <v>171.25</v>
      </c>
      <c r="M153" s="277">
        <v>77.275850000000005</v>
      </c>
    </row>
    <row r="154" spans="1:13">
      <c r="A154" s="268">
        <v>144</v>
      </c>
      <c r="B154" s="277" t="s">
        <v>243</v>
      </c>
      <c r="C154" s="278">
        <v>11.45</v>
      </c>
      <c r="D154" s="279">
        <v>11.333333333333334</v>
      </c>
      <c r="E154" s="279">
        <v>11.216666666666669</v>
      </c>
      <c r="F154" s="279">
        <v>10.983333333333334</v>
      </c>
      <c r="G154" s="279">
        <v>10.866666666666669</v>
      </c>
      <c r="H154" s="279">
        <v>11.566666666666668</v>
      </c>
      <c r="I154" s="279">
        <v>11.683333333333332</v>
      </c>
      <c r="J154" s="279">
        <v>11.916666666666668</v>
      </c>
      <c r="K154" s="277">
        <v>11.45</v>
      </c>
      <c r="L154" s="277">
        <v>11.1</v>
      </c>
      <c r="M154" s="277">
        <v>406.13366000000002</v>
      </c>
    </row>
    <row r="155" spans="1:13">
      <c r="A155" s="268">
        <v>145</v>
      </c>
      <c r="B155" s="277" t="s">
        <v>364</v>
      </c>
      <c r="C155" s="278">
        <v>329.05</v>
      </c>
      <c r="D155" s="279">
        <v>331.18333333333334</v>
      </c>
      <c r="E155" s="279">
        <v>322.36666666666667</v>
      </c>
      <c r="F155" s="279">
        <v>315.68333333333334</v>
      </c>
      <c r="G155" s="279">
        <v>306.86666666666667</v>
      </c>
      <c r="H155" s="279">
        <v>337.86666666666667</v>
      </c>
      <c r="I155" s="279">
        <v>346.68333333333339</v>
      </c>
      <c r="J155" s="279">
        <v>353.36666666666667</v>
      </c>
      <c r="K155" s="277">
        <v>340</v>
      </c>
      <c r="L155" s="277">
        <v>324.5</v>
      </c>
      <c r="M155" s="277">
        <v>2.5983299999999998</v>
      </c>
    </row>
    <row r="156" spans="1:13">
      <c r="A156" s="268">
        <v>146</v>
      </c>
      <c r="B156" s="277" t="s">
        <v>99</v>
      </c>
      <c r="C156" s="278">
        <v>60.45</v>
      </c>
      <c r="D156" s="279">
        <v>59.283333333333331</v>
      </c>
      <c r="E156" s="279">
        <v>57.416666666666664</v>
      </c>
      <c r="F156" s="279">
        <v>54.383333333333333</v>
      </c>
      <c r="G156" s="279">
        <v>52.516666666666666</v>
      </c>
      <c r="H156" s="279">
        <v>62.316666666666663</v>
      </c>
      <c r="I156" s="279">
        <v>64.183333333333337</v>
      </c>
      <c r="J156" s="279">
        <v>67.216666666666669</v>
      </c>
      <c r="K156" s="277">
        <v>61.15</v>
      </c>
      <c r="L156" s="277">
        <v>56.25</v>
      </c>
      <c r="M156" s="277">
        <v>1312.7916600000001</v>
      </c>
    </row>
    <row r="157" spans="1:13">
      <c r="A157" s="268">
        <v>147</v>
      </c>
      <c r="B157" s="277" t="s">
        <v>367</v>
      </c>
      <c r="C157" s="278">
        <v>301.8</v>
      </c>
      <c r="D157" s="279">
        <v>302.38333333333338</v>
      </c>
      <c r="E157" s="279">
        <v>295.96666666666675</v>
      </c>
      <c r="F157" s="279">
        <v>290.13333333333338</v>
      </c>
      <c r="G157" s="279">
        <v>283.71666666666675</v>
      </c>
      <c r="H157" s="279">
        <v>308.21666666666675</v>
      </c>
      <c r="I157" s="279">
        <v>314.63333333333338</v>
      </c>
      <c r="J157" s="279">
        <v>320.46666666666675</v>
      </c>
      <c r="K157" s="277">
        <v>308.8</v>
      </c>
      <c r="L157" s="277">
        <v>296.55</v>
      </c>
      <c r="M157" s="277">
        <v>3.8689100000000001</v>
      </c>
    </row>
    <row r="158" spans="1:13">
      <c r="A158" s="268">
        <v>148</v>
      </c>
      <c r="B158" s="277" t="s">
        <v>366</v>
      </c>
      <c r="C158" s="278">
        <v>2699.65</v>
      </c>
      <c r="D158" s="279">
        <v>2719.2166666666667</v>
      </c>
      <c r="E158" s="279">
        <v>2641.4333333333334</v>
      </c>
      <c r="F158" s="279">
        <v>2583.2166666666667</v>
      </c>
      <c r="G158" s="279">
        <v>2505.4333333333334</v>
      </c>
      <c r="H158" s="279">
        <v>2777.4333333333334</v>
      </c>
      <c r="I158" s="279">
        <v>2855.2166666666672</v>
      </c>
      <c r="J158" s="279">
        <v>2913.4333333333334</v>
      </c>
      <c r="K158" s="277">
        <v>2797</v>
      </c>
      <c r="L158" s="277">
        <v>2661</v>
      </c>
      <c r="M158" s="277">
        <v>0.43918000000000001</v>
      </c>
    </row>
    <row r="159" spans="1:13">
      <c r="A159" s="268">
        <v>149</v>
      </c>
      <c r="B159" s="277" t="s">
        <v>368</v>
      </c>
      <c r="C159" s="278">
        <v>517.95000000000005</v>
      </c>
      <c r="D159" s="279">
        <v>517.31666666666672</v>
      </c>
      <c r="E159" s="279">
        <v>510.63333333333344</v>
      </c>
      <c r="F159" s="279">
        <v>503.31666666666672</v>
      </c>
      <c r="G159" s="279">
        <v>496.63333333333344</v>
      </c>
      <c r="H159" s="279">
        <v>524.63333333333344</v>
      </c>
      <c r="I159" s="279">
        <v>531.31666666666661</v>
      </c>
      <c r="J159" s="279">
        <v>538.63333333333344</v>
      </c>
      <c r="K159" s="277">
        <v>524</v>
      </c>
      <c r="L159" s="277">
        <v>510</v>
      </c>
      <c r="M159" s="277">
        <v>1.01654</v>
      </c>
    </row>
    <row r="160" spans="1:13">
      <c r="A160" s="268">
        <v>150</v>
      </c>
      <c r="B160" s="277" t="s">
        <v>2941</v>
      </c>
      <c r="C160" s="278">
        <v>550.54999999999995</v>
      </c>
      <c r="D160" s="279">
        <v>549.01666666666665</v>
      </c>
      <c r="E160" s="279">
        <v>526.5333333333333</v>
      </c>
      <c r="F160" s="279">
        <v>502.51666666666665</v>
      </c>
      <c r="G160" s="279">
        <v>480.0333333333333</v>
      </c>
      <c r="H160" s="279">
        <v>573.0333333333333</v>
      </c>
      <c r="I160" s="279">
        <v>595.51666666666665</v>
      </c>
      <c r="J160" s="279">
        <v>619.5333333333333</v>
      </c>
      <c r="K160" s="277">
        <v>571.5</v>
      </c>
      <c r="L160" s="277">
        <v>525</v>
      </c>
      <c r="M160" s="277">
        <v>3.6391300000000002</v>
      </c>
    </row>
    <row r="161" spans="1:13">
      <c r="A161" s="268">
        <v>151</v>
      </c>
      <c r="B161" s="277" t="s">
        <v>370</v>
      </c>
      <c r="C161" s="278">
        <v>133.15</v>
      </c>
      <c r="D161" s="279">
        <v>134.08333333333334</v>
      </c>
      <c r="E161" s="279">
        <v>132.06666666666669</v>
      </c>
      <c r="F161" s="279">
        <v>130.98333333333335</v>
      </c>
      <c r="G161" s="279">
        <v>128.9666666666667</v>
      </c>
      <c r="H161" s="279">
        <v>135.16666666666669</v>
      </c>
      <c r="I161" s="279">
        <v>137.18333333333334</v>
      </c>
      <c r="J161" s="279">
        <v>138.26666666666668</v>
      </c>
      <c r="K161" s="277">
        <v>136.1</v>
      </c>
      <c r="L161" s="277">
        <v>133</v>
      </c>
      <c r="M161" s="277">
        <v>8.6171600000000002</v>
      </c>
    </row>
    <row r="162" spans="1:13">
      <c r="A162" s="268">
        <v>152</v>
      </c>
      <c r="B162" s="277" t="s">
        <v>244</v>
      </c>
      <c r="C162" s="278">
        <v>135.30000000000001</v>
      </c>
      <c r="D162" s="279">
        <v>136.1</v>
      </c>
      <c r="E162" s="279">
        <v>131.85</v>
      </c>
      <c r="F162" s="279">
        <v>128.4</v>
      </c>
      <c r="G162" s="279">
        <v>124.15</v>
      </c>
      <c r="H162" s="279">
        <v>139.54999999999998</v>
      </c>
      <c r="I162" s="279">
        <v>143.79999999999998</v>
      </c>
      <c r="J162" s="279">
        <v>147.24999999999997</v>
      </c>
      <c r="K162" s="277">
        <v>140.35</v>
      </c>
      <c r="L162" s="277">
        <v>132.65</v>
      </c>
      <c r="M162" s="277">
        <v>340.85906999999997</v>
      </c>
    </row>
    <row r="163" spans="1:13">
      <c r="A163" s="268">
        <v>153</v>
      </c>
      <c r="B163" s="277" t="s">
        <v>369</v>
      </c>
      <c r="C163" s="278">
        <v>65.2</v>
      </c>
      <c r="D163" s="279">
        <v>65.083333333333329</v>
      </c>
      <c r="E163" s="279">
        <v>64.166666666666657</v>
      </c>
      <c r="F163" s="279">
        <v>63.133333333333326</v>
      </c>
      <c r="G163" s="279">
        <v>62.216666666666654</v>
      </c>
      <c r="H163" s="279">
        <v>66.11666666666666</v>
      </c>
      <c r="I163" s="279">
        <v>67.033333333333317</v>
      </c>
      <c r="J163" s="279">
        <v>68.066666666666663</v>
      </c>
      <c r="K163" s="277">
        <v>66</v>
      </c>
      <c r="L163" s="277">
        <v>64.05</v>
      </c>
      <c r="M163" s="277">
        <v>39.369390000000003</v>
      </c>
    </row>
    <row r="164" spans="1:13">
      <c r="A164" s="268">
        <v>154</v>
      </c>
      <c r="B164" s="277" t="s">
        <v>100</v>
      </c>
      <c r="C164" s="278">
        <v>99.1</v>
      </c>
      <c r="D164" s="279">
        <v>99.466666666666654</v>
      </c>
      <c r="E164" s="279">
        <v>98.433333333333309</v>
      </c>
      <c r="F164" s="279">
        <v>97.766666666666652</v>
      </c>
      <c r="G164" s="279">
        <v>96.733333333333306</v>
      </c>
      <c r="H164" s="279">
        <v>100.13333333333331</v>
      </c>
      <c r="I164" s="279">
        <v>101.16666666666664</v>
      </c>
      <c r="J164" s="279">
        <v>101.83333333333331</v>
      </c>
      <c r="K164" s="277">
        <v>100.5</v>
      </c>
      <c r="L164" s="277">
        <v>98.8</v>
      </c>
      <c r="M164" s="277">
        <v>87.174589999999995</v>
      </c>
    </row>
    <row r="165" spans="1:13">
      <c r="A165" s="268">
        <v>155</v>
      </c>
      <c r="B165" s="277" t="s">
        <v>375</v>
      </c>
      <c r="C165" s="278">
        <v>1830.15</v>
      </c>
      <c r="D165" s="279">
        <v>1827.7166666666665</v>
      </c>
      <c r="E165" s="279">
        <v>1790.4333333333329</v>
      </c>
      <c r="F165" s="279">
        <v>1750.7166666666665</v>
      </c>
      <c r="G165" s="279">
        <v>1713.4333333333329</v>
      </c>
      <c r="H165" s="279">
        <v>1867.4333333333329</v>
      </c>
      <c r="I165" s="279">
        <v>1904.7166666666662</v>
      </c>
      <c r="J165" s="279">
        <v>1944.4333333333329</v>
      </c>
      <c r="K165" s="277">
        <v>1865</v>
      </c>
      <c r="L165" s="277">
        <v>1788</v>
      </c>
      <c r="M165" s="277">
        <v>0.39052999999999999</v>
      </c>
    </row>
    <row r="166" spans="1:13">
      <c r="A166" s="268">
        <v>156</v>
      </c>
      <c r="B166" s="277" t="s">
        <v>376</v>
      </c>
      <c r="C166" s="278">
        <v>1909.15</v>
      </c>
      <c r="D166" s="279">
        <v>1928.1333333333332</v>
      </c>
      <c r="E166" s="279">
        <v>1876.2666666666664</v>
      </c>
      <c r="F166" s="279">
        <v>1843.3833333333332</v>
      </c>
      <c r="G166" s="279">
        <v>1791.5166666666664</v>
      </c>
      <c r="H166" s="279">
        <v>1961.0166666666664</v>
      </c>
      <c r="I166" s="279">
        <v>2012.8833333333332</v>
      </c>
      <c r="J166" s="279">
        <v>2045.7666666666664</v>
      </c>
      <c r="K166" s="277">
        <v>1980</v>
      </c>
      <c r="L166" s="277">
        <v>1895.25</v>
      </c>
      <c r="M166" s="277">
        <v>0.18590000000000001</v>
      </c>
    </row>
    <row r="167" spans="1:13">
      <c r="A167" s="268">
        <v>157</v>
      </c>
      <c r="B167" s="277" t="s">
        <v>372</v>
      </c>
      <c r="C167" s="278">
        <v>493.3</v>
      </c>
      <c r="D167" s="279">
        <v>496.45</v>
      </c>
      <c r="E167" s="279">
        <v>487.9</v>
      </c>
      <c r="F167" s="279">
        <v>482.5</v>
      </c>
      <c r="G167" s="279">
        <v>473.95</v>
      </c>
      <c r="H167" s="279">
        <v>501.84999999999997</v>
      </c>
      <c r="I167" s="279">
        <v>510.40000000000003</v>
      </c>
      <c r="J167" s="279">
        <v>515.79999999999995</v>
      </c>
      <c r="K167" s="277">
        <v>505</v>
      </c>
      <c r="L167" s="277">
        <v>491.05</v>
      </c>
      <c r="M167" s="277">
        <v>0.18093999999999999</v>
      </c>
    </row>
    <row r="168" spans="1:13">
      <c r="A168" s="268">
        <v>158</v>
      </c>
      <c r="B168" s="277" t="s">
        <v>382</v>
      </c>
      <c r="C168" s="278">
        <v>271.8</v>
      </c>
      <c r="D168" s="279">
        <v>275.43333333333334</v>
      </c>
      <c r="E168" s="279">
        <v>267.86666666666667</v>
      </c>
      <c r="F168" s="279">
        <v>263.93333333333334</v>
      </c>
      <c r="G168" s="279">
        <v>256.36666666666667</v>
      </c>
      <c r="H168" s="279">
        <v>279.36666666666667</v>
      </c>
      <c r="I168" s="279">
        <v>286.93333333333339</v>
      </c>
      <c r="J168" s="279">
        <v>290.86666666666667</v>
      </c>
      <c r="K168" s="277">
        <v>283</v>
      </c>
      <c r="L168" s="277">
        <v>271.5</v>
      </c>
      <c r="M168" s="277">
        <v>1.2700100000000001</v>
      </c>
    </row>
    <row r="169" spans="1:13">
      <c r="A169" s="268">
        <v>159</v>
      </c>
      <c r="B169" s="277" t="s">
        <v>373</v>
      </c>
      <c r="C169" s="278">
        <v>109.65</v>
      </c>
      <c r="D169" s="279">
        <v>110.56666666666666</v>
      </c>
      <c r="E169" s="279">
        <v>108.13333333333333</v>
      </c>
      <c r="F169" s="279">
        <v>106.61666666666666</v>
      </c>
      <c r="G169" s="279">
        <v>104.18333333333332</v>
      </c>
      <c r="H169" s="279">
        <v>112.08333333333333</v>
      </c>
      <c r="I169" s="279">
        <v>114.51666666666667</v>
      </c>
      <c r="J169" s="279">
        <v>116.03333333333333</v>
      </c>
      <c r="K169" s="277">
        <v>113</v>
      </c>
      <c r="L169" s="277">
        <v>109.05</v>
      </c>
      <c r="M169" s="277">
        <v>0.62704000000000004</v>
      </c>
    </row>
    <row r="170" spans="1:13">
      <c r="A170" s="268">
        <v>160</v>
      </c>
      <c r="B170" s="277" t="s">
        <v>374</v>
      </c>
      <c r="C170" s="278">
        <v>165.65</v>
      </c>
      <c r="D170" s="279">
        <v>165.28333333333333</v>
      </c>
      <c r="E170" s="279">
        <v>159.56666666666666</v>
      </c>
      <c r="F170" s="279">
        <v>153.48333333333332</v>
      </c>
      <c r="G170" s="279">
        <v>147.76666666666665</v>
      </c>
      <c r="H170" s="279">
        <v>171.36666666666667</v>
      </c>
      <c r="I170" s="279">
        <v>177.08333333333331</v>
      </c>
      <c r="J170" s="279">
        <v>183.16666666666669</v>
      </c>
      <c r="K170" s="277">
        <v>171</v>
      </c>
      <c r="L170" s="277">
        <v>159.19999999999999</v>
      </c>
      <c r="M170" s="277">
        <v>3.9264399999999999</v>
      </c>
    </row>
    <row r="171" spans="1:13">
      <c r="A171" s="268">
        <v>161</v>
      </c>
      <c r="B171" s="277" t="s">
        <v>245</v>
      </c>
      <c r="C171" s="278">
        <v>154.6</v>
      </c>
      <c r="D171" s="279">
        <v>156.56666666666666</v>
      </c>
      <c r="E171" s="279">
        <v>151.28333333333333</v>
      </c>
      <c r="F171" s="279">
        <v>147.96666666666667</v>
      </c>
      <c r="G171" s="279">
        <v>142.68333333333334</v>
      </c>
      <c r="H171" s="279">
        <v>159.88333333333333</v>
      </c>
      <c r="I171" s="279">
        <v>165.16666666666663</v>
      </c>
      <c r="J171" s="279">
        <v>168.48333333333332</v>
      </c>
      <c r="K171" s="277">
        <v>161.85</v>
      </c>
      <c r="L171" s="277">
        <v>153.25</v>
      </c>
      <c r="M171" s="277">
        <v>7.9746899999999998</v>
      </c>
    </row>
    <row r="172" spans="1:13">
      <c r="A172" s="268">
        <v>162</v>
      </c>
      <c r="B172" s="277" t="s">
        <v>378</v>
      </c>
      <c r="C172" s="278">
        <v>5629.7</v>
      </c>
      <c r="D172" s="279">
        <v>5643.5666666666666</v>
      </c>
      <c r="E172" s="279">
        <v>5587.1333333333332</v>
      </c>
      <c r="F172" s="279">
        <v>5544.5666666666666</v>
      </c>
      <c r="G172" s="279">
        <v>5488.1333333333332</v>
      </c>
      <c r="H172" s="279">
        <v>5686.1333333333332</v>
      </c>
      <c r="I172" s="279">
        <v>5742.5666666666657</v>
      </c>
      <c r="J172" s="279">
        <v>5785.1333333333332</v>
      </c>
      <c r="K172" s="277">
        <v>5700</v>
      </c>
      <c r="L172" s="277">
        <v>5601</v>
      </c>
      <c r="M172" s="277">
        <v>0.18614</v>
      </c>
    </row>
    <row r="173" spans="1:13">
      <c r="A173" s="268">
        <v>163</v>
      </c>
      <c r="B173" s="277" t="s">
        <v>379</v>
      </c>
      <c r="C173" s="278">
        <v>1583.15</v>
      </c>
      <c r="D173" s="279">
        <v>1582.7166666666665</v>
      </c>
      <c r="E173" s="279">
        <v>1561.4333333333329</v>
      </c>
      <c r="F173" s="279">
        <v>1539.7166666666665</v>
      </c>
      <c r="G173" s="279">
        <v>1518.4333333333329</v>
      </c>
      <c r="H173" s="279">
        <v>1604.4333333333329</v>
      </c>
      <c r="I173" s="279">
        <v>1625.7166666666662</v>
      </c>
      <c r="J173" s="279">
        <v>1647.4333333333329</v>
      </c>
      <c r="K173" s="277">
        <v>1604</v>
      </c>
      <c r="L173" s="277">
        <v>1561</v>
      </c>
      <c r="M173" s="277">
        <v>0.83031999999999995</v>
      </c>
    </row>
    <row r="174" spans="1:13">
      <c r="A174" s="268">
        <v>164</v>
      </c>
      <c r="B174" s="277" t="s">
        <v>101</v>
      </c>
      <c r="C174" s="278">
        <v>493.95</v>
      </c>
      <c r="D174" s="279">
        <v>495.61666666666662</v>
      </c>
      <c r="E174" s="279">
        <v>489.33333333333326</v>
      </c>
      <c r="F174" s="279">
        <v>484.71666666666664</v>
      </c>
      <c r="G174" s="279">
        <v>478.43333333333328</v>
      </c>
      <c r="H174" s="279">
        <v>500.23333333333323</v>
      </c>
      <c r="I174" s="279">
        <v>506.51666666666665</v>
      </c>
      <c r="J174" s="279">
        <v>511.13333333333321</v>
      </c>
      <c r="K174" s="277">
        <v>501.9</v>
      </c>
      <c r="L174" s="277">
        <v>491</v>
      </c>
      <c r="M174" s="277">
        <v>20.29973</v>
      </c>
    </row>
    <row r="175" spans="1:13">
      <c r="A175" s="268">
        <v>165</v>
      </c>
      <c r="B175" s="277" t="s">
        <v>387</v>
      </c>
      <c r="C175" s="278">
        <v>49.95</v>
      </c>
      <c r="D175" s="279">
        <v>50.35</v>
      </c>
      <c r="E175" s="279">
        <v>49.300000000000004</v>
      </c>
      <c r="F175" s="279">
        <v>48.650000000000006</v>
      </c>
      <c r="G175" s="279">
        <v>47.600000000000009</v>
      </c>
      <c r="H175" s="279">
        <v>51</v>
      </c>
      <c r="I175" s="279">
        <v>52.05</v>
      </c>
      <c r="J175" s="279">
        <v>52.699999999999996</v>
      </c>
      <c r="K175" s="277">
        <v>51.4</v>
      </c>
      <c r="L175" s="277">
        <v>49.7</v>
      </c>
      <c r="M175" s="277">
        <v>17.798719999999999</v>
      </c>
    </row>
    <row r="176" spans="1:13">
      <c r="A176" s="268">
        <v>166</v>
      </c>
      <c r="B176" s="277" t="s">
        <v>1397</v>
      </c>
      <c r="C176" s="278">
        <v>5844</v>
      </c>
      <c r="D176" s="279">
        <v>5867.2666666666664</v>
      </c>
      <c r="E176" s="279">
        <v>5801.7333333333327</v>
      </c>
      <c r="F176" s="279">
        <v>5759.4666666666662</v>
      </c>
      <c r="G176" s="279">
        <v>5693.9333333333325</v>
      </c>
      <c r="H176" s="279">
        <v>5909.5333333333328</v>
      </c>
      <c r="I176" s="279">
        <v>5975.0666666666657</v>
      </c>
      <c r="J176" s="279">
        <v>6017.333333333333</v>
      </c>
      <c r="K176" s="277">
        <v>5932.8</v>
      </c>
      <c r="L176" s="277">
        <v>5825</v>
      </c>
      <c r="M176" s="277">
        <v>0.18293000000000001</v>
      </c>
    </row>
    <row r="177" spans="1:13">
      <c r="A177" s="268">
        <v>167</v>
      </c>
      <c r="B177" s="277" t="s">
        <v>103</v>
      </c>
      <c r="C177" s="278">
        <v>25.75</v>
      </c>
      <c r="D177" s="279">
        <v>26.466666666666669</v>
      </c>
      <c r="E177" s="279">
        <v>24.683333333333337</v>
      </c>
      <c r="F177" s="279">
        <v>23.616666666666667</v>
      </c>
      <c r="G177" s="279">
        <v>21.833333333333336</v>
      </c>
      <c r="H177" s="279">
        <v>27.533333333333339</v>
      </c>
      <c r="I177" s="279">
        <v>29.31666666666667</v>
      </c>
      <c r="J177" s="279">
        <v>30.38333333333334</v>
      </c>
      <c r="K177" s="277">
        <v>28.25</v>
      </c>
      <c r="L177" s="277">
        <v>25.4</v>
      </c>
      <c r="M177" s="277">
        <v>1174.2299499999999</v>
      </c>
    </row>
    <row r="178" spans="1:13">
      <c r="A178" s="268">
        <v>168</v>
      </c>
      <c r="B178" s="277" t="s">
        <v>388</v>
      </c>
      <c r="C178" s="278">
        <v>218.8</v>
      </c>
      <c r="D178" s="279">
        <v>220.75</v>
      </c>
      <c r="E178" s="279">
        <v>216.05</v>
      </c>
      <c r="F178" s="279">
        <v>213.3</v>
      </c>
      <c r="G178" s="279">
        <v>208.60000000000002</v>
      </c>
      <c r="H178" s="279">
        <v>223.5</v>
      </c>
      <c r="I178" s="279">
        <v>228.2</v>
      </c>
      <c r="J178" s="279">
        <v>230.95</v>
      </c>
      <c r="K178" s="277">
        <v>225.45</v>
      </c>
      <c r="L178" s="277">
        <v>218</v>
      </c>
      <c r="M178" s="277">
        <v>7.2817400000000001</v>
      </c>
    </row>
    <row r="179" spans="1:13">
      <c r="A179" s="268">
        <v>169</v>
      </c>
      <c r="B179" s="277" t="s">
        <v>380</v>
      </c>
      <c r="C179" s="278">
        <v>1002.7</v>
      </c>
      <c r="D179" s="279">
        <v>1009.0833333333334</v>
      </c>
      <c r="E179" s="279">
        <v>993.61666666666679</v>
      </c>
      <c r="F179" s="279">
        <v>984.53333333333342</v>
      </c>
      <c r="G179" s="279">
        <v>969.06666666666683</v>
      </c>
      <c r="H179" s="279">
        <v>1018.1666666666667</v>
      </c>
      <c r="I179" s="279">
        <v>1033.6333333333332</v>
      </c>
      <c r="J179" s="279">
        <v>1042.7166666666667</v>
      </c>
      <c r="K179" s="277">
        <v>1024.55</v>
      </c>
      <c r="L179" s="277">
        <v>1000</v>
      </c>
      <c r="M179" s="277">
        <v>1.5582199999999999</v>
      </c>
    </row>
    <row r="180" spans="1:13">
      <c r="A180" s="268">
        <v>170</v>
      </c>
      <c r="B180" s="277" t="s">
        <v>246</v>
      </c>
      <c r="C180" s="278">
        <v>490.1</v>
      </c>
      <c r="D180" s="279">
        <v>491.75</v>
      </c>
      <c r="E180" s="279">
        <v>485.9</v>
      </c>
      <c r="F180" s="279">
        <v>481.7</v>
      </c>
      <c r="G180" s="279">
        <v>475.84999999999997</v>
      </c>
      <c r="H180" s="279">
        <v>495.95</v>
      </c>
      <c r="I180" s="279">
        <v>501.8</v>
      </c>
      <c r="J180" s="279">
        <v>506</v>
      </c>
      <c r="K180" s="277">
        <v>497.6</v>
      </c>
      <c r="L180" s="277">
        <v>487.55</v>
      </c>
      <c r="M180" s="277">
        <v>1.01467</v>
      </c>
    </row>
    <row r="181" spans="1:13">
      <c r="A181" s="268">
        <v>171</v>
      </c>
      <c r="B181" s="277" t="s">
        <v>104</v>
      </c>
      <c r="C181" s="278">
        <v>670.95</v>
      </c>
      <c r="D181" s="279">
        <v>675.63333333333333</v>
      </c>
      <c r="E181" s="279">
        <v>665.31666666666661</v>
      </c>
      <c r="F181" s="279">
        <v>659.68333333333328</v>
      </c>
      <c r="G181" s="279">
        <v>649.36666666666656</v>
      </c>
      <c r="H181" s="279">
        <v>681.26666666666665</v>
      </c>
      <c r="I181" s="279">
        <v>691.58333333333348</v>
      </c>
      <c r="J181" s="279">
        <v>697.2166666666667</v>
      </c>
      <c r="K181" s="277">
        <v>685.95</v>
      </c>
      <c r="L181" s="277">
        <v>670</v>
      </c>
      <c r="M181" s="277">
        <v>9.5982500000000002</v>
      </c>
    </row>
    <row r="182" spans="1:13">
      <c r="A182" s="268">
        <v>172</v>
      </c>
      <c r="B182" s="277" t="s">
        <v>247</v>
      </c>
      <c r="C182" s="278">
        <v>448.5</v>
      </c>
      <c r="D182" s="279">
        <v>445.61666666666662</v>
      </c>
      <c r="E182" s="279">
        <v>438.93333333333322</v>
      </c>
      <c r="F182" s="279">
        <v>429.36666666666662</v>
      </c>
      <c r="G182" s="279">
        <v>422.68333333333322</v>
      </c>
      <c r="H182" s="279">
        <v>455.18333333333322</v>
      </c>
      <c r="I182" s="279">
        <v>461.86666666666662</v>
      </c>
      <c r="J182" s="279">
        <v>471.43333333333322</v>
      </c>
      <c r="K182" s="277">
        <v>452.3</v>
      </c>
      <c r="L182" s="277">
        <v>436.05</v>
      </c>
      <c r="M182" s="277">
        <v>5.05213</v>
      </c>
    </row>
    <row r="183" spans="1:13">
      <c r="A183" s="268">
        <v>173</v>
      </c>
      <c r="B183" s="277" t="s">
        <v>248</v>
      </c>
      <c r="C183" s="278">
        <v>902.9</v>
      </c>
      <c r="D183" s="279">
        <v>905.73333333333323</v>
      </c>
      <c r="E183" s="279">
        <v>891.56666666666649</v>
      </c>
      <c r="F183" s="279">
        <v>880.23333333333323</v>
      </c>
      <c r="G183" s="279">
        <v>866.06666666666649</v>
      </c>
      <c r="H183" s="279">
        <v>917.06666666666649</v>
      </c>
      <c r="I183" s="279">
        <v>931.23333333333323</v>
      </c>
      <c r="J183" s="279">
        <v>942.56666666666649</v>
      </c>
      <c r="K183" s="277">
        <v>919.9</v>
      </c>
      <c r="L183" s="277">
        <v>894.4</v>
      </c>
      <c r="M183" s="277">
        <v>9.6686899999999998</v>
      </c>
    </row>
    <row r="184" spans="1:13">
      <c r="A184" s="268">
        <v>174</v>
      </c>
      <c r="B184" s="277" t="s">
        <v>389</v>
      </c>
      <c r="C184" s="278">
        <v>83</v>
      </c>
      <c r="D184" s="279">
        <v>83.483333333333334</v>
      </c>
      <c r="E184" s="279">
        <v>82.066666666666663</v>
      </c>
      <c r="F184" s="279">
        <v>81.133333333333326</v>
      </c>
      <c r="G184" s="279">
        <v>79.716666666666654</v>
      </c>
      <c r="H184" s="279">
        <v>84.416666666666671</v>
      </c>
      <c r="I184" s="279">
        <v>85.833333333333329</v>
      </c>
      <c r="J184" s="279">
        <v>86.76666666666668</v>
      </c>
      <c r="K184" s="277">
        <v>84.9</v>
      </c>
      <c r="L184" s="277">
        <v>82.55</v>
      </c>
      <c r="M184" s="277">
        <v>0.91962999999999995</v>
      </c>
    </row>
    <row r="185" spans="1:13">
      <c r="A185" s="268">
        <v>175</v>
      </c>
      <c r="B185" s="277" t="s">
        <v>381</v>
      </c>
      <c r="C185" s="278">
        <v>309.3</v>
      </c>
      <c r="D185" s="279">
        <v>310.93333333333334</v>
      </c>
      <c r="E185" s="279">
        <v>306.36666666666667</v>
      </c>
      <c r="F185" s="279">
        <v>303.43333333333334</v>
      </c>
      <c r="G185" s="279">
        <v>298.86666666666667</v>
      </c>
      <c r="H185" s="279">
        <v>313.86666666666667</v>
      </c>
      <c r="I185" s="279">
        <v>318.43333333333339</v>
      </c>
      <c r="J185" s="279">
        <v>321.36666666666667</v>
      </c>
      <c r="K185" s="277">
        <v>315.5</v>
      </c>
      <c r="L185" s="277">
        <v>308</v>
      </c>
      <c r="M185" s="277">
        <v>20.603590000000001</v>
      </c>
    </row>
    <row r="186" spans="1:13">
      <c r="A186" s="268">
        <v>176</v>
      </c>
      <c r="B186" s="277" t="s">
        <v>249</v>
      </c>
      <c r="C186" s="278">
        <v>202.75</v>
      </c>
      <c r="D186" s="279">
        <v>204.88333333333333</v>
      </c>
      <c r="E186" s="279">
        <v>199.86666666666665</v>
      </c>
      <c r="F186" s="279">
        <v>196.98333333333332</v>
      </c>
      <c r="G186" s="279">
        <v>191.96666666666664</v>
      </c>
      <c r="H186" s="279">
        <v>207.76666666666665</v>
      </c>
      <c r="I186" s="279">
        <v>212.7833333333333</v>
      </c>
      <c r="J186" s="279">
        <v>215.66666666666666</v>
      </c>
      <c r="K186" s="277">
        <v>209.9</v>
      </c>
      <c r="L186" s="277">
        <v>202</v>
      </c>
      <c r="M186" s="277">
        <v>7.4218500000000001</v>
      </c>
    </row>
    <row r="187" spans="1:13">
      <c r="A187" s="268">
        <v>177</v>
      </c>
      <c r="B187" s="277" t="s">
        <v>105</v>
      </c>
      <c r="C187" s="278">
        <v>701.15</v>
      </c>
      <c r="D187" s="279">
        <v>700.88333333333333</v>
      </c>
      <c r="E187" s="279">
        <v>684.26666666666665</v>
      </c>
      <c r="F187" s="279">
        <v>667.38333333333333</v>
      </c>
      <c r="G187" s="279">
        <v>650.76666666666665</v>
      </c>
      <c r="H187" s="279">
        <v>717.76666666666665</v>
      </c>
      <c r="I187" s="279">
        <v>734.38333333333321</v>
      </c>
      <c r="J187" s="279">
        <v>751.26666666666665</v>
      </c>
      <c r="K187" s="277">
        <v>717.5</v>
      </c>
      <c r="L187" s="277">
        <v>684</v>
      </c>
      <c r="M187" s="277">
        <v>73.872140000000002</v>
      </c>
    </row>
    <row r="188" spans="1:13">
      <c r="A188" s="268">
        <v>178</v>
      </c>
      <c r="B188" s="277" t="s">
        <v>383</v>
      </c>
      <c r="C188" s="278">
        <v>85.2</v>
      </c>
      <c r="D188" s="279">
        <v>86.899999999999991</v>
      </c>
      <c r="E188" s="279">
        <v>82.999999999999986</v>
      </c>
      <c r="F188" s="279">
        <v>80.8</v>
      </c>
      <c r="G188" s="279">
        <v>76.899999999999991</v>
      </c>
      <c r="H188" s="279">
        <v>89.09999999999998</v>
      </c>
      <c r="I188" s="279">
        <v>92.999999999999986</v>
      </c>
      <c r="J188" s="279">
        <v>95.199999999999974</v>
      </c>
      <c r="K188" s="277">
        <v>90.8</v>
      </c>
      <c r="L188" s="277">
        <v>84.7</v>
      </c>
      <c r="M188" s="277">
        <v>29.042660000000001</v>
      </c>
    </row>
    <row r="189" spans="1:13">
      <c r="A189" s="268">
        <v>179</v>
      </c>
      <c r="B189" s="277" t="s">
        <v>384</v>
      </c>
      <c r="C189" s="278">
        <v>516.5</v>
      </c>
      <c r="D189" s="279">
        <v>520.4666666666667</v>
      </c>
      <c r="E189" s="279">
        <v>510.93333333333339</v>
      </c>
      <c r="F189" s="279">
        <v>505.36666666666667</v>
      </c>
      <c r="G189" s="279">
        <v>495.83333333333337</v>
      </c>
      <c r="H189" s="279">
        <v>526.03333333333342</v>
      </c>
      <c r="I189" s="279">
        <v>535.56666666666672</v>
      </c>
      <c r="J189" s="279">
        <v>541.13333333333344</v>
      </c>
      <c r="K189" s="277">
        <v>530</v>
      </c>
      <c r="L189" s="277">
        <v>514.9</v>
      </c>
      <c r="M189" s="277">
        <v>0.19919000000000001</v>
      </c>
    </row>
    <row r="190" spans="1:13">
      <c r="A190" s="268">
        <v>180</v>
      </c>
      <c r="B190" s="277" t="s">
        <v>1440</v>
      </c>
      <c r="C190" s="278">
        <v>213.35</v>
      </c>
      <c r="D190" s="279">
        <v>213.08333333333334</v>
      </c>
      <c r="E190" s="279">
        <v>210.16666666666669</v>
      </c>
      <c r="F190" s="279">
        <v>206.98333333333335</v>
      </c>
      <c r="G190" s="279">
        <v>204.06666666666669</v>
      </c>
      <c r="H190" s="279">
        <v>216.26666666666668</v>
      </c>
      <c r="I190" s="279">
        <v>219.18333333333337</v>
      </c>
      <c r="J190" s="279">
        <v>222.36666666666667</v>
      </c>
      <c r="K190" s="277">
        <v>216</v>
      </c>
      <c r="L190" s="277">
        <v>209.9</v>
      </c>
      <c r="M190" s="277">
        <v>5.3468799999999996</v>
      </c>
    </row>
    <row r="191" spans="1:13">
      <c r="A191" s="268">
        <v>181</v>
      </c>
      <c r="B191" s="277" t="s">
        <v>390</v>
      </c>
      <c r="C191" s="278">
        <v>68.849999999999994</v>
      </c>
      <c r="D191" s="279">
        <v>69.583333333333329</v>
      </c>
      <c r="E191" s="279">
        <v>67.816666666666663</v>
      </c>
      <c r="F191" s="279">
        <v>66.783333333333331</v>
      </c>
      <c r="G191" s="279">
        <v>65.016666666666666</v>
      </c>
      <c r="H191" s="279">
        <v>70.61666666666666</v>
      </c>
      <c r="I191" s="279">
        <v>72.38333333333334</v>
      </c>
      <c r="J191" s="279">
        <v>73.416666666666657</v>
      </c>
      <c r="K191" s="277">
        <v>71.349999999999994</v>
      </c>
      <c r="L191" s="277">
        <v>68.55</v>
      </c>
      <c r="M191" s="277">
        <v>9.9448399999999992</v>
      </c>
    </row>
    <row r="192" spans="1:13">
      <c r="A192" s="268">
        <v>182</v>
      </c>
      <c r="B192" s="277" t="s">
        <v>250</v>
      </c>
      <c r="C192" s="278">
        <v>212.75</v>
      </c>
      <c r="D192" s="279">
        <v>215.30000000000004</v>
      </c>
      <c r="E192" s="279">
        <v>209.25000000000009</v>
      </c>
      <c r="F192" s="279">
        <v>205.75000000000006</v>
      </c>
      <c r="G192" s="279">
        <v>199.7000000000001</v>
      </c>
      <c r="H192" s="279">
        <v>218.80000000000007</v>
      </c>
      <c r="I192" s="279">
        <v>224.85000000000002</v>
      </c>
      <c r="J192" s="279">
        <v>228.35000000000005</v>
      </c>
      <c r="K192" s="277">
        <v>221.35</v>
      </c>
      <c r="L192" s="277">
        <v>211.8</v>
      </c>
      <c r="M192" s="277">
        <v>7.08195</v>
      </c>
    </row>
    <row r="193" spans="1:13">
      <c r="A193" s="268">
        <v>183</v>
      </c>
      <c r="B193" s="277" t="s">
        <v>385</v>
      </c>
      <c r="C193" s="278">
        <v>378.1</v>
      </c>
      <c r="D193" s="279">
        <v>376.81666666666666</v>
      </c>
      <c r="E193" s="279">
        <v>366.38333333333333</v>
      </c>
      <c r="F193" s="279">
        <v>354.66666666666669</v>
      </c>
      <c r="G193" s="279">
        <v>344.23333333333335</v>
      </c>
      <c r="H193" s="279">
        <v>388.5333333333333</v>
      </c>
      <c r="I193" s="279">
        <v>398.96666666666658</v>
      </c>
      <c r="J193" s="279">
        <v>410.68333333333328</v>
      </c>
      <c r="K193" s="277">
        <v>387.25</v>
      </c>
      <c r="L193" s="277">
        <v>365.1</v>
      </c>
      <c r="M193" s="277">
        <v>18.483630000000002</v>
      </c>
    </row>
    <row r="194" spans="1:13">
      <c r="A194" s="268">
        <v>184</v>
      </c>
      <c r="B194" s="277" t="s">
        <v>386</v>
      </c>
      <c r="C194" s="278">
        <v>320.89999999999998</v>
      </c>
      <c r="D194" s="279">
        <v>322.13333333333333</v>
      </c>
      <c r="E194" s="279">
        <v>316.76666666666665</v>
      </c>
      <c r="F194" s="279">
        <v>312.63333333333333</v>
      </c>
      <c r="G194" s="279">
        <v>307.26666666666665</v>
      </c>
      <c r="H194" s="279">
        <v>326.26666666666665</v>
      </c>
      <c r="I194" s="279">
        <v>331.63333333333333</v>
      </c>
      <c r="J194" s="279">
        <v>335.76666666666665</v>
      </c>
      <c r="K194" s="277">
        <v>327.5</v>
      </c>
      <c r="L194" s="277">
        <v>318</v>
      </c>
      <c r="M194" s="277">
        <v>4.8109799999999998</v>
      </c>
    </row>
    <row r="195" spans="1:13">
      <c r="A195" s="268">
        <v>185</v>
      </c>
      <c r="B195" s="277" t="s">
        <v>391</v>
      </c>
      <c r="C195" s="278">
        <v>673</v>
      </c>
      <c r="D195" s="279">
        <v>677.66666666666663</v>
      </c>
      <c r="E195" s="279">
        <v>665.33333333333326</v>
      </c>
      <c r="F195" s="279">
        <v>657.66666666666663</v>
      </c>
      <c r="G195" s="279">
        <v>645.33333333333326</v>
      </c>
      <c r="H195" s="279">
        <v>685.33333333333326</v>
      </c>
      <c r="I195" s="279">
        <v>697.66666666666652</v>
      </c>
      <c r="J195" s="279">
        <v>705.33333333333326</v>
      </c>
      <c r="K195" s="277">
        <v>690</v>
      </c>
      <c r="L195" s="277">
        <v>670</v>
      </c>
      <c r="M195" s="277">
        <v>0.51766999999999996</v>
      </c>
    </row>
    <row r="196" spans="1:13">
      <c r="A196" s="268">
        <v>186</v>
      </c>
      <c r="B196" s="277" t="s">
        <v>399</v>
      </c>
      <c r="C196" s="278">
        <v>1010.6</v>
      </c>
      <c r="D196" s="279">
        <v>1008.7333333333332</v>
      </c>
      <c r="E196" s="279">
        <v>983.46666666666647</v>
      </c>
      <c r="F196" s="279">
        <v>956.33333333333326</v>
      </c>
      <c r="G196" s="279">
        <v>931.06666666666649</v>
      </c>
      <c r="H196" s="279">
        <v>1035.8666666666663</v>
      </c>
      <c r="I196" s="279">
        <v>1061.1333333333332</v>
      </c>
      <c r="J196" s="279">
        <v>1088.2666666666664</v>
      </c>
      <c r="K196" s="277">
        <v>1034</v>
      </c>
      <c r="L196" s="277">
        <v>981.6</v>
      </c>
      <c r="M196" s="277">
        <v>82.936549999999997</v>
      </c>
    </row>
    <row r="197" spans="1:13">
      <c r="A197" s="268">
        <v>187</v>
      </c>
      <c r="B197" s="277" t="s">
        <v>392</v>
      </c>
      <c r="C197" s="278">
        <v>35.5</v>
      </c>
      <c r="D197" s="279">
        <v>35.466666666666669</v>
      </c>
      <c r="E197" s="279">
        <v>35.033333333333339</v>
      </c>
      <c r="F197" s="279">
        <v>34.56666666666667</v>
      </c>
      <c r="G197" s="279">
        <v>34.13333333333334</v>
      </c>
      <c r="H197" s="279">
        <v>35.933333333333337</v>
      </c>
      <c r="I197" s="279">
        <v>36.366666666666674</v>
      </c>
      <c r="J197" s="279">
        <v>36.833333333333336</v>
      </c>
      <c r="K197" s="277">
        <v>35.9</v>
      </c>
      <c r="L197" s="277">
        <v>35</v>
      </c>
      <c r="M197" s="277">
        <v>4.1882200000000003</v>
      </c>
    </row>
    <row r="198" spans="1:13">
      <c r="A198" s="268">
        <v>188</v>
      </c>
      <c r="B198" s="277" t="s">
        <v>393</v>
      </c>
      <c r="C198" s="278">
        <v>771.45</v>
      </c>
      <c r="D198" s="279">
        <v>776.48333333333323</v>
      </c>
      <c r="E198" s="279">
        <v>752.96666666666647</v>
      </c>
      <c r="F198" s="279">
        <v>734.48333333333323</v>
      </c>
      <c r="G198" s="279">
        <v>710.96666666666647</v>
      </c>
      <c r="H198" s="279">
        <v>794.96666666666647</v>
      </c>
      <c r="I198" s="279">
        <v>818.48333333333312</v>
      </c>
      <c r="J198" s="279">
        <v>836.96666666666647</v>
      </c>
      <c r="K198" s="277">
        <v>800</v>
      </c>
      <c r="L198" s="277">
        <v>758</v>
      </c>
      <c r="M198" s="277">
        <v>0.31540000000000001</v>
      </c>
    </row>
    <row r="199" spans="1:13">
      <c r="A199" s="268">
        <v>189</v>
      </c>
      <c r="B199" s="277" t="s">
        <v>106</v>
      </c>
      <c r="C199" s="278">
        <v>639.25</v>
      </c>
      <c r="D199" s="279">
        <v>645.35</v>
      </c>
      <c r="E199" s="279">
        <v>631.1</v>
      </c>
      <c r="F199" s="279">
        <v>622.95000000000005</v>
      </c>
      <c r="G199" s="279">
        <v>608.70000000000005</v>
      </c>
      <c r="H199" s="279">
        <v>653.5</v>
      </c>
      <c r="I199" s="279">
        <v>667.75</v>
      </c>
      <c r="J199" s="279">
        <v>675.9</v>
      </c>
      <c r="K199" s="277">
        <v>659.6</v>
      </c>
      <c r="L199" s="277">
        <v>637.20000000000005</v>
      </c>
      <c r="M199" s="277">
        <v>14.78637</v>
      </c>
    </row>
    <row r="200" spans="1:13">
      <c r="A200" s="268">
        <v>190</v>
      </c>
      <c r="B200" s="277" t="s">
        <v>108</v>
      </c>
      <c r="C200" s="278">
        <v>706.45</v>
      </c>
      <c r="D200" s="279">
        <v>708.76666666666677</v>
      </c>
      <c r="E200" s="279">
        <v>700.88333333333355</v>
      </c>
      <c r="F200" s="279">
        <v>695.31666666666683</v>
      </c>
      <c r="G200" s="279">
        <v>687.43333333333362</v>
      </c>
      <c r="H200" s="279">
        <v>714.33333333333348</v>
      </c>
      <c r="I200" s="279">
        <v>722.2166666666667</v>
      </c>
      <c r="J200" s="279">
        <v>727.78333333333342</v>
      </c>
      <c r="K200" s="277">
        <v>716.65</v>
      </c>
      <c r="L200" s="277">
        <v>703.2</v>
      </c>
      <c r="M200" s="277">
        <v>54.166820000000001</v>
      </c>
    </row>
    <row r="201" spans="1:13">
      <c r="A201" s="268">
        <v>191</v>
      </c>
      <c r="B201" s="277" t="s">
        <v>109</v>
      </c>
      <c r="C201" s="278">
        <v>1883.25</v>
      </c>
      <c r="D201" s="279">
        <v>1878.3500000000001</v>
      </c>
      <c r="E201" s="279">
        <v>1867.7000000000003</v>
      </c>
      <c r="F201" s="279">
        <v>1852.15</v>
      </c>
      <c r="G201" s="279">
        <v>1841.5000000000002</v>
      </c>
      <c r="H201" s="279">
        <v>1893.9000000000003</v>
      </c>
      <c r="I201" s="279">
        <v>1904.5500000000004</v>
      </c>
      <c r="J201" s="279">
        <v>1920.1000000000004</v>
      </c>
      <c r="K201" s="277">
        <v>1889</v>
      </c>
      <c r="L201" s="277">
        <v>1862.8</v>
      </c>
      <c r="M201" s="277">
        <v>49.039810000000003</v>
      </c>
    </row>
    <row r="202" spans="1:13">
      <c r="A202" s="268">
        <v>192</v>
      </c>
      <c r="B202" s="277" t="s">
        <v>252</v>
      </c>
      <c r="C202" s="278">
        <v>2501.25</v>
      </c>
      <c r="D202" s="279">
        <v>2499.4500000000003</v>
      </c>
      <c r="E202" s="279">
        <v>2476.8000000000006</v>
      </c>
      <c r="F202" s="279">
        <v>2452.3500000000004</v>
      </c>
      <c r="G202" s="279">
        <v>2429.7000000000007</v>
      </c>
      <c r="H202" s="279">
        <v>2523.9000000000005</v>
      </c>
      <c r="I202" s="279">
        <v>2546.5500000000002</v>
      </c>
      <c r="J202" s="279">
        <v>2571.0000000000005</v>
      </c>
      <c r="K202" s="277">
        <v>2522.1</v>
      </c>
      <c r="L202" s="277">
        <v>2475</v>
      </c>
      <c r="M202" s="277">
        <v>3.2385100000000002</v>
      </c>
    </row>
    <row r="203" spans="1:13">
      <c r="A203" s="268">
        <v>193</v>
      </c>
      <c r="B203" s="277" t="s">
        <v>110</v>
      </c>
      <c r="C203" s="278">
        <v>1114.5</v>
      </c>
      <c r="D203" s="279">
        <v>1111.5</v>
      </c>
      <c r="E203" s="279">
        <v>1098</v>
      </c>
      <c r="F203" s="279">
        <v>1081.5</v>
      </c>
      <c r="G203" s="279">
        <v>1068</v>
      </c>
      <c r="H203" s="279">
        <v>1128</v>
      </c>
      <c r="I203" s="279">
        <v>1141.5</v>
      </c>
      <c r="J203" s="279">
        <v>1158</v>
      </c>
      <c r="K203" s="277">
        <v>1125</v>
      </c>
      <c r="L203" s="277">
        <v>1095</v>
      </c>
      <c r="M203" s="277">
        <v>193.49069</v>
      </c>
    </row>
    <row r="204" spans="1:13">
      <c r="A204" s="268">
        <v>194</v>
      </c>
      <c r="B204" s="277" t="s">
        <v>253</v>
      </c>
      <c r="C204" s="278">
        <v>589.35</v>
      </c>
      <c r="D204" s="279">
        <v>593.66666666666663</v>
      </c>
      <c r="E204" s="279">
        <v>583.83333333333326</v>
      </c>
      <c r="F204" s="279">
        <v>578.31666666666661</v>
      </c>
      <c r="G204" s="279">
        <v>568.48333333333323</v>
      </c>
      <c r="H204" s="279">
        <v>599.18333333333328</v>
      </c>
      <c r="I204" s="279">
        <v>609.01666666666654</v>
      </c>
      <c r="J204" s="279">
        <v>614.5333333333333</v>
      </c>
      <c r="K204" s="277">
        <v>603.5</v>
      </c>
      <c r="L204" s="277">
        <v>588.15</v>
      </c>
      <c r="M204" s="277">
        <v>36.387320000000003</v>
      </c>
    </row>
    <row r="205" spans="1:13">
      <c r="A205" s="268">
        <v>195</v>
      </c>
      <c r="B205" s="277" t="s">
        <v>251</v>
      </c>
      <c r="C205" s="278">
        <v>873.15</v>
      </c>
      <c r="D205" s="279">
        <v>879.93333333333328</v>
      </c>
      <c r="E205" s="279">
        <v>853.31666666666661</v>
      </c>
      <c r="F205" s="279">
        <v>833.48333333333335</v>
      </c>
      <c r="G205" s="279">
        <v>806.86666666666667</v>
      </c>
      <c r="H205" s="279">
        <v>899.76666666666654</v>
      </c>
      <c r="I205" s="279">
        <v>926.3833333333331</v>
      </c>
      <c r="J205" s="279">
        <v>946.21666666666647</v>
      </c>
      <c r="K205" s="277">
        <v>906.55</v>
      </c>
      <c r="L205" s="277">
        <v>860.1</v>
      </c>
      <c r="M205" s="277">
        <v>5.0735700000000001</v>
      </c>
    </row>
    <row r="206" spans="1:13">
      <c r="A206" s="268">
        <v>196</v>
      </c>
      <c r="B206" s="277" t="s">
        <v>394</v>
      </c>
      <c r="C206" s="278">
        <v>195.8</v>
      </c>
      <c r="D206" s="279">
        <v>197.66666666666666</v>
      </c>
      <c r="E206" s="279">
        <v>192.33333333333331</v>
      </c>
      <c r="F206" s="279">
        <v>188.86666666666665</v>
      </c>
      <c r="G206" s="279">
        <v>183.5333333333333</v>
      </c>
      <c r="H206" s="279">
        <v>201.13333333333333</v>
      </c>
      <c r="I206" s="279">
        <v>206.46666666666664</v>
      </c>
      <c r="J206" s="279">
        <v>209.93333333333334</v>
      </c>
      <c r="K206" s="277">
        <v>203</v>
      </c>
      <c r="L206" s="277">
        <v>194.2</v>
      </c>
      <c r="M206" s="277">
        <v>8.00929</v>
      </c>
    </row>
    <row r="207" spans="1:13">
      <c r="A207" s="268">
        <v>197</v>
      </c>
      <c r="B207" s="277" t="s">
        <v>395</v>
      </c>
      <c r="C207" s="278">
        <v>343.2</v>
      </c>
      <c r="D207" s="279">
        <v>344.90000000000003</v>
      </c>
      <c r="E207" s="279">
        <v>340.30000000000007</v>
      </c>
      <c r="F207" s="279">
        <v>337.40000000000003</v>
      </c>
      <c r="G207" s="279">
        <v>332.80000000000007</v>
      </c>
      <c r="H207" s="279">
        <v>347.80000000000007</v>
      </c>
      <c r="I207" s="279">
        <v>352.40000000000009</v>
      </c>
      <c r="J207" s="279">
        <v>355.30000000000007</v>
      </c>
      <c r="K207" s="277">
        <v>349.5</v>
      </c>
      <c r="L207" s="277">
        <v>342</v>
      </c>
      <c r="M207" s="277">
        <v>0.45318000000000003</v>
      </c>
    </row>
    <row r="208" spans="1:13">
      <c r="A208" s="268">
        <v>198</v>
      </c>
      <c r="B208" s="277" t="s">
        <v>111</v>
      </c>
      <c r="C208" s="278">
        <v>3059.3</v>
      </c>
      <c r="D208" s="279">
        <v>3091.3166666666671</v>
      </c>
      <c r="E208" s="279">
        <v>3018.6333333333341</v>
      </c>
      <c r="F208" s="279">
        <v>2977.9666666666672</v>
      </c>
      <c r="G208" s="279">
        <v>2905.2833333333342</v>
      </c>
      <c r="H208" s="279">
        <v>3131.983333333334</v>
      </c>
      <c r="I208" s="279">
        <v>3204.6666666666674</v>
      </c>
      <c r="J208" s="279">
        <v>3245.3333333333339</v>
      </c>
      <c r="K208" s="277">
        <v>3164</v>
      </c>
      <c r="L208" s="277">
        <v>3050.65</v>
      </c>
      <c r="M208" s="277">
        <v>18.380099999999999</v>
      </c>
    </row>
    <row r="209" spans="1:13">
      <c r="A209" s="268">
        <v>199</v>
      </c>
      <c r="B209" s="277" t="s">
        <v>112</v>
      </c>
      <c r="C209" s="278">
        <v>407.35</v>
      </c>
      <c r="D209" s="279">
        <v>412.11666666666662</v>
      </c>
      <c r="E209" s="279">
        <v>400.33333333333326</v>
      </c>
      <c r="F209" s="279">
        <v>393.31666666666666</v>
      </c>
      <c r="G209" s="279">
        <v>381.5333333333333</v>
      </c>
      <c r="H209" s="279">
        <v>419.13333333333321</v>
      </c>
      <c r="I209" s="279">
        <v>430.91666666666663</v>
      </c>
      <c r="J209" s="279">
        <v>437.93333333333317</v>
      </c>
      <c r="K209" s="277">
        <v>423.9</v>
      </c>
      <c r="L209" s="277">
        <v>405.1</v>
      </c>
      <c r="M209" s="277">
        <v>9.9701699999999995</v>
      </c>
    </row>
    <row r="210" spans="1:13">
      <c r="A210" s="268">
        <v>200</v>
      </c>
      <c r="B210" s="277" t="s">
        <v>396</v>
      </c>
      <c r="C210" s="278">
        <v>16.55</v>
      </c>
      <c r="D210" s="279">
        <v>16.733333333333334</v>
      </c>
      <c r="E210" s="279">
        <v>16.266666666666669</v>
      </c>
      <c r="F210" s="279">
        <v>15.983333333333334</v>
      </c>
      <c r="G210" s="279">
        <v>15.516666666666669</v>
      </c>
      <c r="H210" s="279">
        <v>17.016666666666669</v>
      </c>
      <c r="I210" s="279">
        <v>17.483333333333338</v>
      </c>
      <c r="J210" s="279">
        <v>17.766666666666669</v>
      </c>
      <c r="K210" s="277">
        <v>17.2</v>
      </c>
      <c r="L210" s="277">
        <v>16.45</v>
      </c>
      <c r="M210" s="277">
        <v>29.03238</v>
      </c>
    </row>
    <row r="211" spans="1:13">
      <c r="A211" s="268">
        <v>201</v>
      </c>
      <c r="B211" s="277" t="s">
        <v>398</v>
      </c>
      <c r="C211" s="278">
        <v>83.85</v>
      </c>
      <c r="D211" s="279">
        <v>84.850000000000009</v>
      </c>
      <c r="E211" s="279">
        <v>81.700000000000017</v>
      </c>
      <c r="F211" s="279">
        <v>79.550000000000011</v>
      </c>
      <c r="G211" s="279">
        <v>76.40000000000002</v>
      </c>
      <c r="H211" s="279">
        <v>87.000000000000014</v>
      </c>
      <c r="I211" s="279">
        <v>90.15000000000002</v>
      </c>
      <c r="J211" s="279">
        <v>92.300000000000011</v>
      </c>
      <c r="K211" s="277">
        <v>88</v>
      </c>
      <c r="L211" s="277">
        <v>82.7</v>
      </c>
      <c r="M211" s="277">
        <v>11.45304</v>
      </c>
    </row>
    <row r="212" spans="1:13">
      <c r="A212" s="268">
        <v>202</v>
      </c>
      <c r="B212" s="277" t="s">
        <v>114</v>
      </c>
      <c r="C212" s="278">
        <v>193.8</v>
      </c>
      <c r="D212" s="279">
        <v>194.31666666666669</v>
      </c>
      <c r="E212" s="279">
        <v>192.48333333333338</v>
      </c>
      <c r="F212" s="279">
        <v>191.16666666666669</v>
      </c>
      <c r="G212" s="279">
        <v>189.33333333333337</v>
      </c>
      <c r="H212" s="279">
        <v>195.63333333333338</v>
      </c>
      <c r="I212" s="279">
        <v>197.4666666666667</v>
      </c>
      <c r="J212" s="279">
        <v>198.78333333333339</v>
      </c>
      <c r="K212" s="277">
        <v>196.15</v>
      </c>
      <c r="L212" s="277">
        <v>193</v>
      </c>
      <c r="M212" s="277">
        <v>81.531549999999996</v>
      </c>
    </row>
    <row r="213" spans="1:13">
      <c r="A213" s="268">
        <v>203</v>
      </c>
      <c r="B213" s="277" t="s">
        <v>400</v>
      </c>
      <c r="C213" s="278">
        <v>37.950000000000003</v>
      </c>
      <c r="D213" s="279">
        <v>38.15</v>
      </c>
      <c r="E213" s="279">
        <v>37.549999999999997</v>
      </c>
      <c r="F213" s="279">
        <v>37.15</v>
      </c>
      <c r="G213" s="279">
        <v>36.549999999999997</v>
      </c>
      <c r="H213" s="279">
        <v>38.549999999999997</v>
      </c>
      <c r="I213" s="279">
        <v>39.150000000000006</v>
      </c>
      <c r="J213" s="279">
        <v>39.549999999999997</v>
      </c>
      <c r="K213" s="277">
        <v>38.75</v>
      </c>
      <c r="L213" s="277">
        <v>37.75</v>
      </c>
      <c r="M213" s="277">
        <v>10.32741</v>
      </c>
    </row>
    <row r="214" spans="1:13">
      <c r="A214" s="268">
        <v>204</v>
      </c>
      <c r="B214" s="277" t="s">
        <v>115</v>
      </c>
      <c r="C214" s="278">
        <v>209.6</v>
      </c>
      <c r="D214" s="279">
        <v>210.35</v>
      </c>
      <c r="E214" s="279">
        <v>208.54999999999998</v>
      </c>
      <c r="F214" s="279">
        <v>207.5</v>
      </c>
      <c r="G214" s="279">
        <v>205.7</v>
      </c>
      <c r="H214" s="279">
        <v>211.39999999999998</v>
      </c>
      <c r="I214" s="279">
        <v>213.2</v>
      </c>
      <c r="J214" s="279">
        <v>214.24999999999997</v>
      </c>
      <c r="K214" s="277">
        <v>212.15</v>
      </c>
      <c r="L214" s="277">
        <v>209.3</v>
      </c>
      <c r="M214" s="277">
        <v>39.411299999999997</v>
      </c>
    </row>
    <row r="215" spans="1:13">
      <c r="A215" s="268">
        <v>205</v>
      </c>
      <c r="B215" s="277" t="s">
        <v>116</v>
      </c>
      <c r="C215" s="278">
        <v>2151.9499999999998</v>
      </c>
      <c r="D215" s="279">
        <v>2159.7833333333333</v>
      </c>
      <c r="E215" s="279">
        <v>2137.1666666666665</v>
      </c>
      <c r="F215" s="279">
        <v>2122.3833333333332</v>
      </c>
      <c r="G215" s="279">
        <v>2099.7666666666664</v>
      </c>
      <c r="H215" s="279">
        <v>2174.5666666666666</v>
      </c>
      <c r="I215" s="279">
        <v>2197.1833333333334</v>
      </c>
      <c r="J215" s="279">
        <v>2211.9666666666667</v>
      </c>
      <c r="K215" s="277">
        <v>2182.4</v>
      </c>
      <c r="L215" s="277">
        <v>2145</v>
      </c>
      <c r="M215" s="277">
        <v>19.398479999999999</v>
      </c>
    </row>
    <row r="216" spans="1:13">
      <c r="A216" s="268">
        <v>206</v>
      </c>
      <c r="B216" s="277" t="s">
        <v>254</v>
      </c>
      <c r="C216" s="278">
        <v>228.7</v>
      </c>
      <c r="D216" s="279">
        <v>231.9</v>
      </c>
      <c r="E216" s="279">
        <v>224.35000000000002</v>
      </c>
      <c r="F216" s="279">
        <v>220.00000000000003</v>
      </c>
      <c r="G216" s="279">
        <v>212.45000000000005</v>
      </c>
      <c r="H216" s="279">
        <v>236.25</v>
      </c>
      <c r="I216" s="279">
        <v>243.8</v>
      </c>
      <c r="J216" s="279">
        <v>248.14999999999998</v>
      </c>
      <c r="K216" s="277">
        <v>239.45</v>
      </c>
      <c r="L216" s="277">
        <v>227.55</v>
      </c>
      <c r="M216" s="277">
        <v>19.597660000000001</v>
      </c>
    </row>
    <row r="217" spans="1:13">
      <c r="A217" s="268">
        <v>207</v>
      </c>
      <c r="B217" s="277" t="s">
        <v>401</v>
      </c>
      <c r="C217" s="278">
        <v>33885.800000000003</v>
      </c>
      <c r="D217" s="279">
        <v>34466.966666666667</v>
      </c>
      <c r="E217" s="279">
        <v>32933.933333333334</v>
      </c>
      <c r="F217" s="279">
        <v>31982.066666666666</v>
      </c>
      <c r="G217" s="279">
        <v>30449.033333333333</v>
      </c>
      <c r="H217" s="279">
        <v>35418.833333333336</v>
      </c>
      <c r="I217" s="279">
        <v>36951.866666666676</v>
      </c>
      <c r="J217" s="279">
        <v>37903.733333333337</v>
      </c>
      <c r="K217" s="277">
        <v>36000</v>
      </c>
      <c r="L217" s="277">
        <v>33515.1</v>
      </c>
      <c r="M217" s="277">
        <v>6.8879999999999997E-2</v>
      </c>
    </row>
    <row r="218" spans="1:13">
      <c r="A218" s="268">
        <v>208</v>
      </c>
      <c r="B218" s="277" t="s">
        <v>397</v>
      </c>
      <c r="C218" s="278">
        <v>55.7</v>
      </c>
      <c r="D218" s="279">
        <v>56.283333333333331</v>
      </c>
      <c r="E218" s="279">
        <v>54.666666666666664</v>
      </c>
      <c r="F218" s="279">
        <v>53.633333333333333</v>
      </c>
      <c r="G218" s="279">
        <v>52.016666666666666</v>
      </c>
      <c r="H218" s="279">
        <v>57.316666666666663</v>
      </c>
      <c r="I218" s="279">
        <v>58.933333333333337</v>
      </c>
      <c r="J218" s="279">
        <v>59.966666666666661</v>
      </c>
      <c r="K218" s="277">
        <v>57.9</v>
      </c>
      <c r="L218" s="277">
        <v>55.25</v>
      </c>
      <c r="M218" s="277">
        <v>11.762079999999999</v>
      </c>
    </row>
    <row r="219" spans="1:13">
      <c r="A219" s="268">
        <v>209</v>
      </c>
      <c r="B219" s="277" t="s">
        <v>255</v>
      </c>
      <c r="C219" s="278">
        <v>37.450000000000003</v>
      </c>
      <c r="D219" s="279">
        <v>37.566666666666663</v>
      </c>
      <c r="E219" s="279">
        <v>36.733333333333327</v>
      </c>
      <c r="F219" s="279">
        <v>36.016666666666666</v>
      </c>
      <c r="G219" s="279">
        <v>35.18333333333333</v>
      </c>
      <c r="H219" s="279">
        <v>38.283333333333324</v>
      </c>
      <c r="I219" s="279">
        <v>39.116666666666667</v>
      </c>
      <c r="J219" s="279">
        <v>39.833333333333321</v>
      </c>
      <c r="K219" s="277">
        <v>38.4</v>
      </c>
      <c r="L219" s="277">
        <v>36.85</v>
      </c>
      <c r="M219" s="277">
        <v>21.220749999999999</v>
      </c>
    </row>
    <row r="220" spans="1:13">
      <c r="A220" s="268">
        <v>210</v>
      </c>
      <c r="B220" s="277" t="s">
        <v>415</v>
      </c>
      <c r="C220" s="278">
        <v>69.599999999999994</v>
      </c>
      <c r="D220" s="279">
        <v>69.999999999999986</v>
      </c>
      <c r="E220" s="279">
        <v>68.699999999999974</v>
      </c>
      <c r="F220" s="279">
        <v>67.799999999999983</v>
      </c>
      <c r="G220" s="279">
        <v>66.499999999999972</v>
      </c>
      <c r="H220" s="279">
        <v>70.899999999999977</v>
      </c>
      <c r="I220" s="279">
        <v>72.199999999999989</v>
      </c>
      <c r="J220" s="279">
        <v>73.09999999999998</v>
      </c>
      <c r="K220" s="277">
        <v>71.3</v>
      </c>
      <c r="L220" s="277">
        <v>69.099999999999994</v>
      </c>
      <c r="M220" s="277">
        <v>33.580640000000002</v>
      </c>
    </row>
    <row r="221" spans="1:13">
      <c r="A221" s="268">
        <v>211</v>
      </c>
      <c r="B221" s="277" t="s">
        <v>117</v>
      </c>
      <c r="C221" s="278">
        <v>223.9</v>
      </c>
      <c r="D221" s="279">
        <v>225.04999999999998</v>
      </c>
      <c r="E221" s="279">
        <v>220.49999999999997</v>
      </c>
      <c r="F221" s="279">
        <v>217.1</v>
      </c>
      <c r="G221" s="279">
        <v>212.54999999999998</v>
      </c>
      <c r="H221" s="279">
        <v>228.44999999999996</v>
      </c>
      <c r="I221" s="279">
        <v>232.99999999999997</v>
      </c>
      <c r="J221" s="279">
        <v>236.39999999999995</v>
      </c>
      <c r="K221" s="277">
        <v>229.6</v>
      </c>
      <c r="L221" s="277">
        <v>221.65</v>
      </c>
      <c r="M221" s="277">
        <v>267.43941999999998</v>
      </c>
    </row>
    <row r="222" spans="1:13">
      <c r="A222" s="268">
        <v>212</v>
      </c>
      <c r="B222" s="277" t="s">
        <v>258</v>
      </c>
      <c r="C222" s="278">
        <v>214.9</v>
      </c>
      <c r="D222" s="279">
        <v>211.75</v>
      </c>
      <c r="E222" s="279">
        <v>205.5</v>
      </c>
      <c r="F222" s="279">
        <v>196.1</v>
      </c>
      <c r="G222" s="279">
        <v>189.85</v>
      </c>
      <c r="H222" s="279">
        <v>221.15</v>
      </c>
      <c r="I222" s="279">
        <v>227.4</v>
      </c>
      <c r="J222" s="279">
        <v>236.8</v>
      </c>
      <c r="K222" s="277">
        <v>218</v>
      </c>
      <c r="L222" s="277">
        <v>202.35</v>
      </c>
      <c r="M222" s="277">
        <v>43.239980000000003</v>
      </c>
    </row>
    <row r="223" spans="1:13">
      <c r="A223" s="268">
        <v>213</v>
      </c>
      <c r="B223" s="277" t="s">
        <v>118</v>
      </c>
      <c r="C223" s="278">
        <v>409.7</v>
      </c>
      <c r="D223" s="279">
        <v>404.83333333333331</v>
      </c>
      <c r="E223" s="279">
        <v>397.76666666666665</v>
      </c>
      <c r="F223" s="279">
        <v>385.83333333333331</v>
      </c>
      <c r="G223" s="279">
        <v>378.76666666666665</v>
      </c>
      <c r="H223" s="279">
        <v>416.76666666666665</v>
      </c>
      <c r="I223" s="279">
        <v>423.83333333333337</v>
      </c>
      <c r="J223" s="279">
        <v>435.76666666666665</v>
      </c>
      <c r="K223" s="277">
        <v>411.9</v>
      </c>
      <c r="L223" s="277">
        <v>392.9</v>
      </c>
      <c r="M223" s="277">
        <v>834.72447999999997</v>
      </c>
    </row>
    <row r="224" spans="1:13">
      <c r="A224" s="268">
        <v>214</v>
      </c>
      <c r="B224" s="277" t="s">
        <v>256</v>
      </c>
      <c r="C224" s="278">
        <v>1283.9000000000001</v>
      </c>
      <c r="D224" s="279">
        <v>1288.3</v>
      </c>
      <c r="E224" s="279">
        <v>1275.5999999999999</v>
      </c>
      <c r="F224" s="279">
        <v>1267.3</v>
      </c>
      <c r="G224" s="279">
        <v>1254.5999999999999</v>
      </c>
      <c r="H224" s="279">
        <v>1296.5999999999999</v>
      </c>
      <c r="I224" s="279">
        <v>1309.3000000000002</v>
      </c>
      <c r="J224" s="279">
        <v>1317.6</v>
      </c>
      <c r="K224" s="277">
        <v>1301</v>
      </c>
      <c r="L224" s="277">
        <v>1280</v>
      </c>
      <c r="M224" s="277">
        <v>8.0004100000000005</v>
      </c>
    </row>
    <row r="225" spans="1:13">
      <c r="A225" s="268">
        <v>215</v>
      </c>
      <c r="B225" s="277" t="s">
        <v>119</v>
      </c>
      <c r="C225" s="278">
        <v>451.3</v>
      </c>
      <c r="D225" s="279">
        <v>453.63333333333338</v>
      </c>
      <c r="E225" s="279">
        <v>446.76666666666677</v>
      </c>
      <c r="F225" s="279">
        <v>442.23333333333341</v>
      </c>
      <c r="G225" s="279">
        <v>435.36666666666679</v>
      </c>
      <c r="H225" s="279">
        <v>458.16666666666674</v>
      </c>
      <c r="I225" s="279">
        <v>465.03333333333342</v>
      </c>
      <c r="J225" s="279">
        <v>469.56666666666672</v>
      </c>
      <c r="K225" s="277">
        <v>460.5</v>
      </c>
      <c r="L225" s="277">
        <v>449.1</v>
      </c>
      <c r="M225" s="277">
        <v>19.096530000000001</v>
      </c>
    </row>
    <row r="226" spans="1:13">
      <c r="A226" s="268">
        <v>216</v>
      </c>
      <c r="B226" s="277" t="s">
        <v>403</v>
      </c>
      <c r="C226" s="278">
        <v>2805.85</v>
      </c>
      <c r="D226" s="279">
        <v>2780.3000000000006</v>
      </c>
      <c r="E226" s="279">
        <v>2740.6000000000013</v>
      </c>
      <c r="F226" s="279">
        <v>2675.3500000000008</v>
      </c>
      <c r="G226" s="279">
        <v>2635.6500000000015</v>
      </c>
      <c r="H226" s="279">
        <v>2845.5500000000011</v>
      </c>
      <c r="I226" s="279">
        <v>2885.2500000000009</v>
      </c>
      <c r="J226" s="279">
        <v>2950.5000000000009</v>
      </c>
      <c r="K226" s="277">
        <v>2820</v>
      </c>
      <c r="L226" s="277">
        <v>2715.05</v>
      </c>
      <c r="M226" s="277">
        <v>0.12497</v>
      </c>
    </row>
    <row r="227" spans="1:13">
      <c r="A227" s="268">
        <v>217</v>
      </c>
      <c r="B227" s="277" t="s">
        <v>257</v>
      </c>
      <c r="C227" s="278">
        <v>41.55</v>
      </c>
      <c r="D227" s="279">
        <v>41.716666666666661</v>
      </c>
      <c r="E227" s="279">
        <v>41.133333333333326</v>
      </c>
      <c r="F227" s="279">
        <v>40.716666666666661</v>
      </c>
      <c r="G227" s="279">
        <v>40.133333333333326</v>
      </c>
      <c r="H227" s="279">
        <v>42.133333333333326</v>
      </c>
      <c r="I227" s="279">
        <v>42.716666666666654</v>
      </c>
      <c r="J227" s="279">
        <v>43.133333333333326</v>
      </c>
      <c r="K227" s="277">
        <v>42.3</v>
      </c>
      <c r="L227" s="277">
        <v>41.3</v>
      </c>
      <c r="M227" s="277">
        <v>29.063949999999998</v>
      </c>
    </row>
    <row r="228" spans="1:13">
      <c r="A228" s="268">
        <v>218</v>
      </c>
      <c r="B228" s="277" t="s">
        <v>120</v>
      </c>
      <c r="C228" s="278">
        <v>10.1</v>
      </c>
      <c r="D228" s="279">
        <v>9.8166666666666647</v>
      </c>
      <c r="E228" s="279">
        <v>9.18333333333333</v>
      </c>
      <c r="F228" s="279">
        <v>8.2666666666666657</v>
      </c>
      <c r="G228" s="279">
        <v>7.6333333333333311</v>
      </c>
      <c r="H228" s="279">
        <v>10.733333333333329</v>
      </c>
      <c r="I228" s="279">
        <v>11.366666666666665</v>
      </c>
      <c r="J228" s="279">
        <v>12.283333333333328</v>
      </c>
      <c r="K228" s="277">
        <v>10.45</v>
      </c>
      <c r="L228" s="277">
        <v>8.9</v>
      </c>
      <c r="M228" s="277">
        <v>12882.768319999999</v>
      </c>
    </row>
    <row r="229" spans="1:13">
      <c r="A229" s="268">
        <v>219</v>
      </c>
      <c r="B229" s="277" t="s">
        <v>404</v>
      </c>
      <c r="C229" s="278">
        <v>29.55</v>
      </c>
      <c r="D229" s="279">
        <v>29.583333333333332</v>
      </c>
      <c r="E229" s="279">
        <v>28.966666666666665</v>
      </c>
      <c r="F229" s="279">
        <v>28.383333333333333</v>
      </c>
      <c r="G229" s="279">
        <v>27.766666666666666</v>
      </c>
      <c r="H229" s="279">
        <v>30.166666666666664</v>
      </c>
      <c r="I229" s="279">
        <v>30.783333333333331</v>
      </c>
      <c r="J229" s="279">
        <v>31.366666666666664</v>
      </c>
      <c r="K229" s="277">
        <v>30.2</v>
      </c>
      <c r="L229" s="277">
        <v>29</v>
      </c>
      <c r="M229" s="277">
        <v>87.075059999999993</v>
      </c>
    </row>
    <row r="230" spans="1:13">
      <c r="A230" s="268">
        <v>220</v>
      </c>
      <c r="B230" s="277" t="s">
        <v>121</v>
      </c>
      <c r="C230" s="278">
        <v>33.65</v>
      </c>
      <c r="D230" s="279">
        <v>33.199999999999996</v>
      </c>
      <c r="E230" s="279">
        <v>32.449999999999989</v>
      </c>
      <c r="F230" s="279">
        <v>31.249999999999993</v>
      </c>
      <c r="G230" s="279">
        <v>30.499999999999986</v>
      </c>
      <c r="H230" s="279">
        <v>34.399999999999991</v>
      </c>
      <c r="I230" s="279">
        <v>35.150000000000006</v>
      </c>
      <c r="J230" s="279">
        <v>36.349999999999994</v>
      </c>
      <c r="K230" s="277">
        <v>33.950000000000003</v>
      </c>
      <c r="L230" s="277">
        <v>32</v>
      </c>
      <c r="M230" s="277">
        <v>831.20798000000002</v>
      </c>
    </row>
    <row r="231" spans="1:13">
      <c r="A231" s="268">
        <v>221</v>
      </c>
      <c r="B231" s="277" t="s">
        <v>416</v>
      </c>
      <c r="C231" s="278">
        <v>192.8</v>
      </c>
      <c r="D231" s="279">
        <v>191.70000000000002</v>
      </c>
      <c r="E231" s="279">
        <v>189.75000000000003</v>
      </c>
      <c r="F231" s="279">
        <v>186.70000000000002</v>
      </c>
      <c r="G231" s="279">
        <v>184.75000000000003</v>
      </c>
      <c r="H231" s="279">
        <v>194.75000000000003</v>
      </c>
      <c r="I231" s="279">
        <v>196.70000000000002</v>
      </c>
      <c r="J231" s="279">
        <v>199.75000000000003</v>
      </c>
      <c r="K231" s="277">
        <v>193.65</v>
      </c>
      <c r="L231" s="277">
        <v>188.65</v>
      </c>
      <c r="M231" s="277">
        <v>36.82441</v>
      </c>
    </row>
    <row r="232" spans="1:13">
      <c r="A232" s="268">
        <v>222</v>
      </c>
      <c r="B232" s="277" t="s">
        <v>405</v>
      </c>
      <c r="C232" s="278">
        <v>499.85</v>
      </c>
      <c r="D232" s="279">
        <v>503.91666666666669</v>
      </c>
      <c r="E232" s="279">
        <v>490.93333333333339</v>
      </c>
      <c r="F232" s="279">
        <v>482.01666666666671</v>
      </c>
      <c r="G232" s="279">
        <v>469.03333333333342</v>
      </c>
      <c r="H232" s="279">
        <v>512.83333333333337</v>
      </c>
      <c r="I232" s="279">
        <v>525.81666666666661</v>
      </c>
      <c r="J232" s="279">
        <v>534.73333333333335</v>
      </c>
      <c r="K232" s="277">
        <v>516.9</v>
      </c>
      <c r="L232" s="277">
        <v>495</v>
      </c>
      <c r="M232" s="277">
        <v>1.15957</v>
      </c>
    </row>
    <row r="233" spans="1:13">
      <c r="A233" s="268">
        <v>223</v>
      </c>
      <c r="B233" s="277" t="s">
        <v>406</v>
      </c>
      <c r="C233" s="278">
        <v>7.2</v>
      </c>
      <c r="D233" s="279">
        <v>7.25</v>
      </c>
      <c r="E233" s="279">
        <v>7.15</v>
      </c>
      <c r="F233" s="279">
        <v>7.1000000000000005</v>
      </c>
      <c r="G233" s="279">
        <v>7.0000000000000009</v>
      </c>
      <c r="H233" s="279">
        <v>7.3</v>
      </c>
      <c r="I233" s="279">
        <v>7.3999999999999995</v>
      </c>
      <c r="J233" s="279">
        <v>7.4499999999999993</v>
      </c>
      <c r="K233" s="277">
        <v>7.35</v>
      </c>
      <c r="L233" s="277">
        <v>7.2</v>
      </c>
      <c r="M233" s="277">
        <v>26.11035</v>
      </c>
    </row>
    <row r="234" spans="1:13">
      <c r="A234" s="268">
        <v>224</v>
      </c>
      <c r="B234" s="277" t="s">
        <v>122</v>
      </c>
      <c r="C234" s="278">
        <v>410.75</v>
      </c>
      <c r="D234" s="279">
        <v>409.31666666666666</v>
      </c>
      <c r="E234" s="279">
        <v>405.93333333333334</v>
      </c>
      <c r="F234" s="279">
        <v>401.11666666666667</v>
      </c>
      <c r="G234" s="279">
        <v>397.73333333333335</v>
      </c>
      <c r="H234" s="279">
        <v>414.13333333333333</v>
      </c>
      <c r="I234" s="279">
        <v>417.51666666666665</v>
      </c>
      <c r="J234" s="279">
        <v>422.33333333333331</v>
      </c>
      <c r="K234" s="277">
        <v>412.7</v>
      </c>
      <c r="L234" s="277">
        <v>404.5</v>
      </c>
      <c r="M234" s="277">
        <v>49.657440000000001</v>
      </c>
    </row>
    <row r="235" spans="1:13">
      <c r="A235" s="268">
        <v>225</v>
      </c>
      <c r="B235" s="277" t="s">
        <v>407</v>
      </c>
      <c r="C235" s="278">
        <v>91.15</v>
      </c>
      <c r="D235" s="279">
        <v>91.633333333333326</v>
      </c>
      <c r="E235" s="279">
        <v>89.616666666666646</v>
      </c>
      <c r="F235" s="279">
        <v>88.083333333333314</v>
      </c>
      <c r="G235" s="279">
        <v>86.066666666666634</v>
      </c>
      <c r="H235" s="279">
        <v>93.166666666666657</v>
      </c>
      <c r="I235" s="279">
        <v>95.183333333333337</v>
      </c>
      <c r="J235" s="279">
        <v>96.716666666666669</v>
      </c>
      <c r="K235" s="277">
        <v>93.65</v>
      </c>
      <c r="L235" s="277">
        <v>90.1</v>
      </c>
      <c r="M235" s="277">
        <v>14.893990000000001</v>
      </c>
    </row>
    <row r="236" spans="1:13">
      <c r="A236" s="268">
        <v>226</v>
      </c>
      <c r="B236" s="277" t="s">
        <v>1604</v>
      </c>
      <c r="C236" s="278">
        <v>1059.8</v>
      </c>
      <c r="D236" s="279">
        <v>1062.5166666666667</v>
      </c>
      <c r="E236" s="279">
        <v>1049.5833333333333</v>
      </c>
      <c r="F236" s="279">
        <v>1039.3666666666666</v>
      </c>
      <c r="G236" s="279">
        <v>1026.4333333333332</v>
      </c>
      <c r="H236" s="279">
        <v>1072.7333333333333</v>
      </c>
      <c r="I236" s="279">
        <v>1085.6666666666667</v>
      </c>
      <c r="J236" s="279">
        <v>1095.8833333333334</v>
      </c>
      <c r="K236" s="277">
        <v>1075.45</v>
      </c>
      <c r="L236" s="277">
        <v>1052.3</v>
      </c>
      <c r="M236" s="277">
        <v>1.31799</v>
      </c>
    </row>
    <row r="237" spans="1:13">
      <c r="A237" s="268">
        <v>227</v>
      </c>
      <c r="B237" s="277" t="s">
        <v>260</v>
      </c>
      <c r="C237" s="278">
        <v>108.65</v>
      </c>
      <c r="D237" s="279">
        <v>108.71666666666665</v>
      </c>
      <c r="E237" s="279">
        <v>104.93333333333331</v>
      </c>
      <c r="F237" s="279">
        <v>101.21666666666665</v>
      </c>
      <c r="G237" s="279">
        <v>97.433333333333309</v>
      </c>
      <c r="H237" s="279">
        <v>112.43333333333331</v>
      </c>
      <c r="I237" s="279">
        <v>116.21666666666664</v>
      </c>
      <c r="J237" s="279">
        <v>119.93333333333331</v>
      </c>
      <c r="K237" s="277">
        <v>112.5</v>
      </c>
      <c r="L237" s="277">
        <v>105</v>
      </c>
      <c r="M237" s="277">
        <v>57.596699999999998</v>
      </c>
    </row>
    <row r="238" spans="1:13">
      <c r="A238" s="268">
        <v>228</v>
      </c>
      <c r="B238" s="277" t="s">
        <v>412</v>
      </c>
      <c r="C238" s="278">
        <v>121.55</v>
      </c>
      <c r="D238" s="279">
        <v>122.21666666666665</v>
      </c>
      <c r="E238" s="279">
        <v>119.93333333333331</v>
      </c>
      <c r="F238" s="279">
        <v>118.31666666666665</v>
      </c>
      <c r="G238" s="279">
        <v>116.0333333333333</v>
      </c>
      <c r="H238" s="279">
        <v>123.83333333333331</v>
      </c>
      <c r="I238" s="279">
        <v>126.11666666666665</v>
      </c>
      <c r="J238" s="279">
        <v>127.73333333333332</v>
      </c>
      <c r="K238" s="277">
        <v>124.5</v>
      </c>
      <c r="L238" s="277">
        <v>120.6</v>
      </c>
      <c r="M238" s="277">
        <v>19.083919999999999</v>
      </c>
    </row>
    <row r="239" spans="1:13">
      <c r="A239" s="268">
        <v>229</v>
      </c>
      <c r="B239" s="277" t="s">
        <v>1616</v>
      </c>
      <c r="C239" s="278">
        <v>3531.55</v>
      </c>
      <c r="D239" s="279">
        <v>3580.85</v>
      </c>
      <c r="E239" s="279">
        <v>3440.7</v>
      </c>
      <c r="F239" s="279">
        <v>3349.85</v>
      </c>
      <c r="G239" s="279">
        <v>3209.7</v>
      </c>
      <c r="H239" s="279">
        <v>3671.7</v>
      </c>
      <c r="I239" s="279">
        <v>3811.8500000000004</v>
      </c>
      <c r="J239" s="279">
        <v>3902.7</v>
      </c>
      <c r="K239" s="277">
        <v>3721</v>
      </c>
      <c r="L239" s="277">
        <v>3490</v>
      </c>
      <c r="M239" s="277">
        <v>0.83623999999999998</v>
      </c>
    </row>
    <row r="240" spans="1:13">
      <c r="A240" s="268">
        <v>230</v>
      </c>
      <c r="B240" s="277" t="s">
        <v>259</v>
      </c>
      <c r="C240" s="278">
        <v>68.8</v>
      </c>
      <c r="D240" s="279">
        <v>68.333333333333329</v>
      </c>
      <c r="E240" s="279">
        <v>66.466666666666654</v>
      </c>
      <c r="F240" s="279">
        <v>64.133333333333326</v>
      </c>
      <c r="G240" s="279">
        <v>62.266666666666652</v>
      </c>
      <c r="H240" s="279">
        <v>70.666666666666657</v>
      </c>
      <c r="I240" s="279">
        <v>72.533333333333331</v>
      </c>
      <c r="J240" s="279">
        <v>74.86666666666666</v>
      </c>
      <c r="K240" s="277">
        <v>70.2</v>
      </c>
      <c r="L240" s="277">
        <v>66</v>
      </c>
      <c r="M240" s="277">
        <v>119.76810999999999</v>
      </c>
    </row>
    <row r="241" spans="1:13">
      <c r="A241" s="268">
        <v>231</v>
      </c>
      <c r="B241" s="277" t="s">
        <v>123</v>
      </c>
      <c r="C241" s="278">
        <v>1183.8</v>
      </c>
      <c r="D241" s="279">
        <v>1189.3</v>
      </c>
      <c r="E241" s="279">
        <v>1171.0999999999999</v>
      </c>
      <c r="F241" s="279">
        <v>1158.3999999999999</v>
      </c>
      <c r="G241" s="279">
        <v>1140.1999999999998</v>
      </c>
      <c r="H241" s="279">
        <v>1202</v>
      </c>
      <c r="I241" s="279">
        <v>1220.2000000000003</v>
      </c>
      <c r="J241" s="279">
        <v>1232.9000000000001</v>
      </c>
      <c r="K241" s="277">
        <v>1207.5</v>
      </c>
      <c r="L241" s="277">
        <v>1176.5999999999999</v>
      </c>
      <c r="M241" s="277">
        <v>15.899190000000001</v>
      </c>
    </row>
    <row r="242" spans="1:13">
      <c r="A242" s="268">
        <v>232</v>
      </c>
      <c r="B242" s="277" t="s">
        <v>1623</v>
      </c>
      <c r="C242" s="278">
        <v>238.55</v>
      </c>
      <c r="D242" s="279">
        <v>240.6</v>
      </c>
      <c r="E242" s="279">
        <v>233.95</v>
      </c>
      <c r="F242" s="279">
        <v>229.35</v>
      </c>
      <c r="G242" s="279">
        <v>222.7</v>
      </c>
      <c r="H242" s="279">
        <v>245.2</v>
      </c>
      <c r="I242" s="279">
        <v>251.85000000000002</v>
      </c>
      <c r="J242" s="279">
        <v>256.45</v>
      </c>
      <c r="K242" s="277">
        <v>247.25</v>
      </c>
      <c r="L242" s="277">
        <v>236</v>
      </c>
      <c r="M242" s="277">
        <v>0.71680999999999995</v>
      </c>
    </row>
    <row r="243" spans="1:13">
      <c r="A243" s="268">
        <v>233</v>
      </c>
      <c r="B243" s="277" t="s">
        <v>418</v>
      </c>
      <c r="C243" s="278">
        <v>307.85000000000002</v>
      </c>
      <c r="D243" s="279">
        <v>306.33333333333331</v>
      </c>
      <c r="E243" s="279">
        <v>298.66666666666663</v>
      </c>
      <c r="F243" s="279">
        <v>289.48333333333329</v>
      </c>
      <c r="G243" s="279">
        <v>281.81666666666661</v>
      </c>
      <c r="H243" s="279">
        <v>315.51666666666665</v>
      </c>
      <c r="I243" s="279">
        <v>323.18333333333328</v>
      </c>
      <c r="J243" s="279">
        <v>332.36666666666667</v>
      </c>
      <c r="K243" s="277">
        <v>314</v>
      </c>
      <c r="L243" s="277">
        <v>297.14999999999998</v>
      </c>
      <c r="M243" s="277">
        <v>1.26864</v>
      </c>
    </row>
    <row r="244" spans="1:13">
      <c r="A244" s="268">
        <v>234</v>
      </c>
      <c r="B244" s="277" t="s">
        <v>124</v>
      </c>
      <c r="C244" s="278">
        <v>665.65</v>
      </c>
      <c r="D244" s="279">
        <v>650.05000000000007</v>
      </c>
      <c r="E244" s="279">
        <v>611.10000000000014</v>
      </c>
      <c r="F244" s="279">
        <v>556.55000000000007</v>
      </c>
      <c r="G244" s="279">
        <v>517.60000000000014</v>
      </c>
      <c r="H244" s="279">
        <v>704.60000000000014</v>
      </c>
      <c r="I244" s="279">
        <v>743.55000000000018</v>
      </c>
      <c r="J244" s="279">
        <v>798.10000000000014</v>
      </c>
      <c r="K244" s="277">
        <v>689</v>
      </c>
      <c r="L244" s="277">
        <v>595.5</v>
      </c>
      <c r="M244" s="277">
        <v>559.86892999999998</v>
      </c>
    </row>
    <row r="245" spans="1:13">
      <c r="A245" s="268">
        <v>235</v>
      </c>
      <c r="B245" s="277" t="s">
        <v>419</v>
      </c>
      <c r="C245" s="278">
        <v>77.349999999999994</v>
      </c>
      <c r="D245" s="279">
        <v>77.100000000000009</v>
      </c>
      <c r="E245" s="279">
        <v>76.300000000000011</v>
      </c>
      <c r="F245" s="279">
        <v>75.25</v>
      </c>
      <c r="G245" s="279">
        <v>74.45</v>
      </c>
      <c r="H245" s="279">
        <v>78.15000000000002</v>
      </c>
      <c r="I245" s="279">
        <v>78.95</v>
      </c>
      <c r="J245" s="279">
        <v>80.000000000000028</v>
      </c>
      <c r="K245" s="277">
        <v>77.900000000000006</v>
      </c>
      <c r="L245" s="277">
        <v>76.05</v>
      </c>
      <c r="M245" s="277">
        <v>7.2947600000000001</v>
      </c>
    </row>
    <row r="246" spans="1:13">
      <c r="A246" s="268">
        <v>236</v>
      </c>
      <c r="B246" s="277" t="s">
        <v>125</v>
      </c>
      <c r="C246" s="278">
        <v>201.5</v>
      </c>
      <c r="D246" s="279">
        <v>204.91666666666666</v>
      </c>
      <c r="E246" s="279">
        <v>196.08333333333331</v>
      </c>
      <c r="F246" s="279">
        <v>190.66666666666666</v>
      </c>
      <c r="G246" s="279">
        <v>181.83333333333331</v>
      </c>
      <c r="H246" s="279">
        <v>210.33333333333331</v>
      </c>
      <c r="I246" s="279">
        <v>219.16666666666663</v>
      </c>
      <c r="J246" s="279">
        <v>224.58333333333331</v>
      </c>
      <c r="K246" s="277">
        <v>213.75</v>
      </c>
      <c r="L246" s="277">
        <v>199.5</v>
      </c>
      <c r="M246" s="277">
        <v>236.6755</v>
      </c>
    </row>
    <row r="247" spans="1:13">
      <c r="A247" s="268">
        <v>237</v>
      </c>
      <c r="B247" s="277" t="s">
        <v>126</v>
      </c>
      <c r="C247" s="278">
        <v>935.25</v>
      </c>
      <c r="D247" s="279">
        <v>940.26666666666677</v>
      </c>
      <c r="E247" s="279">
        <v>928.03333333333353</v>
      </c>
      <c r="F247" s="279">
        <v>920.81666666666672</v>
      </c>
      <c r="G247" s="279">
        <v>908.58333333333348</v>
      </c>
      <c r="H247" s="279">
        <v>947.48333333333358</v>
      </c>
      <c r="I247" s="279">
        <v>959.71666666666692</v>
      </c>
      <c r="J247" s="279">
        <v>966.93333333333362</v>
      </c>
      <c r="K247" s="277">
        <v>952.5</v>
      </c>
      <c r="L247" s="277">
        <v>933.05</v>
      </c>
      <c r="M247" s="277">
        <v>75.939880000000002</v>
      </c>
    </row>
    <row r="248" spans="1:13">
      <c r="A248" s="268">
        <v>238</v>
      </c>
      <c r="B248" s="277" t="s">
        <v>1646</v>
      </c>
      <c r="C248" s="278">
        <v>653.1</v>
      </c>
      <c r="D248" s="279">
        <v>661.43333333333328</v>
      </c>
      <c r="E248" s="279">
        <v>642.86666666666656</v>
      </c>
      <c r="F248" s="279">
        <v>632.63333333333333</v>
      </c>
      <c r="G248" s="279">
        <v>614.06666666666661</v>
      </c>
      <c r="H248" s="279">
        <v>671.66666666666652</v>
      </c>
      <c r="I248" s="279">
        <v>690.23333333333335</v>
      </c>
      <c r="J248" s="279">
        <v>700.46666666666647</v>
      </c>
      <c r="K248" s="277">
        <v>680</v>
      </c>
      <c r="L248" s="277">
        <v>651.20000000000005</v>
      </c>
      <c r="M248" s="277">
        <v>0.49230000000000002</v>
      </c>
    </row>
    <row r="249" spans="1:13">
      <c r="A249" s="268">
        <v>239</v>
      </c>
      <c r="B249" s="277" t="s">
        <v>420</v>
      </c>
      <c r="C249" s="278">
        <v>304.14999999999998</v>
      </c>
      <c r="D249" s="279">
        <v>301.7833333333333</v>
      </c>
      <c r="E249" s="279">
        <v>296.86666666666662</v>
      </c>
      <c r="F249" s="279">
        <v>289.58333333333331</v>
      </c>
      <c r="G249" s="279">
        <v>284.66666666666663</v>
      </c>
      <c r="H249" s="279">
        <v>309.06666666666661</v>
      </c>
      <c r="I249" s="279">
        <v>313.98333333333335</v>
      </c>
      <c r="J249" s="279">
        <v>321.26666666666659</v>
      </c>
      <c r="K249" s="277">
        <v>306.7</v>
      </c>
      <c r="L249" s="277">
        <v>294.5</v>
      </c>
      <c r="M249" s="277">
        <v>16.255880000000001</v>
      </c>
    </row>
    <row r="250" spans="1:13">
      <c r="A250" s="268">
        <v>240</v>
      </c>
      <c r="B250" s="277" t="s">
        <v>421</v>
      </c>
      <c r="C250" s="278">
        <v>201.75</v>
      </c>
      <c r="D250" s="279">
        <v>199.16666666666666</v>
      </c>
      <c r="E250" s="279">
        <v>196.58333333333331</v>
      </c>
      <c r="F250" s="279">
        <v>191.41666666666666</v>
      </c>
      <c r="G250" s="279">
        <v>188.83333333333331</v>
      </c>
      <c r="H250" s="279">
        <v>204.33333333333331</v>
      </c>
      <c r="I250" s="279">
        <v>206.91666666666663</v>
      </c>
      <c r="J250" s="279">
        <v>212.08333333333331</v>
      </c>
      <c r="K250" s="277">
        <v>201.75</v>
      </c>
      <c r="L250" s="277">
        <v>194</v>
      </c>
      <c r="M250" s="277">
        <v>9.6306100000000008</v>
      </c>
    </row>
    <row r="251" spans="1:13">
      <c r="A251" s="268">
        <v>241</v>
      </c>
      <c r="B251" s="277" t="s">
        <v>417</v>
      </c>
      <c r="C251" s="278">
        <v>11.05</v>
      </c>
      <c r="D251" s="279">
        <v>11.049999999999999</v>
      </c>
      <c r="E251" s="279">
        <v>10.849999999999998</v>
      </c>
      <c r="F251" s="279">
        <v>10.649999999999999</v>
      </c>
      <c r="G251" s="279">
        <v>10.449999999999998</v>
      </c>
      <c r="H251" s="279">
        <v>11.249999999999998</v>
      </c>
      <c r="I251" s="279">
        <v>11.449999999999998</v>
      </c>
      <c r="J251" s="279">
        <v>11.649999999999999</v>
      </c>
      <c r="K251" s="277">
        <v>11.25</v>
      </c>
      <c r="L251" s="277">
        <v>10.85</v>
      </c>
      <c r="M251" s="277">
        <v>66.096270000000004</v>
      </c>
    </row>
    <row r="252" spans="1:13">
      <c r="A252" s="268">
        <v>242</v>
      </c>
      <c r="B252" s="277" t="s">
        <v>127</v>
      </c>
      <c r="C252" s="278">
        <v>87.8</v>
      </c>
      <c r="D252" s="279">
        <v>88.066666666666677</v>
      </c>
      <c r="E252" s="279">
        <v>87.133333333333354</v>
      </c>
      <c r="F252" s="279">
        <v>86.466666666666683</v>
      </c>
      <c r="G252" s="279">
        <v>85.53333333333336</v>
      </c>
      <c r="H252" s="279">
        <v>88.733333333333348</v>
      </c>
      <c r="I252" s="279">
        <v>89.666666666666657</v>
      </c>
      <c r="J252" s="279">
        <v>90.333333333333343</v>
      </c>
      <c r="K252" s="277">
        <v>89</v>
      </c>
      <c r="L252" s="277">
        <v>87.4</v>
      </c>
      <c r="M252" s="277">
        <v>176.11779000000001</v>
      </c>
    </row>
    <row r="253" spans="1:13">
      <c r="A253" s="268">
        <v>243</v>
      </c>
      <c r="B253" s="277" t="s">
        <v>262</v>
      </c>
      <c r="C253" s="278">
        <v>2000.45</v>
      </c>
      <c r="D253" s="279">
        <v>2006.1499999999999</v>
      </c>
      <c r="E253" s="279">
        <v>1985.2999999999997</v>
      </c>
      <c r="F253" s="279">
        <v>1970.1499999999999</v>
      </c>
      <c r="G253" s="279">
        <v>1949.2999999999997</v>
      </c>
      <c r="H253" s="279">
        <v>2021.2999999999997</v>
      </c>
      <c r="I253" s="279">
        <v>2042.1499999999996</v>
      </c>
      <c r="J253" s="279">
        <v>2057.2999999999997</v>
      </c>
      <c r="K253" s="277">
        <v>2027</v>
      </c>
      <c r="L253" s="277">
        <v>1991</v>
      </c>
      <c r="M253" s="277">
        <v>1.89208</v>
      </c>
    </row>
    <row r="254" spans="1:13">
      <c r="A254" s="268">
        <v>244</v>
      </c>
      <c r="B254" s="277" t="s">
        <v>408</v>
      </c>
      <c r="C254" s="278">
        <v>128.85</v>
      </c>
      <c r="D254" s="279">
        <v>129.95000000000002</v>
      </c>
      <c r="E254" s="279">
        <v>127.00000000000003</v>
      </c>
      <c r="F254" s="279">
        <v>125.15</v>
      </c>
      <c r="G254" s="279">
        <v>122.20000000000002</v>
      </c>
      <c r="H254" s="279">
        <v>131.80000000000004</v>
      </c>
      <c r="I254" s="279">
        <v>134.75000000000003</v>
      </c>
      <c r="J254" s="279">
        <v>136.60000000000005</v>
      </c>
      <c r="K254" s="277">
        <v>132.9</v>
      </c>
      <c r="L254" s="277">
        <v>128.1</v>
      </c>
      <c r="M254" s="277">
        <v>12.160600000000001</v>
      </c>
    </row>
    <row r="255" spans="1:13">
      <c r="A255" s="268">
        <v>245</v>
      </c>
      <c r="B255" s="277" t="s">
        <v>409</v>
      </c>
      <c r="C255" s="278">
        <v>94.6</v>
      </c>
      <c r="D255" s="279">
        <v>94.666666666666671</v>
      </c>
      <c r="E255" s="279">
        <v>93.933333333333337</v>
      </c>
      <c r="F255" s="279">
        <v>93.266666666666666</v>
      </c>
      <c r="G255" s="279">
        <v>92.533333333333331</v>
      </c>
      <c r="H255" s="279">
        <v>95.333333333333343</v>
      </c>
      <c r="I255" s="279">
        <v>96.066666666666663</v>
      </c>
      <c r="J255" s="279">
        <v>96.733333333333348</v>
      </c>
      <c r="K255" s="277">
        <v>95.4</v>
      </c>
      <c r="L255" s="277">
        <v>94</v>
      </c>
      <c r="M255" s="277">
        <v>9.2591599999999996</v>
      </c>
    </row>
    <row r="256" spans="1:13">
      <c r="A256" s="268">
        <v>246</v>
      </c>
      <c r="B256" s="277" t="s">
        <v>2932</v>
      </c>
      <c r="C256" s="278">
        <v>1366.5</v>
      </c>
      <c r="D256" s="279">
        <v>1369.6166666666668</v>
      </c>
      <c r="E256" s="279">
        <v>1359.4333333333336</v>
      </c>
      <c r="F256" s="279">
        <v>1352.3666666666668</v>
      </c>
      <c r="G256" s="279">
        <v>1342.1833333333336</v>
      </c>
      <c r="H256" s="279">
        <v>1376.6833333333336</v>
      </c>
      <c r="I256" s="279">
        <v>1386.866666666667</v>
      </c>
      <c r="J256" s="279">
        <v>1393.9333333333336</v>
      </c>
      <c r="K256" s="277">
        <v>1379.8</v>
      </c>
      <c r="L256" s="277">
        <v>1362.55</v>
      </c>
      <c r="M256" s="277">
        <v>3.23813</v>
      </c>
    </row>
    <row r="257" spans="1:13">
      <c r="A257" s="268">
        <v>247</v>
      </c>
      <c r="B257" s="277" t="s">
        <v>402</v>
      </c>
      <c r="C257" s="278">
        <v>490.5</v>
      </c>
      <c r="D257" s="279">
        <v>492.83333333333331</v>
      </c>
      <c r="E257" s="279">
        <v>477.66666666666663</v>
      </c>
      <c r="F257" s="279">
        <v>464.83333333333331</v>
      </c>
      <c r="G257" s="279">
        <v>449.66666666666663</v>
      </c>
      <c r="H257" s="279">
        <v>505.66666666666663</v>
      </c>
      <c r="I257" s="279">
        <v>520.83333333333326</v>
      </c>
      <c r="J257" s="279">
        <v>533.66666666666663</v>
      </c>
      <c r="K257" s="277">
        <v>508</v>
      </c>
      <c r="L257" s="277">
        <v>480</v>
      </c>
      <c r="M257" s="277">
        <v>136.20804000000001</v>
      </c>
    </row>
    <row r="258" spans="1:13">
      <c r="A258" s="268">
        <v>248</v>
      </c>
      <c r="B258" s="277" t="s">
        <v>128</v>
      </c>
      <c r="C258" s="278">
        <v>195.55</v>
      </c>
      <c r="D258" s="279">
        <v>195.30000000000004</v>
      </c>
      <c r="E258" s="279">
        <v>194.30000000000007</v>
      </c>
      <c r="F258" s="279">
        <v>193.05000000000004</v>
      </c>
      <c r="G258" s="279">
        <v>192.05000000000007</v>
      </c>
      <c r="H258" s="279">
        <v>196.55000000000007</v>
      </c>
      <c r="I258" s="279">
        <v>197.55</v>
      </c>
      <c r="J258" s="279">
        <v>198.80000000000007</v>
      </c>
      <c r="K258" s="277">
        <v>196.3</v>
      </c>
      <c r="L258" s="277">
        <v>194.05</v>
      </c>
      <c r="M258" s="277">
        <v>346.45794000000001</v>
      </c>
    </row>
    <row r="259" spans="1:13">
      <c r="A259" s="268">
        <v>249</v>
      </c>
      <c r="B259" s="277" t="s">
        <v>413</v>
      </c>
      <c r="C259" s="278">
        <v>262.55</v>
      </c>
      <c r="D259" s="279">
        <v>256.39999999999998</v>
      </c>
      <c r="E259" s="279">
        <v>247.79999999999995</v>
      </c>
      <c r="F259" s="279">
        <v>233.04999999999998</v>
      </c>
      <c r="G259" s="279">
        <v>224.44999999999996</v>
      </c>
      <c r="H259" s="279">
        <v>271.14999999999998</v>
      </c>
      <c r="I259" s="279">
        <v>279.75</v>
      </c>
      <c r="J259" s="279">
        <v>294.49999999999994</v>
      </c>
      <c r="K259" s="277">
        <v>265</v>
      </c>
      <c r="L259" s="277">
        <v>241.65</v>
      </c>
      <c r="M259" s="277">
        <v>3.7949299999999999</v>
      </c>
    </row>
    <row r="260" spans="1:13">
      <c r="A260" s="268">
        <v>250</v>
      </c>
      <c r="B260" s="277" t="s">
        <v>411</v>
      </c>
      <c r="C260" s="278">
        <v>137.69999999999999</v>
      </c>
      <c r="D260" s="279">
        <v>139.11666666666667</v>
      </c>
      <c r="E260" s="279">
        <v>135.23333333333335</v>
      </c>
      <c r="F260" s="279">
        <v>132.76666666666668</v>
      </c>
      <c r="G260" s="279">
        <v>128.88333333333335</v>
      </c>
      <c r="H260" s="279">
        <v>141.58333333333334</v>
      </c>
      <c r="I260" s="279">
        <v>145.46666666666667</v>
      </c>
      <c r="J260" s="279">
        <v>147.93333333333334</v>
      </c>
      <c r="K260" s="277">
        <v>143</v>
      </c>
      <c r="L260" s="277">
        <v>136.65</v>
      </c>
      <c r="M260" s="277">
        <v>39.891469999999998</v>
      </c>
    </row>
    <row r="261" spans="1:13">
      <c r="A261" s="268">
        <v>251</v>
      </c>
      <c r="B261" s="277" t="s">
        <v>431</v>
      </c>
      <c r="C261" s="278">
        <v>19.600000000000001</v>
      </c>
      <c r="D261" s="279">
        <v>19.616666666666671</v>
      </c>
      <c r="E261" s="279">
        <v>18.933333333333341</v>
      </c>
      <c r="F261" s="279">
        <v>18.266666666666669</v>
      </c>
      <c r="G261" s="279">
        <v>17.583333333333339</v>
      </c>
      <c r="H261" s="279">
        <v>20.283333333333342</v>
      </c>
      <c r="I261" s="279">
        <v>20.966666666666672</v>
      </c>
      <c r="J261" s="279">
        <v>21.633333333333344</v>
      </c>
      <c r="K261" s="277">
        <v>20.3</v>
      </c>
      <c r="L261" s="277">
        <v>18.95</v>
      </c>
      <c r="M261" s="277">
        <v>92.483400000000003</v>
      </c>
    </row>
    <row r="262" spans="1:13">
      <c r="A262" s="268">
        <v>252</v>
      </c>
      <c r="B262" s="277" t="s">
        <v>428</v>
      </c>
      <c r="C262" s="278">
        <v>41.8</v>
      </c>
      <c r="D262" s="279">
        <v>42.283333333333331</v>
      </c>
      <c r="E262" s="279">
        <v>41.166666666666664</v>
      </c>
      <c r="F262" s="279">
        <v>40.533333333333331</v>
      </c>
      <c r="G262" s="279">
        <v>39.416666666666664</v>
      </c>
      <c r="H262" s="279">
        <v>42.916666666666664</v>
      </c>
      <c r="I262" s="279">
        <v>44.033333333333339</v>
      </c>
      <c r="J262" s="279">
        <v>44.666666666666664</v>
      </c>
      <c r="K262" s="277">
        <v>43.4</v>
      </c>
      <c r="L262" s="277">
        <v>41.65</v>
      </c>
      <c r="M262" s="277">
        <v>13.136990000000001</v>
      </c>
    </row>
    <row r="263" spans="1:13">
      <c r="A263" s="268">
        <v>253</v>
      </c>
      <c r="B263" s="277" t="s">
        <v>429</v>
      </c>
      <c r="C263" s="278">
        <v>98.3</v>
      </c>
      <c r="D263" s="279">
        <v>99.133333333333326</v>
      </c>
      <c r="E263" s="279">
        <v>96.966666666666654</v>
      </c>
      <c r="F263" s="279">
        <v>95.633333333333326</v>
      </c>
      <c r="G263" s="279">
        <v>93.466666666666654</v>
      </c>
      <c r="H263" s="279">
        <v>100.46666666666665</v>
      </c>
      <c r="I263" s="279">
        <v>102.63333333333334</v>
      </c>
      <c r="J263" s="279">
        <v>103.96666666666665</v>
      </c>
      <c r="K263" s="277">
        <v>101.3</v>
      </c>
      <c r="L263" s="277">
        <v>97.8</v>
      </c>
      <c r="M263" s="277">
        <v>17.117809999999999</v>
      </c>
    </row>
    <row r="264" spans="1:13">
      <c r="A264" s="268">
        <v>254</v>
      </c>
      <c r="B264" s="277" t="s">
        <v>432</v>
      </c>
      <c r="C264" s="278">
        <v>42.45</v>
      </c>
      <c r="D264" s="279">
        <v>42.70000000000001</v>
      </c>
      <c r="E264" s="279">
        <v>41.450000000000017</v>
      </c>
      <c r="F264" s="279">
        <v>40.45000000000001</v>
      </c>
      <c r="G264" s="279">
        <v>39.200000000000017</v>
      </c>
      <c r="H264" s="279">
        <v>43.700000000000017</v>
      </c>
      <c r="I264" s="279">
        <v>44.95</v>
      </c>
      <c r="J264" s="279">
        <v>45.950000000000017</v>
      </c>
      <c r="K264" s="277">
        <v>43.95</v>
      </c>
      <c r="L264" s="277">
        <v>41.7</v>
      </c>
      <c r="M264" s="277">
        <v>9.7970500000000005</v>
      </c>
    </row>
    <row r="265" spans="1:13">
      <c r="A265" s="268">
        <v>255</v>
      </c>
      <c r="B265" s="277" t="s">
        <v>422</v>
      </c>
      <c r="C265" s="278">
        <v>795.85</v>
      </c>
      <c r="D265" s="279">
        <v>795.69999999999993</v>
      </c>
      <c r="E265" s="279">
        <v>791.39999999999986</v>
      </c>
      <c r="F265" s="279">
        <v>786.94999999999993</v>
      </c>
      <c r="G265" s="279">
        <v>782.64999999999986</v>
      </c>
      <c r="H265" s="279">
        <v>800.14999999999986</v>
      </c>
      <c r="I265" s="279">
        <v>804.44999999999982</v>
      </c>
      <c r="J265" s="279">
        <v>808.89999999999986</v>
      </c>
      <c r="K265" s="277">
        <v>800</v>
      </c>
      <c r="L265" s="277">
        <v>791.25</v>
      </c>
      <c r="M265" s="277">
        <v>1.38636</v>
      </c>
    </row>
    <row r="266" spans="1:13">
      <c r="A266" s="268">
        <v>256</v>
      </c>
      <c r="B266" s="277" t="s">
        <v>436</v>
      </c>
      <c r="C266" s="278">
        <v>2271.6</v>
      </c>
      <c r="D266" s="279">
        <v>2286.7666666666664</v>
      </c>
      <c r="E266" s="279">
        <v>2235.833333333333</v>
      </c>
      <c r="F266" s="279">
        <v>2200.0666666666666</v>
      </c>
      <c r="G266" s="279">
        <v>2149.1333333333332</v>
      </c>
      <c r="H266" s="279">
        <v>2322.5333333333328</v>
      </c>
      <c r="I266" s="279">
        <v>2373.4666666666662</v>
      </c>
      <c r="J266" s="279">
        <v>2409.2333333333327</v>
      </c>
      <c r="K266" s="277">
        <v>2337.6999999999998</v>
      </c>
      <c r="L266" s="277">
        <v>2251</v>
      </c>
      <c r="M266" s="277">
        <v>0.23787</v>
      </c>
    </row>
    <row r="267" spans="1:13">
      <c r="A267" s="268">
        <v>257</v>
      </c>
      <c r="B267" s="277" t="s">
        <v>433</v>
      </c>
      <c r="C267" s="278">
        <v>66.849999999999994</v>
      </c>
      <c r="D267" s="279">
        <v>67.383333333333326</v>
      </c>
      <c r="E267" s="279">
        <v>66.166666666666657</v>
      </c>
      <c r="F267" s="279">
        <v>65.483333333333334</v>
      </c>
      <c r="G267" s="279">
        <v>64.266666666666666</v>
      </c>
      <c r="H267" s="279">
        <v>68.066666666666649</v>
      </c>
      <c r="I267" s="279">
        <v>69.283333333333317</v>
      </c>
      <c r="J267" s="279">
        <v>69.96666666666664</v>
      </c>
      <c r="K267" s="277">
        <v>68.599999999999994</v>
      </c>
      <c r="L267" s="277">
        <v>66.7</v>
      </c>
      <c r="M267" s="277">
        <v>8.5227500000000003</v>
      </c>
    </row>
    <row r="268" spans="1:13">
      <c r="A268" s="268">
        <v>258</v>
      </c>
      <c r="B268" s="277" t="s">
        <v>129</v>
      </c>
      <c r="C268" s="278">
        <v>216.3</v>
      </c>
      <c r="D268" s="279">
        <v>219.08333333333334</v>
      </c>
      <c r="E268" s="279">
        <v>212.7166666666667</v>
      </c>
      <c r="F268" s="279">
        <v>209.13333333333335</v>
      </c>
      <c r="G268" s="279">
        <v>202.76666666666671</v>
      </c>
      <c r="H268" s="279">
        <v>222.66666666666669</v>
      </c>
      <c r="I268" s="279">
        <v>229.0333333333333</v>
      </c>
      <c r="J268" s="279">
        <v>232.61666666666667</v>
      </c>
      <c r="K268" s="277">
        <v>225.45</v>
      </c>
      <c r="L268" s="277">
        <v>215.5</v>
      </c>
      <c r="M268" s="277">
        <v>113.33982</v>
      </c>
    </row>
    <row r="269" spans="1:13">
      <c r="A269" s="268">
        <v>259</v>
      </c>
      <c r="B269" s="277" t="s">
        <v>423</v>
      </c>
      <c r="C269" s="278">
        <v>1500</v>
      </c>
      <c r="D269" s="279">
        <v>1510.3333333333333</v>
      </c>
      <c r="E269" s="279">
        <v>1485.6666666666665</v>
      </c>
      <c r="F269" s="279">
        <v>1471.3333333333333</v>
      </c>
      <c r="G269" s="279">
        <v>1446.6666666666665</v>
      </c>
      <c r="H269" s="279">
        <v>1524.6666666666665</v>
      </c>
      <c r="I269" s="279">
        <v>1549.333333333333</v>
      </c>
      <c r="J269" s="279">
        <v>1563.6666666666665</v>
      </c>
      <c r="K269" s="277">
        <v>1535</v>
      </c>
      <c r="L269" s="277">
        <v>1496</v>
      </c>
      <c r="M269" s="277">
        <v>1.1512</v>
      </c>
    </row>
    <row r="270" spans="1:13">
      <c r="A270" s="268">
        <v>260</v>
      </c>
      <c r="B270" s="277" t="s">
        <v>424</v>
      </c>
      <c r="C270" s="278">
        <v>275.3</v>
      </c>
      <c r="D270" s="279">
        <v>277.36666666666662</v>
      </c>
      <c r="E270" s="279">
        <v>271.73333333333323</v>
      </c>
      <c r="F270" s="279">
        <v>268.16666666666663</v>
      </c>
      <c r="G270" s="279">
        <v>262.53333333333325</v>
      </c>
      <c r="H270" s="279">
        <v>280.93333333333322</v>
      </c>
      <c r="I270" s="279">
        <v>286.56666666666655</v>
      </c>
      <c r="J270" s="279">
        <v>290.13333333333321</v>
      </c>
      <c r="K270" s="277">
        <v>283</v>
      </c>
      <c r="L270" s="277">
        <v>273.8</v>
      </c>
      <c r="M270" s="277">
        <v>4.2687999999999997</v>
      </c>
    </row>
    <row r="271" spans="1:13">
      <c r="A271" s="268">
        <v>261</v>
      </c>
      <c r="B271" s="277" t="s">
        <v>425</v>
      </c>
      <c r="C271" s="278">
        <v>98.7</v>
      </c>
      <c r="D271" s="279">
        <v>99.316666666666663</v>
      </c>
      <c r="E271" s="279">
        <v>97.883333333333326</v>
      </c>
      <c r="F271" s="279">
        <v>97.066666666666663</v>
      </c>
      <c r="G271" s="279">
        <v>95.633333333333326</v>
      </c>
      <c r="H271" s="279">
        <v>100.13333333333333</v>
      </c>
      <c r="I271" s="279">
        <v>101.56666666666666</v>
      </c>
      <c r="J271" s="279">
        <v>102.38333333333333</v>
      </c>
      <c r="K271" s="277">
        <v>100.75</v>
      </c>
      <c r="L271" s="277">
        <v>98.5</v>
      </c>
      <c r="M271" s="277">
        <v>14.29954</v>
      </c>
    </row>
    <row r="272" spans="1:13">
      <c r="A272" s="268">
        <v>262</v>
      </c>
      <c r="B272" s="277" t="s">
        <v>426</v>
      </c>
      <c r="C272" s="278">
        <v>61.95</v>
      </c>
      <c r="D272" s="279">
        <v>62.316666666666663</v>
      </c>
      <c r="E272" s="279">
        <v>61.433333333333323</v>
      </c>
      <c r="F272" s="279">
        <v>60.916666666666657</v>
      </c>
      <c r="G272" s="279">
        <v>60.033333333333317</v>
      </c>
      <c r="H272" s="279">
        <v>62.833333333333329</v>
      </c>
      <c r="I272" s="279">
        <v>63.716666666666669</v>
      </c>
      <c r="J272" s="279">
        <v>64.233333333333334</v>
      </c>
      <c r="K272" s="277">
        <v>63.2</v>
      </c>
      <c r="L272" s="277">
        <v>61.8</v>
      </c>
      <c r="M272" s="277">
        <v>8.4143899999999991</v>
      </c>
    </row>
    <row r="273" spans="1:13">
      <c r="A273" s="268">
        <v>263</v>
      </c>
      <c r="B273" s="277" t="s">
        <v>427</v>
      </c>
      <c r="C273" s="278">
        <v>81.400000000000006</v>
      </c>
      <c r="D273" s="279">
        <v>82.016666666666666</v>
      </c>
      <c r="E273" s="279">
        <v>80.433333333333337</v>
      </c>
      <c r="F273" s="279">
        <v>79.466666666666669</v>
      </c>
      <c r="G273" s="279">
        <v>77.88333333333334</v>
      </c>
      <c r="H273" s="279">
        <v>82.983333333333334</v>
      </c>
      <c r="I273" s="279">
        <v>84.566666666666677</v>
      </c>
      <c r="J273" s="279">
        <v>85.533333333333331</v>
      </c>
      <c r="K273" s="277">
        <v>83.6</v>
      </c>
      <c r="L273" s="277">
        <v>81.05</v>
      </c>
      <c r="M273" s="277">
        <v>8.87242</v>
      </c>
    </row>
    <row r="274" spans="1:13">
      <c r="A274" s="268">
        <v>264</v>
      </c>
      <c r="B274" s="277" t="s">
        <v>435</v>
      </c>
      <c r="C274" s="278">
        <v>47.2</v>
      </c>
      <c r="D274" s="279">
        <v>48</v>
      </c>
      <c r="E274" s="279">
        <v>46</v>
      </c>
      <c r="F274" s="279">
        <v>44.8</v>
      </c>
      <c r="G274" s="279">
        <v>42.8</v>
      </c>
      <c r="H274" s="279">
        <v>49.2</v>
      </c>
      <c r="I274" s="279">
        <v>51.2</v>
      </c>
      <c r="J274" s="279">
        <v>52.400000000000006</v>
      </c>
      <c r="K274" s="277">
        <v>50</v>
      </c>
      <c r="L274" s="277">
        <v>46.8</v>
      </c>
      <c r="M274" s="277">
        <v>10.43205</v>
      </c>
    </row>
    <row r="275" spans="1:13">
      <c r="A275" s="268">
        <v>265</v>
      </c>
      <c r="B275" s="277" t="s">
        <v>434</v>
      </c>
      <c r="C275" s="278">
        <v>98.65</v>
      </c>
      <c r="D275" s="279">
        <v>98.516666666666666</v>
      </c>
      <c r="E275" s="279">
        <v>93.783333333333331</v>
      </c>
      <c r="F275" s="279">
        <v>88.916666666666671</v>
      </c>
      <c r="G275" s="279">
        <v>84.183333333333337</v>
      </c>
      <c r="H275" s="279">
        <v>103.38333333333333</v>
      </c>
      <c r="I275" s="279">
        <v>108.11666666666665</v>
      </c>
      <c r="J275" s="279">
        <v>112.98333333333332</v>
      </c>
      <c r="K275" s="277">
        <v>103.25</v>
      </c>
      <c r="L275" s="277">
        <v>93.65</v>
      </c>
      <c r="M275" s="277">
        <v>4.7779600000000002</v>
      </c>
    </row>
    <row r="276" spans="1:13">
      <c r="A276" s="268">
        <v>266</v>
      </c>
      <c r="B276" s="277" t="s">
        <v>263</v>
      </c>
      <c r="C276" s="278">
        <v>55.85</v>
      </c>
      <c r="D276" s="279">
        <v>55.95000000000001</v>
      </c>
      <c r="E276" s="279">
        <v>55.100000000000023</v>
      </c>
      <c r="F276" s="279">
        <v>54.350000000000016</v>
      </c>
      <c r="G276" s="279">
        <v>53.500000000000028</v>
      </c>
      <c r="H276" s="279">
        <v>56.700000000000017</v>
      </c>
      <c r="I276" s="279">
        <v>57.55</v>
      </c>
      <c r="J276" s="279">
        <v>58.300000000000011</v>
      </c>
      <c r="K276" s="277">
        <v>56.8</v>
      </c>
      <c r="L276" s="277">
        <v>55.2</v>
      </c>
      <c r="M276" s="277">
        <v>21.85568</v>
      </c>
    </row>
    <row r="277" spans="1:13">
      <c r="A277" s="268">
        <v>267</v>
      </c>
      <c r="B277" s="277" t="s">
        <v>130</v>
      </c>
      <c r="C277" s="278">
        <v>280.7</v>
      </c>
      <c r="D277" s="279">
        <v>283.5</v>
      </c>
      <c r="E277" s="279">
        <v>277.25</v>
      </c>
      <c r="F277" s="279">
        <v>273.8</v>
      </c>
      <c r="G277" s="279">
        <v>267.55</v>
      </c>
      <c r="H277" s="279">
        <v>286.95</v>
      </c>
      <c r="I277" s="279">
        <v>293.2</v>
      </c>
      <c r="J277" s="279">
        <v>296.64999999999998</v>
      </c>
      <c r="K277" s="277">
        <v>289.75</v>
      </c>
      <c r="L277" s="277">
        <v>280.05</v>
      </c>
      <c r="M277" s="277">
        <v>119.14490000000001</v>
      </c>
    </row>
    <row r="278" spans="1:13">
      <c r="A278" s="268">
        <v>268</v>
      </c>
      <c r="B278" s="277" t="s">
        <v>264</v>
      </c>
      <c r="C278" s="278">
        <v>814.85</v>
      </c>
      <c r="D278" s="279">
        <v>822.25</v>
      </c>
      <c r="E278" s="279">
        <v>804.6</v>
      </c>
      <c r="F278" s="279">
        <v>794.35</v>
      </c>
      <c r="G278" s="279">
        <v>776.7</v>
      </c>
      <c r="H278" s="279">
        <v>832.5</v>
      </c>
      <c r="I278" s="279">
        <v>850.15000000000009</v>
      </c>
      <c r="J278" s="279">
        <v>860.4</v>
      </c>
      <c r="K278" s="277">
        <v>839.9</v>
      </c>
      <c r="L278" s="277">
        <v>812</v>
      </c>
      <c r="M278" s="277">
        <v>4.2531299999999996</v>
      </c>
    </row>
    <row r="279" spans="1:13">
      <c r="A279" s="268">
        <v>269</v>
      </c>
      <c r="B279" s="277" t="s">
        <v>131</v>
      </c>
      <c r="C279" s="278">
        <v>2168.1</v>
      </c>
      <c r="D279" s="279">
        <v>2161.3666666666668</v>
      </c>
      <c r="E279" s="279">
        <v>2138.7333333333336</v>
      </c>
      <c r="F279" s="279">
        <v>2109.3666666666668</v>
      </c>
      <c r="G279" s="279">
        <v>2086.7333333333336</v>
      </c>
      <c r="H279" s="279">
        <v>2190.7333333333336</v>
      </c>
      <c r="I279" s="279">
        <v>2213.3666666666668</v>
      </c>
      <c r="J279" s="279">
        <v>2242.7333333333336</v>
      </c>
      <c r="K279" s="277">
        <v>2184</v>
      </c>
      <c r="L279" s="277">
        <v>2132</v>
      </c>
      <c r="M279" s="277">
        <v>12.488849999999999</v>
      </c>
    </row>
    <row r="280" spans="1:13">
      <c r="A280" s="268">
        <v>270</v>
      </c>
      <c r="B280" s="277" t="s">
        <v>132</v>
      </c>
      <c r="C280" s="278">
        <v>375.95</v>
      </c>
      <c r="D280" s="279">
        <v>377.41666666666669</v>
      </c>
      <c r="E280" s="279">
        <v>372.98333333333335</v>
      </c>
      <c r="F280" s="279">
        <v>370.01666666666665</v>
      </c>
      <c r="G280" s="279">
        <v>365.58333333333331</v>
      </c>
      <c r="H280" s="279">
        <v>380.38333333333338</v>
      </c>
      <c r="I280" s="279">
        <v>384.81666666666666</v>
      </c>
      <c r="J280" s="279">
        <v>387.78333333333342</v>
      </c>
      <c r="K280" s="277">
        <v>381.85</v>
      </c>
      <c r="L280" s="277">
        <v>374.45</v>
      </c>
      <c r="M280" s="277">
        <v>5.6754100000000003</v>
      </c>
    </row>
    <row r="281" spans="1:13">
      <c r="A281" s="268">
        <v>271</v>
      </c>
      <c r="B281" s="277" t="s">
        <v>437</v>
      </c>
      <c r="C281" s="278">
        <v>147.1</v>
      </c>
      <c r="D281" s="279">
        <v>147.86666666666665</v>
      </c>
      <c r="E281" s="279">
        <v>145.0333333333333</v>
      </c>
      <c r="F281" s="279">
        <v>142.96666666666667</v>
      </c>
      <c r="G281" s="279">
        <v>140.13333333333333</v>
      </c>
      <c r="H281" s="279">
        <v>149.93333333333328</v>
      </c>
      <c r="I281" s="279">
        <v>152.76666666666659</v>
      </c>
      <c r="J281" s="279">
        <v>154.83333333333326</v>
      </c>
      <c r="K281" s="277">
        <v>150.69999999999999</v>
      </c>
      <c r="L281" s="277">
        <v>145.80000000000001</v>
      </c>
      <c r="M281" s="277">
        <v>4.9413400000000003</v>
      </c>
    </row>
    <row r="282" spans="1:13">
      <c r="A282" s="268">
        <v>272</v>
      </c>
      <c r="B282" s="277" t="s">
        <v>443</v>
      </c>
      <c r="C282" s="278">
        <v>450.8</v>
      </c>
      <c r="D282" s="279">
        <v>456.08333333333331</v>
      </c>
      <c r="E282" s="279">
        <v>444.71666666666664</v>
      </c>
      <c r="F282" s="279">
        <v>438.63333333333333</v>
      </c>
      <c r="G282" s="279">
        <v>427.26666666666665</v>
      </c>
      <c r="H282" s="279">
        <v>462.16666666666663</v>
      </c>
      <c r="I282" s="279">
        <v>473.5333333333333</v>
      </c>
      <c r="J282" s="279">
        <v>479.61666666666662</v>
      </c>
      <c r="K282" s="277">
        <v>467.45</v>
      </c>
      <c r="L282" s="277">
        <v>450</v>
      </c>
      <c r="M282" s="277">
        <v>1.6801999999999999</v>
      </c>
    </row>
    <row r="283" spans="1:13">
      <c r="A283" s="268">
        <v>273</v>
      </c>
      <c r="B283" s="277" t="s">
        <v>444</v>
      </c>
      <c r="C283" s="278">
        <v>270.39999999999998</v>
      </c>
      <c r="D283" s="279">
        <v>272.73333333333329</v>
      </c>
      <c r="E283" s="279">
        <v>266.76666666666659</v>
      </c>
      <c r="F283" s="279">
        <v>263.13333333333333</v>
      </c>
      <c r="G283" s="279">
        <v>257.16666666666663</v>
      </c>
      <c r="H283" s="279">
        <v>276.36666666666656</v>
      </c>
      <c r="I283" s="279">
        <v>282.33333333333326</v>
      </c>
      <c r="J283" s="279">
        <v>285.96666666666653</v>
      </c>
      <c r="K283" s="277">
        <v>278.7</v>
      </c>
      <c r="L283" s="277">
        <v>269.10000000000002</v>
      </c>
      <c r="M283" s="277">
        <v>2.0748700000000002</v>
      </c>
    </row>
    <row r="284" spans="1:13">
      <c r="A284" s="268">
        <v>274</v>
      </c>
      <c r="B284" s="277" t="s">
        <v>445</v>
      </c>
      <c r="C284" s="278">
        <v>488.35</v>
      </c>
      <c r="D284" s="279">
        <v>492.11666666666662</v>
      </c>
      <c r="E284" s="279">
        <v>477.23333333333323</v>
      </c>
      <c r="F284" s="279">
        <v>466.11666666666662</v>
      </c>
      <c r="G284" s="279">
        <v>451.23333333333323</v>
      </c>
      <c r="H284" s="279">
        <v>503.23333333333323</v>
      </c>
      <c r="I284" s="279">
        <v>518.11666666666656</v>
      </c>
      <c r="J284" s="279">
        <v>529.23333333333323</v>
      </c>
      <c r="K284" s="277">
        <v>507</v>
      </c>
      <c r="L284" s="277">
        <v>481</v>
      </c>
      <c r="M284" s="277">
        <v>4.0119499999999997</v>
      </c>
    </row>
    <row r="285" spans="1:13">
      <c r="A285" s="268">
        <v>275</v>
      </c>
      <c r="B285" s="277" t="s">
        <v>447</v>
      </c>
      <c r="C285" s="278">
        <v>41.5</v>
      </c>
      <c r="D285" s="279">
        <v>41.15</v>
      </c>
      <c r="E285" s="279">
        <v>40.349999999999994</v>
      </c>
      <c r="F285" s="279">
        <v>39.199999999999996</v>
      </c>
      <c r="G285" s="279">
        <v>38.399999999999991</v>
      </c>
      <c r="H285" s="279">
        <v>42.3</v>
      </c>
      <c r="I285" s="279">
        <v>43.099999999999994</v>
      </c>
      <c r="J285" s="279">
        <v>44.25</v>
      </c>
      <c r="K285" s="277">
        <v>41.95</v>
      </c>
      <c r="L285" s="277">
        <v>40</v>
      </c>
      <c r="M285" s="277">
        <v>105.0574</v>
      </c>
    </row>
    <row r="286" spans="1:13">
      <c r="A286" s="268">
        <v>276</v>
      </c>
      <c r="B286" s="277" t="s">
        <v>449</v>
      </c>
      <c r="C286" s="278">
        <v>333.1</v>
      </c>
      <c r="D286" s="279">
        <v>336.26666666666671</v>
      </c>
      <c r="E286" s="279">
        <v>327.93333333333339</v>
      </c>
      <c r="F286" s="279">
        <v>322.76666666666671</v>
      </c>
      <c r="G286" s="279">
        <v>314.43333333333339</v>
      </c>
      <c r="H286" s="279">
        <v>341.43333333333339</v>
      </c>
      <c r="I286" s="279">
        <v>349.76666666666677</v>
      </c>
      <c r="J286" s="279">
        <v>354.93333333333339</v>
      </c>
      <c r="K286" s="277">
        <v>344.6</v>
      </c>
      <c r="L286" s="277">
        <v>331.1</v>
      </c>
      <c r="M286" s="277">
        <v>4.9259300000000001</v>
      </c>
    </row>
    <row r="287" spans="1:13">
      <c r="A287" s="268">
        <v>277</v>
      </c>
      <c r="B287" s="277" t="s">
        <v>439</v>
      </c>
      <c r="C287" s="278">
        <v>414.5</v>
      </c>
      <c r="D287" s="279">
        <v>414.5333333333333</v>
      </c>
      <c r="E287" s="279">
        <v>407.06666666666661</v>
      </c>
      <c r="F287" s="279">
        <v>399.63333333333333</v>
      </c>
      <c r="G287" s="279">
        <v>392.16666666666663</v>
      </c>
      <c r="H287" s="279">
        <v>421.96666666666658</v>
      </c>
      <c r="I287" s="279">
        <v>429.43333333333328</v>
      </c>
      <c r="J287" s="279">
        <v>436.86666666666656</v>
      </c>
      <c r="K287" s="277">
        <v>422</v>
      </c>
      <c r="L287" s="277">
        <v>407.1</v>
      </c>
      <c r="M287" s="277">
        <v>10.51071</v>
      </c>
    </row>
    <row r="288" spans="1:13">
      <c r="A288" s="268">
        <v>278</v>
      </c>
      <c r="B288" s="277" t="s">
        <v>440</v>
      </c>
      <c r="C288" s="278">
        <v>270.2</v>
      </c>
      <c r="D288" s="279">
        <v>272.34999999999997</v>
      </c>
      <c r="E288" s="279">
        <v>264.09999999999991</v>
      </c>
      <c r="F288" s="279">
        <v>257.99999999999994</v>
      </c>
      <c r="G288" s="279">
        <v>249.74999999999989</v>
      </c>
      <c r="H288" s="279">
        <v>278.44999999999993</v>
      </c>
      <c r="I288" s="279">
        <v>286.70000000000005</v>
      </c>
      <c r="J288" s="279">
        <v>292.79999999999995</v>
      </c>
      <c r="K288" s="277">
        <v>280.60000000000002</v>
      </c>
      <c r="L288" s="277">
        <v>266.25</v>
      </c>
      <c r="M288" s="277">
        <v>4.8442600000000002</v>
      </c>
    </row>
    <row r="289" spans="1:13">
      <c r="A289" s="268">
        <v>279</v>
      </c>
      <c r="B289" s="277" t="s">
        <v>451</v>
      </c>
      <c r="C289" s="278">
        <v>181.7</v>
      </c>
      <c r="D289" s="279">
        <v>183.70000000000002</v>
      </c>
      <c r="E289" s="279">
        <v>178.50000000000003</v>
      </c>
      <c r="F289" s="279">
        <v>175.3</v>
      </c>
      <c r="G289" s="279">
        <v>170.10000000000002</v>
      </c>
      <c r="H289" s="279">
        <v>186.90000000000003</v>
      </c>
      <c r="I289" s="279">
        <v>192.10000000000002</v>
      </c>
      <c r="J289" s="279">
        <v>195.30000000000004</v>
      </c>
      <c r="K289" s="277">
        <v>188.9</v>
      </c>
      <c r="L289" s="277">
        <v>180.5</v>
      </c>
      <c r="M289" s="277">
        <v>1.8986099999999999</v>
      </c>
    </row>
    <row r="290" spans="1:13">
      <c r="A290" s="268">
        <v>280</v>
      </c>
      <c r="B290" s="277" t="s">
        <v>133</v>
      </c>
      <c r="C290" s="278">
        <v>1467.1</v>
      </c>
      <c r="D290" s="279">
        <v>1447.3666666666668</v>
      </c>
      <c r="E290" s="279">
        <v>1420.7333333333336</v>
      </c>
      <c r="F290" s="279">
        <v>1374.3666666666668</v>
      </c>
      <c r="G290" s="279">
        <v>1347.7333333333336</v>
      </c>
      <c r="H290" s="279">
        <v>1493.7333333333336</v>
      </c>
      <c r="I290" s="279">
        <v>1520.3666666666668</v>
      </c>
      <c r="J290" s="279">
        <v>1566.7333333333336</v>
      </c>
      <c r="K290" s="277">
        <v>1474</v>
      </c>
      <c r="L290" s="277">
        <v>1401</v>
      </c>
      <c r="M290" s="277">
        <v>106.45874999999999</v>
      </c>
    </row>
    <row r="291" spans="1:13">
      <c r="A291" s="268">
        <v>281</v>
      </c>
      <c r="B291" s="277" t="s">
        <v>441</v>
      </c>
      <c r="C291" s="278">
        <v>88.5</v>
      </c>
      <c r="D291" s="279">
        <v>89.433333333333337</v>
      </c>
      <c r="E291" s="279">
        <v>86.51666666666668</v>
      </c>
      <c r="F291" s="279">
        <v>84.533333333333346</v>
      </c>
      <c r="G291" s="279">
        <v>81.616666666666688</v>
      </c>
      <c r="H291" s="279">
        <v>91.416666666666671</v>
      </c>
      <c r="I291" s="279">
        <v>94.333333333333329</v>
      </c>
      <c r="J291" s="279">
        <v>96.316666666666663</v>
      </c>
      <c r="K291" s="277">
        <v>92.35</v>
      </c>
      <c r="L291" s="277">
        <v>87.45</v>
      </c>
      <c r="M291" s="277">
        <v>3.0903399999999999</v>
      </c>
    </row>
    <row r="292" spans="1:13">
      <c r="A292" s="268">
        <v>282</v>
      </c>
      <c r="B292" s="277" t="s">
        <v>438</v>
      </c>
      <c r="C292" s="278">
        <v>565.5</v>
      </c>
      <c r="D292" s="279">
        <v>570.11666666666667</v>
      </c>
      <c r="E292" s="279">
        <v>560.33333333333337</v>
      </c>
      <c r="F292" s="279">
        <v>555.16666666666674</v>
      </c>
      <c r="G292" s="279">
        <v>545.38333333333344</v>
      </c>
      <c r="H292" s="279">
        <v>575.2833333333333</v>
      </c>
      <c r="I292" s="279">
        <v>585.06666666666661</v>
      </c>
      <c r="J292" s="279">
        <v>590.23333333333323</v>
      </c>
      <c r="K292" s="277">
        <v>579.9</v>
      </c>
      <c r="L292" s="277">
        <v>564.95000000000005</v>
      </c>
      <c r="M292" s="277">
        <v>0.12877</v>
      </c>
    </row>
    <row r="293" spans="1:13">
      <c r="A293" s="268">
        <v>283</v>
      </c>
      <c r="B293" s="277" t="s">
        <v>442</v>
      </c>
      <c r="C293" s="278">
        <v>281.85000000000002</v>
      </c>
      <c r="D293" s="279">
        <v>283.9666666666667</v>
      </c>
      <c r="E293" s="279">
        <v>278.13333333333338</v>
      </c>
      <c r="F293" s="279">
        <v>274.41666666666669</v>
      </c>
      <c r="G293" s="279">
        <v>268.58333333333337</v>
      </c>
      <c r="H293" s="279">
        <v>287.68333333333339</v>
      </c>
      <c r="I293" s="279">
        <v>293.51666666666665</v>
      </c>
      <c r="J293" s="279">
        <v>297.23333333333341</v>
      </c>
      <c r="K293" s="277">
        <v>289.8</v>
      </c>
      <c r="L293" s="277">
        <v>280.25</v>
      </c>
      <c r="M293" s="277">
        <v>2.4665300000000001</v>
      </c>
    </row>
    <row r="294" spans="1:13">
      <c r="A294" s="268">
        <v>284</v>
      </c>
      <c r="B294" s="277" t="s">
        <v>1831</v>
      </c>
      <c r="C294" s="278">
        <v>548.15</v>
      </c>
      <c r="D294" s="279">
        <v>551.19999999999993</v>
      </c>
      <c r="E294" s="279">
        <v>543.44999999999982</v>
      </c>
      <c r="F294" s="279">
        <v>538.74999999999989</v>
      </c>
      <c r="G294" s="279">
        <v>530.99999999999977</v>
      </c>
      <c r="H294" s="279">
        <v>555.89999999999986</v>
      </c>
      <c r="I294" s="279">
        <v>563.65000000000009</v>
      </c>
      <c r="J294" s="279">
        <v>568.34999999999991</v>
      </c>
      <c r="K294" s="277">
        <v>558.95000000000005</v>
      </c>
      <c r="L294" s="277">
        <v>546.5</v>
      </c>
      <c r="M294" s="277">
        <v>0.16100999999999999</v>
      </c>
    </row>
    <row r="295" spans="1:13">
      <c r="A295" s="268">
        <v>285</v>
      </c>
      <c r="B295" s="277" t="s">
        <v>448</v>
      </c>
      <c r="C295" s="278">
        <v>617.35</v>
      </c>
      <c r="D295" s="279">
        <v>622.1</v>
      </c>
      <c r="E295" s="279">
        <v>610.25</v>
      </c>
      <c r="F295" s="279">
        <v>603.15</v>
      </c>
      <c r="G295" s="279">
        <v>591.29999999999995</v>
      </c>
      <c r="H295" s="279">
        <v>629.20000000000005</v>
      </c>
      <c r="I295" s="279">
        <v>641.05000000000018</v>
      </c>
      <c r="J295" s="279">
        <v>648.15000000000009</v>
      </c>
      <c r="K295" s="277">
        <v>633.95000000000005</v>
      </c>
      <c r="L295" s="277">
        <v>615</v>
      </c>
      <c r="M295" s="277">
        <v>3.2095500000000001</v>
      </c>
    </row>
    <row r="296" spans="1:13">
      <c r="A296" s="268">
        <v>286</v>
      </c>
      <c r="B296" s="277" t="s">
        <v>446</v>
      </c>
      <c r="C296" s="278">
        <v>48.65</v>
      </c>
      <c r="D296" s="279">
        <v>48.766666666666659</v>
      </c>
      <c r="E296" s="279">
        <v>47.98333333333332</v>
      </c>
      <c r="F296" s="279">
        <v>47.316666666666663</v>
      </c>
      <c r="G296" s="279">
        <v>46.533333333333324</v>
      </c>
      <c r="H296" s="279">
        <v>49.433333333333316</v>
      </c>
      <c r="I296" s="279">
        <v>50.216666666666661</v>
      </c>
      <c r="J296" s="279">
        <v>50.883333333333312</v>
      </c>
      <c r="K296" s="277">
        <v>49.55</v>
      </c>
      <c r="L296" s="277">
        <v>48.1</v>
      </c>
      <c r="M296" s="277">
        <v>50.333590000000001</v>
      </c>
    </row>
    <row r="297" spans="1:13">
      <c r="A297" s="268">
        <v>287</v>
      </c>
      <c r="B297" s="277" t="s">
        <v>134</v>
      </c>
      <c r="C297" s="278">
        <v>71.599999999999994</v>
      </c>
      <c r="D297" s="279">
        <v>71.95</v>
      </c>
      <c r="E297" s="279">
        <v>70.95</v>
      </c>
      <c r="F297" s="279">
        <v>70.3</v>
      </c>
      <c r="G297" s="279">
        <v>69.3</v>
      </c>
      <c r="H297" s="279">
        <v>72.600000000000009</v>
      </c>
      <c r="I297" s="279">
        <v>73.600000000000009</v>
      </c>
      <c r="J297" s="279">
        <v>74.250000000000014</v>
      </c>
      <c r="K297" s="277">
        <v>72.95</v>
      </c>
      <c r="L297" s="277">
        <v>71.3</v>
      </c>
      <c r="M297" s="277">
        <v>159.22658999999999</v>
      </c>
    </row>
    <row r="298" spans="1:13">
      <c r="A298" s="268">
        <v>288</v>
      </c>
      <c r="B298" s="277" t="s">
        <v>358</v>
      </c>
      <c r="C298" s="278">
        <v>1840.65</v>
      </c>
      <c r="D298" s="279">
        <v>1854.2833333333335</v>
      </c>
      <c r="E298" s="279">
        <v>1819.166666666667</v>
      </c>
      <c r="F298" s="279">
        <v>1797.6833333333334</v>
      </c>
      <c r="G298" s="279">
        <v>1762.5666666666668</v>
      </c>
      <c r="H298" s="279">
        <v>1875.7666666666671</v>
      </c>
      <c r="I298" s="279">
        <v>1910.8833333333334</v>
      </c>
      <c r="J298" s="279">
        <v>1932.3666666666672</v>
      </c>
      <c r="K298" s="277">
        <v>1889.4</v>
      </c>
      <c r="L298" s="277">
        <v>1832.8</v>
      </c>
      <c r="M298" s="277">
        <v>1.27911</v>
      </c>
    </row>
    <row r="299" spans="1:13">
      <c r="A299" s="268">
        <v>289</v>
      </c>
      <c r="B299" s="277" t="s">
        <v>1842</v>
      </c>
      <c r="C299" s="278">
        <v>224.65</v>
      </c>
      <c r="D299" s="279">
        <v>228.13333333333333</v>
      </c>
      <c r="E299" s="279">
        <v>219.66666666666666</v>
      </c>
      <c r="F299" s="279">
        <v>214.68333333333334</v>
      </c>
      <c r="G299" s="279">
        <v>206.21666666666667</v>
      </c>
      <c r="H299" s="279">
        <v>233.11666666666665</v>
      </c>
      <c r="I299" s="279">
        <v>241.58333333333334</v>
      </c>
      <c r="J299" s="279">
        <v>246.56666666666663</v>
      </c>
      <c r="K299" s="277">
        <v>236.6</v>
      </c>
      <c r="L299" s="277">
        <v>223.15</v>
      </c>
      <c r="M299" s="277">
        <v>2.3532700000000002</v>
      </c>
    </row>
    <row r="300" spans="1:13">
      <c r="A300" s="268">
        <v>290</v>
      </c>
      <c r="B300" s="277" t="s">
        <v>454</v>
      </c>
      <c r="C300" s="278">
        <v>1163.55</v>
      </c>
      <c r="D300" s="279">
        <v>1174.0166666666667</v>
      </c>
      <c r="E300" s="279">
        <v>1146.1333333333332</v>
      </c>
      <c r="F300" s="279">
        <v>1128.7166666666665</v>
      </c>
      <c r="G300" s="279">
        <v>1100.833333333333</v>
      </c>
      <c r="H300" s="279">
        <v>1191.4333333333334</v>
      </c>
      <c r="I300" s="279">
        <v>1219.3166666666671</v>
      </c>
      <c r="J300" s="279">
        <v>1236.7333333333336</v>
      </c>
      <c r="K300" s="277">
        <v>1201.9000000000001</v>
      </c>
      <c r="L300" s="277">
        <v>1156.5999999999999</v>
      </c>
      <c r="M300" s="277">
        <v>7.6890400000000003</v>
      </c>
    </row>
    <row r="301" spans="1:13">
      <c r="A301" s="268">
        <v>291</v>
      </c>
      <c r="B301" s="277" t="s">
        <v>452</v>
      </c>
      <c r="C301" s="278">
        <v>3304.85</v>
      </c>
      <c r="D301" s="279">
        <v>3308.6666666666665</v>
      </c>
      <c r="E301" s="279">
        <v>3251.2333333333331</v>
      </c>
      <c r="F301" s="279">
        <v>3197.6166666666668</v>
      </c>
      <c r="G301" s="279">
        <v>3140.1833333333334</v>
      </c>
      <c r="H301" s="279">
        <v>3362.2833333333328</v>
      </c>
      <c r="I301" s="279">
        <v>3419.7166666666662</v>
      </c>
      <c r="J301" s="279">
        <v>3473.3333333333326</v>
      </c>
      <c r="K301" s="277">
        <v>3366.1</v>
      </c>
      <c r="L301" s="277">
        <v>3255.05</v>
      </c>
      <c r="M301" s="277">
        <v>4.0129999999999999E-2</v>
      </c>
    </row>
    <row r="302" spans="1:13">
      <c r="A302" s="268">
        <v>292</v>
      </c>
      <c r="B302" s="277" t="s">
        <v>455</v>
      </c>
      <c r="C302" s="278">
        <v>29.95</v>
      </c>
      <c r="D302" s="279">
        <v>30.083333333333332</v>
      </c>
      <c r="E302" s="279">
        <v>29.766666666666666</v>
      </c>
      <c r="F302" s="279">
        <v>29.583333333333332</v>
      </c>
      <c r="G302" s="279">
        <v>29.266666666666666</v>
      </c>
      <c r="H302" s="279">
        <v>30.266666666666666</v>
      </c>
      <c r="I302" s="279">
        <v>30.583333333333336</v>
      </c>
      <c r="J302" s="279">
        <v>30.766666666666666</v>
      </c>
      <c r="K302" s="277">
        <v>30.4</v>
      </c>
      <c r="L302" s="277">
        <v>29.9</v>
      </c>
      <c r="M302" s="277">
        <v>31.079219999999999</v>
      </c>
    </row>
    <row r="303" spans="1:13">
      <c r="A303" s="268">
        <v>293</v>
      </c>
      <c r="B303" s="277" t="s">
        <v>135</v>
      </c>
      <c r="C303" s="278">
        <v>314.3</v>
      </c>
      <c r="D303" s="279">
        <v>312.98333333333329</v>
      </c>
      <c r="E303" s="279">
        <v>306.96666666666658</v>
      </c>
      <c r="F303" s="279">
        <v>299.63333333333327</v>
      </c>
      <c r="G303" s="279">
        <v>293.61666666666656</v>
      </c>
      <c r="H303" s="279">
        <v>320.31666666666661</v>
      </c>
      <c r="I303" s="279">
        <v>326.33333333333337</v>
      </c>
      <c r="J303" s="279">
        <v>333.66666666666663</v>
      </c>
      <c r="K303" s="277">
        <v>319</v>
      </c>
      <c r="L303" s="277">
        <v>305.64999999999998</v>
      </c>
      <c r="M303" s="277">
        <v>108.54043</v>
      </c>
    </row>
    <row r="304" spans="1:13">
      <c r="A304" s="268">
        <v>294</v>
      </c>
      <c r="B304" s="277" t="s">
        <v>456</v>
      </c>
      <c r="C304" s="278">
        <v>749.95</v>
      </c>
      <c r="D304" s="279">
        <v>754.9666666666667</v>
      </c>
      <c r="E304" s="279">
        <v>739.98333333333335</v>
      </c>
      <c r="F304" s="279">
        <v>730.01666666666665</v>
      </c>
      <c r="G304" s="279">
        <v>715.0333333333333</v>
      </c>
      <c r="H304" s="279">
        <v>764.93333333333339</v>
      </c>
      <c r="I304" s="279">
        <v>779.91666666666674</v>
      </c>
      <c r="J304" s="279">
        <v>789.88333333333344</v>
      </c>
      <c r="K304" s="277">
        <v>769.95</v>
      </c>
      <c r="L304" s="277">
        <v>745</v>
      </c>
      <c r="M304" s="277">
        <v>0.37278</v>
      </c>
    </row>
    <row r="305" spans="1:13">
      <c r="A305" s="268">
        <v>295</v>
      </c>
      <c r="B305" s="277" t="s">
        <v>136</v>
      </c>
      <c r="C305" s="278">
        <v>981.85</v>
      </c>
      <c r="D305" s="279">
        <v>988.25</v>
      </c>
      <c r="E305" s="279">
        <v>971.8</v>
      </c>
      <c r="F305" s="279">
        <v>961.75</v>
      </c>
      <c r="G305" s="279">
        <v>945.3</v>
      </c>
      <c r="H305" s="279">
        <v>998.3</v>
      </c>
      <c r="I305" s="279">
        <v>1014.75</v>
      </c>
      <c r="J305" s="279">
        <v>1024.8</v>
      </c>
      <c r="K305" s="277">
        <v>1004.7</v>
      </c>
      <c r="L305" s="277">
        <v>978.2</v>
      </c>
      <c r="M305" s="277">
        <v>78.21217</v>
      </c>
    </row>
    <row r="306" spans="1:13">
      <c r="A306" s="268">
        <v>296</v>
      </c>
      <c r="B306" s="277" t="s">
        <v>266</v>
      </c>
      <c r="C306" s="278">
        <v>2519.6</v>
      </c>
      <c r="D306" s="279">
        <v>2514.9</v>
      </c>
      <c r="E306" s="279">
        <v>2499.8000000000002</v>
      </c>
      <c r="F306" s="279">
        <v>2480</v>
      </c>
      <c r="G306" s="279">
        <v>2464.9</v>
      </c>
      <c r="H306" s="279">
        <v>2534.7000000000003</v>
      </c>
      <c r="I306" s="279">
        <v>2549.7999999999997</v>
      </c>
      <c r="J306" s="279">
        <v>2569.6000000000004</v>
      </c>
      <c r="K306" s="277">
        <v>2530</v>
      </c>
      <c r="L306" s="277">
        <v>2495.1</v>
      </c>
      <c r="M306" s="277">
        <v>2.3901500000000002</v>
      </c>
    </row>
    <row r="307" spans="1:13">
      <c r="A307" s="268">
        <v>297</v>
      </c>
      <c r="B307" s="277" t="s">
        <v>265</v>
      </c>
      <c r="C307" s="278">
        <v>1534.65</v>
      </c>
      <c r="D307" s="279">
        <v>1539.5666666666666</v>
      </c>
      <c r="E307" s="279">
        <v>1520.1333333333332</v>
      </c>
      <c r="F307" s="279">
        <v>1505.6166666666666</v>
      </c>
      <c r="G307" s="279">
        <v>1486.1833333333332</v>
      </c>
      <c r="H307" s="279">
        <v>1554.0833333333333</v>
      </c>
      <c r="I307" s="279">
        <v>1573.5166666666667</v>
      </c>
      <c r="J307" s="279">
        <v>1588.0333333333333</v>
      </c>
      <c r="K307" s="277">
        <v>1559</v>
      </c>
      <c r="L307" s="277">
        <v>1525.05</v>
      </c>
      <c r="M307" s="277">
        <v>0.81091999999999997</v>
      </c>
    </row>
    <row r="308" spans="1:13">
      <c r="A308" s="268">
        <v>298</v>
      </c>
      <c r="B308" s="277" t="s">
        <v>137</v>
      </c>
      <c r="C308" s="278">
        <v>976.1</v>
      </c>
      <c r="D308" s="279">
        <v>979.94999999999993</v>
      </c>
      <c r="E308" s="279">
        <v>968.14999999999986</v>
      </c>
      <c r="F308" s="279">
        <v>960.19999999999993</v>
      </c>
      <c r="G308" s="279">
        <v>948.39999999999986</v>
      </c>
      <c r="H308" s="279">
        <v>987.89999999999986</v>
      </c>
      <c r="I308" s="279">
        <v>999.69999999999982</v>
      </c>
      <c r="J308" s="279">
        <v>1007.6499999999999</v>
      </c>
      <c r="K308" s="277">
        <v>991.75</v>
      </c>
      <c r="L308" s="277">
        <v>972</v>
      </c>
      <c r="M308" s="277">
        <v>25.311879999999999</v>
      </c>
    </row>
    <row r="309" spans="1:13">
      <c r="A309" s="268">
        <v>299</v>
      </c>
      <c r="B309" s="277" t="s">
        <v>457</v>
      </c>
      <c r="C309" s="278">
        <v>1364.5</v>
      </c>
      <c r="D309" s="279">
        <v>1362.1333333333334</v>
      </c>
      <c r="E309" s="279">
        <v>1345.3666666666668</v>
      </c>
      <c r="F309" s="279">
        <v>1326.2333333333333</v>
      </c>
      <c r="G309" s="279">
        <v>1309.4666666666667</v>
      </c>
      <c r="H309" s="279">
        <v>1381.2666666666669</v>
      </c>
      <c r="I309" s="279">
        <v>1398.0333333333338</v>
      </c>
      <c r="J309" s="279">
        <v>1417.166666666667</v>
      </c>
      <c r="K309" s="277">
        <v>1378.9</v>
      </c>
      <c r="L309" s="277">
        <v>1343</v>
      </c>
      <c r="M309" s="277">
        <v>0.58579000000000003</v>
      </c>
    </row>
    <row r="310" spans="1:13">
      <c r="A310" s="268">
        <v>300</v>
      </c>
      <c r="B310" s="277" t="s">
        <v>138</v>
      </c>
      <c r="C310" s="278">
        <v>631.4</v>
      </c>
      <c r="D310" s="279">
        <v>635.91666666666663</v>
      </c>
      <c r="E310" s="279">
        <v>624.83333333333326</v>
      </c>
      <c r="F310" s="279">
        <v>618.26666666666665</v>
      </c>
      <c r="G310" s="279">
        <v>607.18333333333328</v>
      </c>
      <c r="H310" s="279">
        <v>642.48333333333323</v>
      </c>
      <c r="I310" s="279">
        <v>653.56666666666649</v>
      </c>
      <c r="J310" s="279">
        <v>660.13333333333321</v>
      </c>
      <c r="K310" s="277">
        <v>647</v>
      </c>
      <c r="L310" s="277">
        <v>629.35</v>
      </c>
      <c r="M310" s="277">
        <v>78.116240000000005</v>
      </c>
    </row>
    <row r="311" spans="1:13">
      <c r="A311" s="268">
        <v>301</v>
      </c>
      <c r="B311" s="277" t="s">
        <v>139</v>
      </c>
      <c r="C311" s="278">
        <v>143.65</v>
      </c>
      <c r="D311" s="279">
        <v>144.04999999999998</v>
      </c>
      <c r="E311" s="279">
        <v>141.34999999999997</v>
      </c>
      <c r="F311" s="279">
        <v>139.04999999999998</v>
      </c>
      <c r="G311" s="279">
        <v>136.34999999999997</v>
      </c>
      <c r="H311" s="279">
        <v>146.34999999999997</v>
      </c>
      <c r="I311" s="279">
        <v>149.04999999999995</v>
      </c>
      <c r="J311" s="279">
        <v>151.34999999999997</v>
      </c>
      <c r="K311" s="277">
        <v>146.75</v>
      </c>
      <c r="L311" s="277">
        <v>141.75</v>
      </c>
      <c r="M311" s="277">
        <v>129.54658000000001</v>
      </c>
    </row>
    <row r="312" spans="1:13">
      <c r="A312" s="268">
        <v>302</v>
      </c>
      <c r="B312" s="277" t="s">
        <v>319</v>
      </c>
      <c r="C312" s="278">
        <v>14.15</v>
      </c>
      <c r="D312" s="279">
        <v>14.266666666666666</v>
      </c>
      <c r="E312" s="279">
        <v>13.833333333333332</v>
      </c>
      <c r="F312" s="279">
        <v>13.516666666666666</v>
      </c>
      <c r="G312" s="279">
        <v>13.083333333333332</v>
      </c>
      <c r="H312" s="279">
        <v>14.583333333333332</v>
      </c>
      <c r="I312" s="279">
        <v>15.016666666666666</v>
      </c>
      <c r="J312" s="279">
        <v>15.333333333333332</v>
      </c>
      <c r="K312" s="277">
        <v>14.7</v>
      </c>
      <c r="L312" s="277">
        <v>13.95</v>
      </c>
      <c r="M312" s="277">
        <v>76.793130000000005</v>
      </c>
    </row>
    <row r="313" spans="1:13">
      <c r="A313" s="268">
        <v>303</v>
      </c>
      <c r="B313" s="277" t="s">
        <v>464</v>
      </c>
      <c r="C313" s="278">
        <v>143.4</v>
      </c>
      <c r="D313" s="279">
        <v>145.18333333333334</v>
      </c>
      <c r="E313" s="279">
        <v>141.21666666666667</v>
      </c>
      <c r="F313" s="279">
        <v>139.03333333333333</v>
      </c>
      <c r="G313" s="279">
        <v>135.06666666666666</v>
      </c>
      <c r="H313" s="279">
        <v>147.36666666666667</v>
      </c>
      <c r="I313" s="279">
        <v>151.33333333333337</v>
      </c>
      <c r="J313" s="279">
        <v>153.51666666666668</v>
      </c>
      <c r="K313" s="277">
        <v>149.15</v>
      </c>
      <c r="L313" s="277">
        <v>143</v>
      </c>
      <c r="M313" s="277">
        <v>1.6930099999999999</v>
      </c>
    </row>
    <row r="314" spans="1:13">
      <c r="A314" s="268">
        <v>304</v>
      </c>
      <c r="B314" s="277" t="s">
        <v>466</v>
      </c>
      <c r="C314" s="278">
        <v>386.7</v>
      </c>
      <c r="D314" s="279">
        <v>382.56666666666666</v>
      </c>
      <c r="E314" s="279">
        <v>367.13333333333333</v>
      </c>
      <c r="F314" s="279">
        <v>347.56666666666666</v>
      </c>
      <c r="G314" s="279">
        <v>332.13333333333333</v>
      </c>
      <c r="H314" s="279">
        <v>402.13333333333333</v>
      </c>
      <c r="I314" s="279">
        <v>417.56666666666661</v>
      </c>
      <c r="J314" s="279">
        <v>437.13333333333333</v>
      </c>
      <c r="K314" s="277">
        <v>398</v>
      </c>
      <c r="L314" s="277">
        <v>363</v>
      </c>
      <c r="M314" s="277">
        <v>2.6437200000000001</v>
      </c>
    </row>
    <row r="315" spans="1:13">
      <c r="A315" s="268">
        <v>305</v>
      </c>
      <c r="B315" s="277" t="s">
        <v>462</v>
      </c>
      <c r="C315" s="278">
        <v>3135.35</v>
      </c>
      <c r="D315" s="279">
        <v>3154.7833333333333</v>
      </c>
      <c r="E315" s="279">
        <v>3090.5666666666666</v>
      </c>
      <c r="F315" s="279">
        <v>3045.7833333333333</v>
      </c>
      <c r="G315" s="279">
        <v>2981.5666666666666</v>
      </c>
      <c r="H315" s="279">
        <v>3199.5666666666666</v>
      </c>
      <c r="I315" s="279">
        <v>3263.7833333333328</v>
      </c>
      <c r="J315" s="279">
        <v>3308.5666666666666</v>
      </c>
      <c r="K315" s="277">
        <v>3219</v>
      </c>
      <c r="L315" s="277">
        <v>3110</v>
      </c>
      <c r="M315" s="277">
        <v>0.11377</v>
      </c>
    </row>
    <row r="316" spans="1:13">
      <c r="A316" s="268">
        <v>306</v>
      </c>
      <c r="B316" s="277" t="s">
        <v>463</v>
      </c>
      <c r="C316" s="278">
        <v>238.65</v>
      </c>
      <c r="D316" s="279">
        <v>241.01666666666665</v>
      </c>
      <c r="E316" s="279">
        <v>235.6333333333333</v>
      </c>
      <c r="F316" s="279">
        <v>232.61666666666665</v>
      </c>
      <c r="G316" s="279">
        <v>227.23333333333329</v>
      </c>
      <c r="H316" s="279">
        <v>244.0333333333333</v>
      </c>
      <c r="I316" s="279">
        <v>249.41666666666663</v>
      </c>
      <c r="J316" s="279">
        <v>252.43333333333331</v>
      </c>
      <c r="K316" s="277">
        <v>246.4</v>
      </c>
      <c r="L316" s="277">
        <v>238</v>
      </c>
      <c r="M316" s="277">
        <v>0.80622000000000005</v>
      </c>
    </row>
    <row r="317" spans="1:13">
      <c r="A317" s="268">
        <v>307</v>
      </c>
      <c r="B317" s="277" t="s">
        <v>140</v>
      </c>
      <c r="C317" s="278">
        <v>156.65</v>
      </c>
      <c r="D317" s="279">
        <v>156.33333333333334</v>
      </c>
      <c r="E317" s="279">
        <v>154.9666666666667</v>
      </c>
      <c r="F317" s="279">
        <v>153.28333333333336</v>
      </c>
      <c r="G317" s="279">
        <v>151.91666666666671</v>
      </c>
      <c r="H317" s="279">
        <v>158.01666666666668</v>
      </c>
      <c r="I317" s="279">
        <v>159.3833333333333</v>
      </c>
      <c r="J317" s="279">
        <v>161.06666666666666</v>
      </c>
      <c r="K317" s="277">
        <v>157.69999999999999</v>
      </c>
      <c r="L317" s="277">
        <v>154.65</v>
      </c>
      <c r="M317" s="277">
        <v>53.161320000000003</v>
      </c>
    </row>
    <row r="318" spans="1:13">
      <c r="A318" s="268">
        <v>308</v>
      </c>
      <c r="B318" s="277" t="s">
        <v>141</v>
      </c>
      <c r="C318" s="278">
        <v>374.3</v>
      </c>
      <c r="D318" s="279">
        <v>374.2</v>
      </c>
      <c r="E318" s="279">
        <v>371.95</v>
      </c>
      <c r="F318" s="279">
        <v>369.6</v>
      </c>
      <c r="G318" s="279">
        <v>367.35</v>
      </c>
      <c r="H318" s="279">
        <v>376.54999999999995</v>
      </c>
      <c r="I318" s="279">
        <v>378.79999999999995</v>
      </c>
      <c r="J318" s="279">
        <v>381.14999999999992</v>
      </c>
      <c r="K318" s="277">
        <v>376.45</v>
      </c>
      <c r="L318" s="277">
        <v>371.85</v>
      </c>
      <c r="M318" s="277">
        <v>25.249590000000001</v>
      </c>
    </row>
    <row r="319" spans="1:13">
      <c r="A319" s="268">
        <v>309</v>
      </c>
      <c r="B319" s="277" t="s">
        <v>142</v>
      </c>
      <c r="C319" s="278">
        <v>7104.1</v>
      </c>
      <c r="D319" s="279">
        <v>7096.1833333333334</v>
      </c>
      <c r="E319" s="279">
        <v>7036.3666666666668</v>
      </c>
      <c r="F319" s="279">
        <v>6968.6333333333332</v>
      </c>
      <c r="G319" s="279">
        <v>6908.8166666666666</v>
      </c>
      <c r="H319" s="279">
        <v>7163.916666666667</v>
      </c>
      <c r="I319" s="279">
        <v>7223.7333333333345</v>
      </c>
      <c r="J319" s="279">
        <v>7291.4666666666672</v>
      </c>
      <c r="K319" s="277">
        <v>7156</v>
      </c>
      <c r="L319" s="277">
        <v>7028.45</v>
      </c>
      <c r="M319" s="277">
        <v>10.19984</v>
      </c>
    </row>
    <row r="320" spans="1:13">
      <c r="A320" s="268">
        <v>310</v>
      </c>
      <c r="B320" s="277" t="s">
        <v>458</v>
      </c>
      <c r="C320" s="278">
        <v>859.55</v>
      </c>
      <c r="D320" s="279">
        <v>854.85</v>
      </c>
      <c r="E320" s="279">
        <v>816.7</v>
      </c>
      <c r="F320" s="279">
        <v>773.85</v>
      </c>
      <c r="G320" s="279">
        <v>735.7</v>
      </c>
      <c r="H320" s="279">
        <v>897.7</v>
      </c>
      <c r="I320" s="279">
        <v>935.84999999999991</v>
      </c>
      <c r="J320" s="279">
        <v>978.7</v>
      </c>
      <c r="K320" s="277">
        <v>893</v>
      </c>
      <c r="L320" s="277">
        <v>812</v>
      </c>
      <c r="M320" s="277">
        <v>1.0754999999999999</v>
      </c>
    </row>
    <row r="321" spans="1:13">
      <c r="A321" s="268">
        <v>311</v>
      </c>
      <c r="B321" s="277" t="s">
        <v>143</v>
      </c>
      <c r="C321" s="278">
        <v>585.15</v>
      </c>
      <c r="D321" s="279">
        <v>581.15</v>
      </c>
      <c r="E321" s="279">
        <v>573.69999999999993</v>
      </c>
      <c r="F321" s="279">
        <v>562.25</v>
      </c>
      <c r="G321" s="279">
        <v>554.79999999999995</v>
      </c>
      <c r="H321" s="279">
        <v>592.59999999999991</v>
      </c>
      <c r="I321" s="279">
        <v>600.04999999999995</v>
      </c>
      <c r="J321" s="279">
        <v>611.49999999999989</v>
      </c>
      <c r="K321" s="277">
        <v>588.6</v>
      </c>
      <c r="L321" s="277">
        <v>569.70000000000005</v>
      </c>
      <c r="M321" s="277">
        <v>43.610729999999997</v>
      </c>
    </row>
    <row r="322" spans="1:13">
      <c r="A322" s="268">
        <v>312</v>
      </c>
      <c r="B322" s="277" t="s">
        <v>472</v>
      </c>
      <c r="C322" s="278">
        <v>1693</v>
      </c>
      <c r="D322" s="279">
        <v>1681.3500000000001</v>
      </c>
      <c r="E322" s="279">
        <v>1662.7000000000003</v>
      </c>
      <c r="F322" s="279">
        <v>1632.4</v>
      </c>
      <c r="G322" s="279">
        <v>1613.7500000000002</v>
      </c>
      <c r="H322" s="279">
        <v>1711.6500000000003</v>
      </c>
      <c r="I322" s="279">
        <v>1730.3000000000004</v>
      </c>
      <c r="J322" s="279">
        <v>1760.6000000000004</v>
      </c>
      <c r="K322" s="277">
        <v>1700</v>
      </c>
      <c r="L322" s="277">
        <v>1651.05</v>
      </c>
      <c r="M322" s="277">
        <v>2.4560200000000001</v>
      </c>
    </row>
    <row r="323" spans="1:13">
      <c r="A323" s="268">
        <v>313</v>
      </c>
      <c r="B323" s="277" t="s">
        <v>468</v>
      </c>
      <c r="C323" s="278">
        <v>1836.15</v>
      </c>
      <c r="D323" s="279">
        <v>1834.6500000000003</v>
      </c>
      <c r="E323" s="279">
        <v>1819.6000000000006</v>
      </c>
      <c r="F323" s="279">
        <v>1803.0500000000002</v>
      </c>
      <c r="G323" s="279">
        <v>1788.0000000000005</v>
      </c>
      <c r="H323" s="279">
        <v>1851.2000000000007</v>
      </c>
      <c r="I323" s="279">
        <v>1866.2500000000005</v>
      </c>
      <c r="J323" s="279">
        <v>1882.8000000000009</v>
      </c>
      <c r="K323" s="277">
        <v>1849.7</v>
      </c>
      <c r="L323" s="277">
        <v>1818.1</v>
      </c>
      <c r="M323" s="277">
        <v>0.46195000000000003</v>
      </c>
    </row>
    <row r="324" spans="1:13">
      <c r="A324" s="268">
        <v>314</v>
      </c>
      <c r="B324" s="277" t="s">
        <v>144</v>
      </c>
      <c r="C324" s="278">
        <v>598.1</v>
      </c>
      <c r="D324" s="279">
        <v>599.28333333333342</v>
      </c>
      <c r="E324" s="279">
        <v>586.51666666666688</v>
      </c>
      <c r="F324" s="279">
        <v>574.93333333333351</v>
      </c>
      <c r="G324" s="279">
        <v>562.16666666666697</v>
      </c>
      <c r="H324" s="279">
        <v>610.86666666666679</v>
      </c>
      <c r="I324" s="279">
        <v>623.63333333333344</v>
      </c>
      <c r="J324" s="279">
        <v>635.2166666666667</v>
      </c>
      <c r="K324" s="277">
        <v>612.04999999999995</v>
      </c>
      <c r="L324" s="277">
        <v>587.70000000000005</v>
      </c>
      <c r="M324" s="277">
        <v>20.099119999999999</v>
      </c>
    </row>
    <row r="325" spans="1:13">
      <c r="A325" s="268">
        <v>315</v>
      </c>
      <c r="B325" s="277" t="s">
        <v>145</v>
      </c>
      <c r="C325" s="278">
        <v>992.25</v>
      </c>
      <c r="D325" s="279">
        <v>994.86666666666667</v>
      </c>
      <c r="E325" s="279">
        <v>985.0333333333333</v>
      </c>
      <c r="F325" s="279">
        <v>977.81666666666661</v>
      </c>
      <c r="G325" s="279">
        <v>967.98333333333323</v>
      </c>
      <c r="H325" s="279">
        <v>1002.0833333333334</v>
      </c>
      <c r="I325" s="279">
        <v>1011.9166666666666</v>
      </c>
      <c r="J325" s="279">
        <v>1019.1333333333334</v>
      </c>
      <c r="K325" s="277">
        <v>1004.7</v>
      </c>
      <c r="L325" s="277">
        <v>987.65</v>
      </c>
      <c r="M325" s="277">
        <v>8.4603199999999994</v>
      </c>
    </row>
    <row r="326" spans="1:13">
      <c r="A326" s="268">
        <v>316</v>
      </c>
      <c r="B326" s="277" t="s">
        <v>465</v>
      </c>
      <c r="C326" s="278">
        <v>183.75</v>
      </c>
      <c r="D326" s="279">
        <v>183.91666666666666</v>
      </c>
      <c r="E326" s="279">
        <v>180.83333333333331</v>
      </c>
      <c r="F326" s="279">
        <v>177.91666666666666</v>
      </c>
      <c r="G326" s="279">
        <v>174.83333333333331</v>
      </c>
      <c r="H326" s="279">
        <v>186.83333333333331</v>
      </c>
      <c r="I326" s="279">
        <v>189.91666666666663</v>
      </c>
      <c r="J326" s="279">
        <v>192.83333333333331</v>
      </c>
      <c r="K326" s="277">
        <v>187</v>
      </c>
      <c r="L326" s="277">
        <v>181</v>
      </c>
      <c r="M326" s="277">
        <v>0.96350000000000002</v>
      </c>
    </row>
    <row r="327" spans="1:13">
      <c r="A327" s="268">
        <v>317</v>
      </c>
      <c r="B327" s="277" t="s">
        <v>1976</v>
      </c>
      <c r="C327" s="278">
        <v>221.65</v>
      </c>
      <c r="D327" s="279">
        <v>224.51666666666668</v>
      </c>
      <c r="E327" s="279">
        <v>218.23333333333335</v>
      </c>
      <c r="F327" s="279">
        <v>214.81666666666666</v>
      </c>
      <c r="G327" s="279">
        <v>208.53333333333333</v>
      </c>
      <c r="H327" s="279">
        <v>227.93333333333337</v>
      </c>
      <c r="I327" s="279">
        <v>234.21666666666673</v>
      </c>
      <c r="J327" s="279">
        <v>237.63333333333338</v>
      </c>
      <c r="K327" s="277">
        <v>230.8</v>
      </c>
      <c r="L327" s="277">
        <v>221.1</v>
      </c>
      <c r="M327" s="277">
        <v>12.46087</v>
      </c>
    </row>
    <row r="328" spans="1:13">
      <c r="A328" s="268">
        <v>318</v>
      </c>
      <c r="B328" s="277" t="s">
        <v>469</v>
      </c>
      <c r="C328" s="278">
        <v>79.5</v>
      </c>
      <c r="D328" s="279">
        <v>80</v>
      </c>
      <c r="E328" s="279">
        <v>78.5</v>
      </c>
      <c r="F328" s="279">
        <v>77.5</v>
      </c>
      <c r="G328" s="279">
        <v>76</v>
      </c>
      <c r="H328" s="279">
        <v>81</v>
      </c>
      <c r="I328" s="279">
        <v>82.5</v>
      </c>
      <c r="J328" s="279">
        <v>83.5</v>
      </c>
      <c r="K328" s="277">
        <v>81.5</v>
      </c>
      <c r="L328" s="277">
        <v>79</v>
      </c>
      <c r="M328" s="277">
        <v>5.5108699999999997</v>
      </c>
    </row>
    <row r="329" spans="1:13">
      <c r="A329" s="268">
        <v>319</v>
      </c>
      <c r="B329" s="277" t="s">
        <v>470</v>
      </c>
      <c r="C329" s="278">
        <v>345.05</v>
      </c>
      <c r="D329" s="279">
        <v>346.51666666666665</v>
      </c>
      <c r="E329" s="279">
        <v>338.0333333333333</v>
      </c>
      <c r="F329" s="279">
        <v>331.01666666666665</v>
      </c>
      <c r="G329" s="279">
        <v>322.5333333333333</v>
      </c>
      <c r="H329" s="279">
        <v>353.5333333333333</v>
      </c>
      <c r="I329" s="279">
        <v>362.01666666666665</v>
      </c>
      <c r="J329" s="279">
        <v>369.0333333333333</v>
      </c>
      <c r="K329" s="277">
        <v>355</v>
      </c>
      <c r="L329" s="277">
        <v>339.5</v>
      </c>
      <c r="M329" s="277">
        <v>3.34111</v>
      </c>
    </row>
    <row r="330" spans="1:13">
      <c r="A330" s="268">
        <v>320</v>
      </c>
      <c r="B330" s="277" t="s">
        <v>146</v>
      </c>
      <c r="C330" s="278">
        <v>1184.7</v>
      </c>
      <c r="D330" s="279">
        <v>1176.4333333333332</v>
      </c>
      <c r="E330" s="279">
        <v>1154.8666666666663</v>
      </c>
      <c r="F330" s="279">
        <v>1125.0333333333331</v>
      </c>
      <c r="G330" s="279">
        <v>1103.4666666666662</v>
      </c>
      <c r="H330" s="279">
        <v>1206.2666666666664</v>
      </c>
      <c r="I330" s="279">
        <v>1227.8333333333335</v>
      </c>
      <c r="J330" s="279">
        <v>1257.6666666666665</v>
      </c>
      <c r="K330" s="277">
        <v>1198</v>
      </c>
      <c r="L330" s="277">
        <v>1146.5999999999999</v>
      </c>
      <c r="M330" s="277">
        <v>11.306699999999999</v>
      </c>
    </row>
    <row r="331" spans="1:13">
      <c r="A331" s="268">
        <v>321</v>
      </c>
      <c r="B331" s="277" t="s">
        <v>459</v>
      </c>
      <c r="C331" s="278">
        <v>19.649999999999999</v>
      </c>
      <c r="D331" s="279">
        <v>19.833333333333332</v>
      </c>
      <c r="E331" s="279">
        <v>19.366666666666664</v>
      </c>
      <c r="F331" s="279">
        <v>19.083333333333332</v>
      </c>
      <c r="G331" s="279">
        <v>18.616666666666664</v>
      </c>
      <c r="H331" s="279">
        <v>20.116666666666664</v>
      </c>
      <c r="I331" s="279">
        <v>20.583333333333332</v>
      </c>
      <c r="J331" s="279">
        <v>20.866666666666664</v>
      </c>
      <c r="K331" s="277">
        <v>20.3</v>
      </c>
      <c r="L331" s="277">
        <v>19.55</v>
      </c>
      <c r="M331" s="277">
        <v>13.98676</v>
      </c>
    </row>
    <row r="332" spans="1:13">
      <c r="A332" s="268">
        <v>322</v>
      </c>
      <c r="B332" s="277" t="s">
        <v>460</v>
      </c>
      <c r="C332" s="278">
        <v>153.25</v>
      </c>
      <c r="D332" s="279">
        <v>154.15</v>
      </c>
      <c r="E332" s="279">
        <v>148.85000000000002</v>
      </c>
      <c r="F332" s="279">
        <v>144.45000000000002</v>
      </c>
      <c r="G332" s="279">
        <v>139.15000000000003</v>
      </c>
      <c r="H332" s="279">
        <v>158.55000000000001</v>
      </c>
      <c r="I332" s="279">
        <v>163.85000000000002</v>
      </c>
      <c r="J332" s="279">
        <v>168.25</v>
      </c>
      <c r="K332" s="277">
        <v>159.44999999999999</v>
      </c>
      <c r="L332" s="277">
        <v>149.75</v>
      </c>
      <c r="M332" s="277">
        <v>24.794550000000001</v>
      </c>
    </row>
    <row r="333" spans="1:13">
      <c r="A333" s="268">
        <v>323</v>
      </c>
      <c r="B333" s="277" t="s">
        <v>147</v>
      </c>
      <c r="C333" s="278">
        <v>116.65</v>
      </c>
      <c r="D333" s="279">
        <v>117.46666666666665</v>
      </c>
      <c r="E333" s="279">
        <v>115.58333333333331</v>
      </c>
      <c r="F333" s="279">
        <v>114.51666666666667</v>
      </c>
      <c r="G333" s="279">
        <v>112.63333333333333</v>
      </c>
      <c r="H333" s="279">
        <v>118.5333333333333</v>
      </c>
      <c r="I333" s="279">
        <v>120.41666666666666</v>
      </c>
      <c r="J333" s="279">
        <v>121.48333333333329</v>
      </c>
      <c r="K333" s="277">
        <v>119.35</v>
      </c>
      <c r="L333" s="277">
        <v>116.4</v>
      </c>
      <c r="M333" s="277">
        <v>98.662049999999994</v>
      </c>
    </row>
    <row r="334" spans="1:13">
      <c r="A334" s="268">
        <v>324</v>
      </c>
      <c r="B334" s="277" t="s">
        <v>471</v>
      </c>
      <c r="C334" s="278">
        <v>715.15</v>
      </c>
      <c r="D334" s="279">
        <v>714.95000000000016</v>
      </c>
      <c r="E334" s="279">
        <v>705.90000000000032</v>
      </c>
      <c r="F334" s="279">
        <v>696.6500000000002</v>
      </c>
      <c r="G334" s="279">
        <v>687.60000000000036</v>
      </c>
      <c r="H334" s="279">
        <v>724.20000000000027</v>
      </c>
      <c r="I334" s="279">
        <v>733.25000000000023</v>
      </c>
      <c r="J334" s="279">
        <v>742.50000000000023</v>
      </c>
      <c r="K334" s="277">
        <v>724</v>
      </c>
      <c r="L334" s="277">
        <v>705.7</v>
      </c>
      <c r="M334" s="277">
        <v>1.0860799999999999</v>
      </c>
    </row>
    <row r="335" spans="1:13">
      <c r="A335" s="268">
        <v>325</v>
      </c>
      <c r="B335" s="277" t="s">
        <v>268</v>
      </c>
      <c r="C335" s="278">
        <v>1165.45</v>
      </c>
      <c r="D335" s="279">
        <v>1172.8166666666666</v>
      </c>
      <c r="E335" s="279">
        <v>1148.6333333333332</v>
      </c>
      <c r="F335" s="279">
        <v>1131.8166666666666</v>
      </c>
      <c r="G335" s="279">
        <v>1107.6333333333332</v>
      </c>
      <c r="H335" s="279">
        <v>1189.6333333333332</v>
      </c>
      <c r="I335" s="279">
        <v>1213.8166666666666</v>
      </c>
      <c r="J335" s="279">
        <v>1230.6333333333332</v>
      </c>
      <c r="K335" s="277">
        <v>1197</v>
      </c>
      <c r="L335" s="277">
        <v>1156</v>
      </c>
      <c r="M335" s="277">
        <v>3.3748399999999998</v>
      </c>
    </row>
    <row r="336" spans="1:13">
      <c r="A336" s="268">
        <v>326</v>
      </c>
      <c r="B336" s="277" t="s">
        <v>148</v>
      </c>
      <c r="C336" s="278">
        <v>59579.85</v>
      </c>
      <c r="D336" s="279">
        <v>59576.616666666669</v>
      </c>
      <c r="E336" s="279">
        <v>59154.233333333337</v>
      </c>
      <c r="F336" s="279">
        <v>58728.616666666669</v>
      </c>
      <c r="G336" s="279">
        <v>58306.233333333337</v>
      </c>
      <c r="H336" s="279">
        <v>60002.233333333337</v>
      </c>
      <c r="I336" s="279">
        <v>60424.616666666669</v>
      </c>
      <c r="J336" s="279">
        <v>60850.233333333337</v>
      </c>
      <c r="K336" s="277">
        <v>59999</v>
      </c>
      <c r="L336" s="277">
        <v>59151</v>
      </c>
      <c r="M336" s="277">
        <v>0.1694</v>
      </c>
    </row>
    <row r="337" spans="1:13">
      <c r="A337" s="268">
        <v>327</v>
      </c>
      <c r="B337" s="277" t="s">
        <v>267</v>
      </c>
      <c r="C337" s="278">
        <v>33.5</v>
      </c>
      <c r="D337" s="279">
        <v>33.783333333333331</v>
      </c>
      <c r="E337" s="279">
        <v>33.11666666666666</v>
      </c>
      <c r="F337" s="279">
        <v>32.733333333333327</v>
      </c>
      <c r="G337" s="279">
        <v>32.066666666666656</v>
      </c>
      <c r="H337" s="279">
        <v>34.166666666666664</v>
      </c>
      <c r="I337" s="279">
        <v>34.833333333333336</v>
      </c>
      <c r="J337" s="279">
        <v>35.216666666666669</v>
      </c>
      <c r="K337" s="277">
        <v>34.450000000000003</v>
      </c>
      <c r="L337" s="277">
        <v>33.4</v>
      </c>
      <c r="M337" s="277">
        <v>16.795850000000002</v>
      </c>
    </row>
    <row r="338" spans="1:13">
      <c r="A338" s="268">
        <v>328</v>
      </c>
      <c r="B338" s="277" t="s">
        <v>149</v>
      </c>
      <c r="C338" s="278">
        <v>1208.45</v>
      </c>
      <c r="D338" s="279">
        <v>1211.1499999999999</v>
      </c>
      <c r="E338" s="279">
        <v>1193.2999999999997</v>
      </c>
      <c r="F338" s="279">
        <v>1178.1499999999999</v>
      </c>
      <c r="G338" s="279">
        <v>1160.2999999999997</v>
      </c>
      <c r="H338" s="279">
        <v>1226.2999999999997</v>
      </c>
      <c r="I338" s="279">
        <v>1244.1499999999996</v>
      </c>
      <c r="J338" s="279">
        <v>1259.2999999999997</v>
      </c>
      <c r="K338" s="277">
        <v>1229</v>
      </c>
      <c r="L338" s="277">
        <v>1196</v>
      </c>
      <c r="M338" s="277">
        <v>24.246759999999998</v>
      </c>
    </row>
    <row r="339" spans="1:13">
      <c r="A339" s="268">
        <v>329</v>
      </c>
      <c r="B339" s="277" t="s">
        <v>3162</v>
      </c>
      <c r="C339" s="278">
        <v>285.8</v>
      </c>
      <c r="D339" s="279">
        <v>287.98333333333335</v>
      </c>
      <c r="E339" s="279">
        <v>281.81666666666672</v>
      </c>
      <c r="F339" s="279">
        <v>277.83333333333337</v>
      </c>
      <c r="G339" s="279">
        <v>271.66666666666674</v>
      </c>
      <c r="H339" s="279">
        <v>291.9666666666667</v>
      </c>
      <c r="I339" s="279">
        <v>298.13333333333333</v>
      </c>
      <c r="J339" s="279">
        <v>302.11666666666667</v>
      </c>
      <c r="K339" s="277">
        <v>294.14999999999998</v>
      </c>
      <c r="L339" s="277">
        <v>284</v>
      </c>
      <c r="M339" s="277">
        <v>11.091609999999999</v>
      </c>
    </row>
    <row r="340" spans="1:13">
      <c r="A340" s="268">
        <v>330</v>
      </c>
      <c r="B340" s="277" t="s">
        <v>269</v>
      </c>
      <c r="C340" s="278">
        <v>800.2</v>
      </c>
      <c r="D340" s="279">
        <v>807.23333333333323</v>
      </c>
      <c r="E340" s="279">
        <v>791.96666666666647</v>
      </c>
      <c r="F340" s="279">
        <v>783.73333333333323</v>
      </c>
      <c r="G340" s="279">
        <v>768.46666666666647</v>
      </c>
      <c r="H340" s="279">
        <v>815.46666666666647</v>
      </c>
      <c r="I340" s="279">
        <v>830.73333333333312</v>
      </c>
      <c r="J340" s="279">
        <v>838.96666666666647</v>
      </c>
      <c r="K340" s="277">
        <v>822.5</v>
      </c>
      <c r="L340" s="277">
        <v>799</v>
      </c>
      <c r="M340" s="277">
        <v>4.1959200000000001</v>
      </c>
    </row>
    <row r="341" spans="1:13">
      <c r="A341" s="268">
        <v>331</v>
      </c>
      <c r="B341" s="277" t="s">
        <v>150</v>
      </c>
      <c r="C341" s="278">
        <v>37.549999999999997</v>
      </c>
      <c r="D341" s="279">
        <v>37.633333333333333</v>
      </c>
      <c r="E341" s="279">
        <v>37.166666666666664</v>
      </c>
      <c r="F341" s="279">
        <v>36.783333333333331</v>
      </c>
      <c r="G341" s="279">
        <v>36.316666666666663</v>
      </c>
      <c r="H341" s="279">
        <v>38.016666666666666</v>
      </c>
      <c r="I341" s="279">
        <v>38.483333333333334</v>
      </c>
      <c r="J341" s="279">
        <v>38.866666666666667</v>
      </c>
      <c r="K341" s="277">
        <v>38.1</v>
      </c>
      <c r="L341" s="277">
        <v>37.25</v>
      </c>
      <c r="M341" s="277">
        <v>82.190370000000001</v>
      </c>
    </row>
    <row r="342" spans="1:13">
      <c r="A342" s="268">
        <v>332</v>
      </c>
      <c r="B342" s="277" t="s">
        <v>261</v>
      </c>
      <c r="C342" s="278">
        <v>3389.95</v>
      </c>
      <c r="D342" s="279">
        <v>3356.65</v>
      </c>
      <c r="E342" s="279">
        <v>3308.3</v>
      </c>
      <c r="F342" s="279">
        <v>3226.65</v>
      </c>
      <c r="G342" s="279">
        <v>3178.3</v>
      </c>
      <c r="H342" s="279">
        <v>3438.3</v>
      </c>
      <c r="I342" s="279">
        <v>3486.6499999999996</v>
      </c>
      <c r="J342" s="279">
        <v>3568.3</v>
      </c>
      <c r="K342" s="277">
        <v>3405</v>
      </c>
      <c r="L342" s="277">
        <v>3275</v>
      </c>
      <c r="M342" s="277">
        <v>3.8774199999999999</v>
      </c>
    </row>
    <row r="343" spans="1:13">
      <c r="A343" s="268">
        <v>333</v>
      </c>
      <c r="B343" s="277" t="s">
        <v>478</v>
      </c>
      <c r="C343" s="278">
        <v>2133.6999999999998</v>
      </c>
      <c r="D343" s="279">
        <v>2126.4999999999995</v>
      </c>
      <c r="E343" s="279">
        <v>2107.1499999999992</v>
      </c>
      <c r="F343" s="279">
        <v>2080.5999999999995</v>
      </c>
      <c r="G343" s="279">
        <v>2061.2499999999991</v>
      </c>
      <c r="H343" s="279">
        <v>2153.0499999999993</v>
      </c>
      <c r="I343" s="279">
        <v>2172.3999999999996</v>
      </c>
      <c r="J343" s="279">
        <v>2198.9499999999994</v>
      </c>
      <c r="K343" s="277">
        <v>2145.85</v>
      </c>
      <c r="L343" s="277">
        <v>2099.9499999999998</v>
      </c>
      <c r="M343" s="277">
        <v>0.81401999999999997</v>
      </c>
    </row>
    <row r="344" spans="1:13">
      <c r="A344" s="268">
        <v>334</v>
      </c>
      <c r="B344" s="277" t="s">
        <v>151</v>
      </c>
      <c r="C344" s="278">
        <v>28.25</v>
      </c>
      <c r="D344" s="279">
        <v>28.400000000000002</v>
      </c>
      <c r="E344" s="279">
        <v>28.050000000000004</v>
      </c>
      <c r="F344" s="279">
        <v>27.85</v>
      </c>
      <c r="G344" s="279">
        <v>27.500000000000004</v>
      </c>
      <c r="H344" s="279">
        <v>28.600000000000005</v>
      </c>
      <c r="I344" s="279">
        <v>28.950000000000006</v>
      </c>
      <c r="J344" s="279">
        <v>29.150000000000006</v>
      </c>
      <c r="K344" s="277">
        <v>28.75</v>
      </c>
      <c r="L344" s="277">
        <v>28.2</v>
      </c>
      <c r="M344" s="277">
        <v>69.412549999999996</v>
      </c>
    </row>
    <row r="345" spans="1:13">
      <c r="A345" s="268">
        <v>335</v>
      </c>
      <c r="B345" s="277" t="s">
        <v>477</v>
      </c>
      <c r="C345" s="278">
        <v>67.5</v>
      </c>
      <c r="D345" s="279">
        <v>68.13333333333334</v>
      </c>
      <c r="E345" s="279">
        <v>66.366666666666674</v>
      </c>
      <c r="F345" s="279">
        <v>65.233333333333334</v>
      </c>
      <c r="G345" s="279">
        <v>63.466666666666669</v>
      </c>
      <c r="H345" s="279">
        <v>69.26666666666668</v>
      </c>
      <c r="I345" s="279">
        <v>71.03333333333336</v>
      </c>
      <c r="J345" s="279">
        <v>72.166666666666686</v>
      </c>
      <c r="K345" s="277">
        <v>69.900000000000006</v>
      </c>
      <c r="L345" s="277">
        <v>67</v>
      </c>
      <c r="M345" s="277">
        <v>9.3831699999999998</v>
      </c>
    </row>
    <row r="346" spans="1:13">
      <c r="A346" s="268">
        <v>336</v>
      </c>
      <c r="B346" s="277" t="s">
        <v>152</v>
      </c>
      <c r="C346" s="278">
        <v>36.4</v>
      </c>
      <c r="D346" s="279">
        <v>36.516666666666666</v>
      </c>
      <c r="E346" s="279">
        <v>36.133333333333333</v>
      </c>
      <c r="F346" s="279">
        <v>35.866666666666667</v>
      </c>
      <c r="G346" s="279">
        <v>35.483333333333334</v>
      </c>
      <c r="H346" s="279">
        <v>36.783333333333331</v>
      </c>
      <c r="I346" s="279">
        <v>37.166666666666657</v>
      </c>
      <c r="J346" s="279">
        <v>37.43333333333333</v>
      </c>
      <c r="K346" s="277">
        <v>36.9</v>
      </c>
      <c r="L346" s="277">
        <v>36.25</v>
      </c>
      <c r="M346" s="277">
        <v>113.58798</v>
      </c>
    </row>
    <row r="347" spans="1:13">
      <c r="A347" s="268">
        <v>337</v>
      </c>
      <c r="B347" s="277" t="s">
        <v>473</v>
      </c>
      <c r="C347" s="278">
        <v>581.95000000000005</v>
      </c>
      <c r="D347" s="279">
        <v>586.98333333333335</v>
      </c>
      <c r="E347" s="279">
        <v>569.9666666666667</v>
      </c>
      <c r="F347" s="279">
        <v>557.98333333333335</v>
      </c>
      <c r="G347" s="279">
        <v>540.9666666666667</v>
      </c>
      <c r="H347" s="279">
        <v>598.9666666666667</v>
      </c>
      <c r="I347" s="279">
        <v>615.98333333333335</v>
      </c>
      <c r="J347" s="279">
        <v>627.9666666666667</v>
      </c>
      <c r="K347" s="277">
        <v>604</v>
      </c>
      <c r="L347" s="277">
        <v>575</v>
      </c>
      <c r="M347" s="277">
        <v>1.32918</v>
      </c>
    </row>
    <row r="348" spans="1:13">
      <c r="A348" s="268">
        <v>338</v>
      </c>
      <c r="B348" s="277" t="s">
        <v>153</v>
      </c>
      <c r="C348" s="278">
        <v>16101.25</v>
      </c>
      <c r="D348" s="279">
        <v>16186.416666666666</v>
      </c>
      <c r="E348" s="279">
        <v>16004.833333333332</v>
      </c>
      <c r="F348" s="279">
        <v>15908.416666666666</v>
      </c>
      <c r="G348" s="279">
        <v>15726.833333333332</v>
      </c>
      <c r="H348" s="279">
        <v>16282.833333333332</v>
      </c>
      <c r="I348" s="279">
        <v>16464.416666666664</v>
      </c>
      <c r="J348" s="279">
        <v>16560.833333333332</v>
      </c>
      <c r="K348" s="277">
        <v>16368</v>
      </c>
      <c r="L348" s="277">
        <v>16090</v>
      </c>
      <c r="M348" s="277">
        <v>1.48489</v>
      </c>
    </row>
    <row r="349" spans="1:13">
      <c r="A349" s="268">
        <v>339</v>
      </c>
      <c r="B349" s="277" t="s">
        <v>476</v>
      </c>
      <c r="C349" s="278">
        <v>36.299999999999997</v>
      </c>
      <c r="D349" s="279">
        <v>36.300000000000004</v>
      </c>
      <c r="E349" s="279">
        <v>35.850000000000009</v>
      </c>
      <c r="F349" s="279">
        <v>35.400000000000006</v>
      </c>
      <c r="G349" s="279">
        <v>34.95000000000001</v>
      </c>
      <c r="H349" s="279">
        <v>36.750000000000007</v>
      </c>
      <c r="I349" s="279">
        <v>37.20000000000001</v>
      </c>
      <c r="J349" s="279">
        <v>37.650000000000006</v>
      </c>
      <c r="K349" s="277">
        <v>36.75</v>
      </c>
      <c r="L349" s="277">
        <v>35.85</v>
      </c>
      <c r="M349" s="277">
        <v>8.5517699999999994</v>
      </c>
    </row>
    <row r="350" spans="1:13">
      <c r="A350" s="268">
        <v>340</v>
      </c>
      <c r="B350" s="277" t="s">
        <v>475</v>
      </c>
      <c r="C350" s="278">
        <v>333.6</v>
      </c>
      <c r="D350" s="279">
        <v>333.58333333333331</v>
      </c>
      <c r="E350" s="279">
        <v>329.66666666666663</v>
      </c>
      <c r="F350" s="279">
        <v>325.73333333333329</v>
      </c>
      <c r="G350" s="279">
        <v>321.81666666666661</v>
      </c>
      <c r="H350" s="279">
        <v>337.51666666666665</v>
      </c>
      <c r="I350" s="279">
        <v>341.43333333333328</v>
      </c>
      <c r="J350" s="279">
        <v>345.36666666666667</v>
      </c>
      <c r="K350" s="277">
        <v>337.5</v>
      </c>
      <c r="L350" s="277">
        <v>329.65</v>
      </c>
      <c r="M350" s="277">
        <v>1.1240600000000001</v>
      </c>
    </row>
    <row r="351" spans="1:13">
      <c r="A351" s="268">
        <v>341</v>
      </c>
      <c r="B351" s="277" t="s">
        <v>270</v>
      </c>
      <c r="C351" s="278">
        <v>22.7</v>
      </c>
      <c r="D351" s="279">
        <v>22.866666666666664</v>
      </c>
      <c r="E351" s="279">
        <v>22.283333333333328</v>
      </c>
      <c r="F351" s="279">
        <v>21.866666666666664</v>
      </c>
      <c r="G351" s="279">
        <v>21.283333333333328</v>
      </c>
      <c r="H351" s="279">
        <v>23.283333333333328</v>
      </c>
      <c r="I351" s="279">
        <v>23.866666666666664</v>
      </c>
      <c r="J351" s="279">
        <v>24.283333333333328</v>
      </c>
      <c r="K351" s="277">
        <v>23.45</v>
      </c>
      <c r="L351" s="277">
        <v>22.45</v>
      </c>
      <c r="M351" s="277">
        <v>87.737440000000007</v>
      </c>
    </row>
    <row r="352" spans="1:13">
      <c r="A352" s="268">
        <v>342</v>
      </c>
      <c r="B352" s="277" t="s">
        <v>283</v>
      </c>
      <c r="C352" s="278">
        <v>118</v>
      </c>
      <c r="D352" s="279">
        <v>118.71666666666665</v>
      </c>
      <c r="E352" s="279">
        <v>116.88333333333331</v>
      </c>
      <c r="F352" s="279">
        <v>115.76666666666665</v>
      </c>
      <c r="G352" s="279">
        <v>113.93333333333331</v>
      </c>
      <c r="H352" s="279">
        <v>119.83333333333331</v>
      </c>
      <c r="I352" s="279">
        <v>121.66666666666666</v>
      </c>
      <c r="J352" s="279">
        <v>122.78333333333332</v>
      </c>
      <c r="K352" s="277">
        <v>120.55</v>
      </c>
      <c r="L352" s="277">
        <v>117.6</v>
      </c>
      <c r="M352" s="277">
        <v>5.9583500000000003</v>
      </c>
    </row>
    <row r="353" spans="1:13">
      <c r="A353" s="268">
        <v>343</v>
      </c>
      <c r="B353" s="277" t="s">
        <v>479</v>
      </c>
      <c r="C353" s="278">
        <v>1376.8</v>
      </c>
      <c r="D353" s="279">
        <v>1385.2833333333335</v>
      </c>
      <c r="E353" s="279">
        <v>1355.5666666666671</v>
      </c>
      <c r="F353" s="279">
        <v>1334.3333333333335</v>
      </c>
      <c r="G353" s="279">
        <v>1304.616666666667</v>
      </c>
      <c r="H353" s="279">
        <v>1406.5166666666671</v>
      </c>
      <c r="I353" s="279">
        <v>1436.2333333333338</v>
      </c>
      <c r="J353" s="279">
        <v>1457.4666666666672</v>
      </c>
      <c r="K353" s="277">
        <v>1415</v>
      </c>
      <c r="L353" s="277">
        <v>1364.05</v>
      </c>
      <c r="M353" s="277">
        <v>0.51578000000000002</v>
      </c>
    </row>
    <row r="354" spans="1:13">
      <c r="A354" s="268">
        <v>344</v>
      </c>
      <c r="B354" s="277" t="s">
        <v>474</v>
      </c>
      <c r="C354" s="278">
        <v>54.55</v>
      </c>
      <c r="D354" s="279">
        <v>54.733333333333327</v>
      </c>
      <c r="E354" s="279">
        <v>54.216666666666654</v>
      </c>
      <c r="F354" s="279">
        <v>53.883333333333326</v>
      </c>
      <c r="G354" s="279">
        <v>53.366666666666653</v>
      </c>
      <c r="H354" s="279">
        <v>55.066666666666656</v>
      </c>
      <c r="I354" s="279">
        <v>55.583333333333321</v>
      </c>
      <c r="J354" s="279">
        <v>55.916666666666657</v>
      </c>
      <c r="K354" s="277">
        <v>55.25</v>
      </c>
      <c r="L354" s="277">
        <v>54.4</v>
      </c>
      <c r="M354" s="277">
        <v>4.4603400000000004</v>
      </c>
    </row>
    <row r="355" spans="1:13">
      <c r="A355" s="268">
        <v>345</v>
      </c>
      <c r="B355" s="277" t="s">
        <v>155</v>
      </c>
      <c r="C355" s="278">
        <v>107.5</v>
      </c>
      <c r="D355" s="279">
        <v>105.60000000000001</v>
      </c>
      <c r="E355" s="279">
        <v>101.80000000000001</v>
      </c>
      <c r="F355" s="279">
        <v>96.100000000000009</v>
      </c>
      <c r="G355" s="279">
        <v>92.300000000000011</v>
      </c>
      <c r="H355" s="279">
        <v>111.30000000000001</v>
      </c>
      <c r="I355" s="279">
        <v>115.1</v>
      </c>
      <c r="J355" s="279">
        <v>120.80000000000001</v>
      </c>
      <c r="K355" s="277">
        <v>109.4</v>
      </c>
      <c r="L355" s="277">
        <v>99.9</v>
      </c>
      <c r="M355" s="277">
        <v>672.46632999999997</v>
      </c>
    </row>
    <row r="356" spans="1:13">
      <c r="A356" s="268">
        <v>346</v>
      </c>
      <c r="B356" s="277" t="s">
        <v>156</v>
      </c>
      <c r="C356" s="278">
        <v>101.55</v>
      </c>
      <c r="D356" s="279">
        <v>102.35000000000001</v>
      </c>
      <c r="E356" s="279">
        <v>100.45000000000002</v>
      </c>
      <c r="F356" s="279">
        <v>99.350000000000009</v>
      </c>
      <c r="G356" s="279">
        <v>97.450000000000017</v>
      </c>
      <c r="H356" s="279">
        <v>103.45000000000002</v>
      </c>
      <c r="I356" s="279">
        <v>105.35000000000002</v>
      </c>
      <c r="J356" s="279">
        <v>106.45000000000002</v>
      </c>
      <c r="K356" s="277">
        <v>104.25</v>
      </c>
      <c r="L356" s="277">
        <v>101.25</v>
      </c>
      <c r="M356" s="277">
        <v>213.59092999999999</v>
      </c>
    </row>
    <row r="357" spans="1:13">
      <c r="A357" s="268">
        <v>347</v>
      </c>
      <c r="B357" s="277" t="s">
        <v>271</v>
      </c>
      <c r="C357" s="278">
        <v>413.45</v>
      </c>
      <c r="D357" s="279">
        <v>407.2166666666667</v>
      </c>
      <c r="E357" s="279">
        <v>396.43333333333339</v>
      </c>
      <c r="F357" s="279">
        <v>379.41666666666669</v>
      </c>
      <c r="G357" s="279">
        <v>368.63333333333338</v>
      </c>
      <c r="H357" s="279">
        <v>424.23333333333341</v>
      </c>
      <c r="I357" s="279">
        <v>435.01666666666671</v>
      </c>
      <c r="J357" s="279">
        <v>452.03333333333342</v>
      </c>
      <c r="K357" s="277">
        <v>418</v>
      </c>
      <c r="L357" s="277">
        <v>390.2</v>
      </c>
      <c r="M357" s="277">
        <v>11.53626</v>
      </c>
    </row>
    <row r="358" spans="1:13">
      <c r="A358" s="268">
        <v>348</v>
      </c>
      <c r="B358" s="277" t="s">
        <v>272</v>
      </c>
      <c r="C358" s="278">
        <v>3042.15</v>
      </c>
      <c r="D358" s="279">
        <v>3049.0499999999997</v>
      </c>
      <c r="E358" s="279">
        <v>3019.0999999999995</v>
      </c>
      <c r="F358" s="279">
        <v>2996.0499999999997</v>
      </c>
      <c r="G358" s="279">
        <v>2966.0999999999995</v>
      </c>
      <c r="H358" s="279">
        <v>3072.0999999999995</v>
      </c>
      <c r="I358" s="279">
        <v>3102.0499999999993</v>
      </c>
      <c r="J358" s="279">
        <v>3125.0999999999995</v>
      </c>
      <c r="K358" s="277">
        <v>3079</v>
      </c>
      <c r="L358" s="277">
        <v>3026</v>
      </c>
      <c r="M358" s="277">
        <v>0.29854000000000003</v>
      </c>
    </row>
    <row r="359" spans="1:13">
      <c r="A359" s="268">
        <v>349</v>
      </c>
      <c r="B359" s="277" t="s">
        <v>157</v>
      </c>
      <c r="C359" s="278">
        <v>96.85</v>
      </c>
      <c r="D359" s="279">
        <v>97.383333333333326</v>
      </c>
      <c r="E359" s="279">
        <v>96.166666666666657</v>
      </c>
      <c r="F359" s="279">
        <v>95.483333333333334</v>
      </c>
      <c r="G359" s="279">
        <v>94.266666666666666</v>
      </c>
      <c r="H359" s="279">
        <v>98.066666666666649</v>
      </c>
      <c r="I359" s="279">
        <v>99.283333333333317</v>
      </c>
      <c r="J359" s="279">
        <v>99.96666666666664</v>
      </c>
      <c r="K359" s="277">
        <v>98.6</v>
      </c>
      <c r="L359" s="277">
        <v>96.7</v>
      </c>
      <c r="M359" s="277">
        <v>9.6295500000000001</v>
      </c>
    </row>
    <row r="360" spans="1:13">
      <c r="A360" s="268">
        <v>350</v>
      </c>
      <c r="B360" s="277" t="s">
        <v>480</v>
      </c>
      <c r="C360" s="278">
        <v>73.05</v>
      </c>
      <c r="D360" s="279">
        <v>73.866666666666674</v>
      </c>
      <c r="E360" s="279">
        <v>71.983333333333348</v>
      </c>
      <c r="F360" s="279">
        <v>70.916666666666671</v>
      </c>
      <c r="G360" s="279">
        <v>69.033333333333346</v>
      </c>
      <c r="H360" s="279">
        <v>74.933333333333351</v>
      </c>
      <c r="I360" s="279">
        <v>76.816666666666677</v>
      </c>
      <c r="J360" s="279">
        <v>77.883333333333354</v>
      </c>
      <c r="K360" s="277">
        <v>75.75</v>
      </c>
      <c r="L360" s="277">
        <v>72.8</v>
      </c>
      <c r="M360" s="277">
        <v>0.67057</v>
      </c>
    </row>
    <row r="361" spans="1:13">
      <c r="A361" s="268">
        <v>351</v>
      </c>
      <c r="B361" s="277" t="s">
        <v>158</v>
      </c>
      <c r="C361" s="278">
        <v>80.349999999999994</v>
      </c>
      <c r="D361" s="279">
        <v>80.716666666666654</v>
      </c>
      <c r="E361" s="279">
        <v>79.633333333333312</v>
      </c>
      <c r="F361" s="279">
        <v>78.916666666666657</v>
      </c>
      <c r="G361" s="279">
        <v>77.833333333333314</v>
      </c>
      <c r="H361" s="279">
        <v>81.433333333333309</v>
      </c>
      <c r="I361" s="279">
        <v>82.516666666666652</v>
      </c>
      <c r="J361" s="279">
        <v>83.233333333333306</v>
      </c>
      <c r="K361" s="277">
        <v>81.8</v>
      </c>
      <c r="L361" s="277">
        <v>80</v>
      </c>
      <c r="M361" s="277">
        <v>146.67141000000001</v>
      </c>
    </row>
    <row r="362" spans="1:13">
      <c r="A362" s="268">
        <v>352</v>
      </c>
      <c r="B362" s="277" t="s">
        <v>481</v>
      </c>
      <c r="C362" s="278">
        <v>69.150000000000006</v>
      </c>
      <c r="D362" s="279">
        <v>69.650000000000006</v>
      </c>
      <c r="E362" s="279">
        <v>68.400000000000006</v>
      </c>
      <c r="F362" s="279">
        <v>67.650000000000006</v>
      </c>
      <c r="G362" s="279">
        <v>66.400000000000006</v>
      </c>
      <c r="H362" s="279">
        <v>70.400000000000006</v>
      </c>
      <c r="I362" s="279">
        <v>71.650000000000006</v>
      </c>
      <c r="J362" s="279">
        <v>72.400000000000006</v>
      </c>
      <c r="K362" s="277">
        <v>70.900000000000006</v>
      </c>
      <c r="L362" s="277">
        <v>68.900000000000006</v>
      </c>
      <c r="M362" s="277">
        <v>2.3515600000000001</v>
      </c>
    </row>
    <row r="363" spans="1:13">
      <c r="A363" s="268">
        <v>353</v>
      </c>
      <c r="B363" s="277" t="s">
        <v>482</v>
      </c>
      <c r="C363" s="278">
        <v>207.95</v>
      </c>
      <c r="D363" s="279">
        <v>208.65</v>
      </c>
      <c r="E363" s="279">
        <v>203.3</v>
      </c>
      <c r="F363" s="279">
        <v>198.65</v>
      </c>
      <c r="G363" s="279">
        <v>193.3</v>
      </c>
      <c r="H363" s="279">
        <v>213.3</v>
      </c>
      <c r="I363" s="279">
        <v>218.64999999999998</v>
      </c>
      <c r="J363" s="279">
        <v>223.3</v>
      </c>
      <c r="K363" s="277">
        <v>214</v>
      </c>
      <c r="L363" s="277">
        <v>204</v>
      </c>
      <c r="M363" s="277">
        <v>8.5709800000000005</v>
      </c>
    </row>
    <row r="364" spans="1:13">
      <c r="A364" s="268">
        <v>354</v>
      </c>
      <c r="B364" s="277" t="s">
        <v>483</v>
      </c>
      <c r="C364" s="278">
        <v>206.9</v>
      </c>
      <c r="D364" s="279">
        <v>208.15</v>
      </c>
      <c r="E364" s="279">
        <v>203.95000000000002</v>
      </c>
      <c r="F364" s="279">
        <v>201</v>
      </c>
      <c r="G364" s="279">
        <v>196.8</v>
      </c>
      <c r="H364" s="279">
        <v>211.10000000000002</v>
      </c>
      <c r="I364" s="279">
        <v>215.3</v>
      </c>
      <c r="J364" s="279">
        <v>218.25000000000003</v>
      </c>
      <c r="K364" s="277">
        <v>212.35</v>
      </c>
      <c r="L364" s="277">
        <v>205.2</v>
      </c>
      <c r="M364" s="277">
        <v>0.26434999999999997</v>
      </c>
    </row>
    <row r="365" spans="1:13">
      <c r="A365" s="268">
        <v>355</v>
      </c>
      <c r="B365" s="277" t="s">
        <v>159</v>
      </c>
      <c r="C365" s="278">
        <v>20119.8</v>
      </c>
      <c r="D365" s="279">
        <v>20177.55</v>
      </c>
      <c r="E365" s="279">
        <v>19913.25</v>
      </c>
      <c r="F365" s="279">
        <v>19706.7</v>
      </c>
      <c r="G365" s="279">
        <v>19442.400000000001</v>
      </c>
      <c r="H365" s="279">
        <v>20384.099999999999</v>
      </c>
      <c r="I365" s="279">
        <v>20648.399999999994</v>
      </c>
      <c r="J365" s="279">
        <v>20854.949999999997</v>
      </c>
      <c r="K365" s="277">
        <v>20441.849999999999</v>
      </c>
      <c r="L365" s="277">
        <v>19971</v>
      </c>
      <c r="M365" s="277">
        <v>0.36709999999999998</v>
      </c>
    </row>
    <row r="366" spans="1:13">
      <c r="A366" s="268">
        <v>356</v>
      </c>
      <c r="B366" s="277" t="s">
        <v>160</v>
      </c>
      <c r="C366" s="278">
        <v>1511.2</v>
      </c>
      <c r="D366" s="279">
        <v>1525.3999999999999</v>
      </c>
      <c r="E366" s="279">
        <v>1487.7999999999997</v>
      </c>
      <c r="F366" s="279">
        <v>1464.3999999999999</v>
      </c>
      <c r="G366" s="279">
        <v>1426.7999999999997</v>
      </c>
      <c r="H366" s="279">
        <v>1548.7999999999997</v>
      </c>
      <c r="I366" s="279">
        <v>1586.3999999999996</v>
      </c>
      <c r="J366" s="279">
        <v>1609.7999999999997</v>
      </c>
      <c r="K366" s="277">
        <v>1563</v>
      </c>
      <c r="L366" s="277">
        <v>1502</v>
      </c>
      <c r="M366" s="277">
        <v>25.551690000000001</v>
      </c>
    </row>
    <row r="367" spans="1:13">
      <c r="A367" s="268">
        <v>357</v>
      </c>
      <c r="B367" s="277" t="s">
        <v>488</v>
      </c>
      <c r="C367" s="278">
        <v>1018.2</v>
      </c>
      <c r="D367" s="279">
        <v>1029.3999999999999</v>
      </c>
      <c r="E367" s="279">
        <v>998.79999999999973</v>
      </c>
      <c r="F367" s="279">
        <v>979.39999999999986</v>
      </c>
      <c r="G367" s="279">
        <v>948.79999999999973</v>
      </c>
      <c r="H367" s="279">
        <v>1048.7999999999997</v>
      </c>
      <c r="I367" s="279">
        <v>1079.3999999999996</v>
      </c>
      <c r="J367" s="279">
        <v>1098.7999999999997</v>
      </c>
      <c r="K367" s="277">
        <v>1060</v>
      </c>
      <c r="L367" s="277">
        <v>1010</v>
      </c>
      <c r="M367" s="277">
        <v>2.3629699999999998</v>
      </c>
    </row>
    <row r="368" spans="1:13">
      <c r="A368" s="268">
        <v>358</v>
      </c>
      <c r="B368" s="277" t="s">
        <v>161</v>
      </c>
      <c r="C368" s="278">
        <v>249.25</v>
      </c>
      <c r="D368" s="279">
        <v>247.55000000000004</v>
      </c>
      <c r="E368" s="279">
        <v>245.00000000000009</v>
      </c>
      <c r="F368" s="279">
        <v>240.75000000000006</v>
      </c>
      <c r="G368" s="279">
        <v>238.2000000000001</v>
      </c>
      <c r="H368" s="279">
        <v>251.80000000000007</v>
      </c>
      <c r="I368" s="279">
        <v>254.35000000000002</v>
      </c>
      <c r="J368" s="279">
        <v>258.60000000000002</v>
      </c>
      <c r="K368" s="277">
        <v>250.1</v>
      </c>
      <c r="L368" s="277">
        <v>243.3</v>
      </c>
      <c r="M368" s="277">
        <v>39.756500000000003</v>
      </c>
    </row>
    <row r="369" spans="1:13">
      <c r="A369" s="268">
        <v>359</v>
      </c>
      <c r="B369" s="277" t="s">
        <v>162</v>
      </c>
      <c r="C369" s="278">
        <v>98.2</v>
      </c>
      <c r="D369" s="279">
        <v>99</v>
      </c>
      <c r="E369" s="279">
        <v>96.85</v>
      </c>
      <c r="F369" s="279">
        <v>95.5</v>
      </c>
      <c r="G369" s="279">
        <v>93.35</v>
      </c>
      <c r="H369" s="279">
        <v>100.35</v>
      </c>
      <c r="I369" s="279">
        <v>102.5</v>
      </c>
      <c r="J369" s="279">
        <v>103.85</v>
      </c>
      <c r="K369" s="277">
        <v>101.15</v>
      </c>
      <c r="L369" s="277">
        <v>97.65</v>
      </c>
      <c r="M369" s="277">
        <v>135.39588000000001</v>
      </c>
    </row>
    <row r="370" spans="1:13">
      <c r="A370" s="268">
        <v>360</v>
      </c>
      <c r="B370" s="277" t="s">
        <v>275</v>
      </c>
      <c r="C370" s="278">
        <v>4739.7</v>
      </c>
      <c r="D370" s="279">
        <v>4773.2333333333336</v>
      </c>
      <c r="E370" s="279">
        <v>4666.4666666666672</v>
      </c>
      <c r="F370" s="279">
        <v>4593.2333333333336</v>
      </c>
      <c r="G370" s="279">
        <v>4486.4666666666672</v>
      </c>
      <c r="H370" s="279">
        <v>4846.4666666666672</v>
      </c>
      <c r="I370" s="279">
        <v>4953.2333333333336</v>
      </c>
      <c r="J370" s="279">
        <v>5026.4666666666672</v>
      </c>
      <c r="K370" s="277">
        <v>4880</v>
      </c>
      <c r="L370" s="277">
        <v>4700</v>
      </c>
      <c r="M370" s="277">
        <v>0.33935999999999999</v>
      </c>
    </row>
    <row r="371" spans="1:13">
      <c r="A371" s="268">
        <v>361</v>
      </c>
      <c r="B371" s="277" t="s">
        <v>277</v>
      </c>
      <c r="C371" s="278">
        <v>10133.25</v>
      </c>
      <c r="D371" s="279">
        <v>10157.449999999999</v>
      </c>
      <c r="E371" s="279">
        <v>10075.949999999997</v>
      </c>
      <c r="F371" s="279">
        <v>10018.649999999998</v>
      </c>
      <c r="G371" s="279">
        <v>9937.149999999996</v>
      </c>
      <c r="H371" s="279">
        <v>10214.749999999998</v>
      </c>
      <c r="I371" s="279">
        <v>10296.250000000002</v>
      </c>
      <c r="J371" s="279">
        <v>10353.549999999999</v>
      </c>
      <c r="K371" s="277">
        <v>10238.950000000001</v>
      </c>
      <c r="L371" s="277">
        <v>10100.15</v>
      </c>
      <c r="M371" s="277">
        <v>0.18826000000000001</v>
      </c>
    </row>
    <row r="372" spans="1:13">
      <c r="A372" s="268">
        <v>362</v>
      </c>
      <c r="B372" s="277" t="s">
        <v>494</v>
      </c>
      <c r="C372" s="278">
        <v>4981.3</v>
      </c>
      <c r="D372" s="279">
        <v>4990.7000000000007</v>
      </c>
      <c r="E372" s="279">
        <v>4903.3000000000011</v>
      </c>
      <c r="F372" s="279">
        <v>4825.3</v>
      </c>
      <c r="G372" s="279">
        <v>4737.9000000000005</v>
      </c>
      <c r="H372" s="279">
        <v>5068.7000000000016</v>
      </c>
      <c r="I372" s="279">
        <v>5156.1000000000013</v>
      </c>
      <c r="J372" s="279">
        <v>5234.1000000000022</v>
      </c>
      <c r="K372" s="277">
        <v>5078.1000000000004</v>
      </c>
      <c r="L372" s="277">
        <v>4912.7</v>
      </c>
      <c r="M372" s="277">
        <v>0.36564000000000002</v>
      </c>
    </row>
    <row r="373" spans="1:13">
      <c r="A373" s="268">
        <v>363</v>
      </c>
      <c r="B373" s="277" t="s">
        <v>489</v>
      </c>
      <c r="C373" s="278">
        <v>121.8</v>
      </c>
      <c r="D373" s="279">
        <v>123.13333333333333</v>
      </c>
      <c r="E373" s="279">
        <v>120.06666666666665</v>
      </c>
      <c r="F373" s="279">
        <v>118.33333333333333</v>
      </c>
      <c r="G373" s="279">
        <v>115.26666666666665</v>
      </c>
      <c r="H373" s="279">
        <v>124.86666666666665</v>
      </c>
      <c r="I373" s="279">
        <v>127.93333333333331</v>
      </c>
      <c r="J373" s="279">
        <v>129.66666666666663</v>
      </c>
      <c r="K373" s="277">
        <v>126.2</v>
      </c>
      <c r="L373" s="277">
        <v>121.4</v>
      </c>
      <c r="M373" s="277">
        <v>10.56607</v>
      </c>
    </row>
    <row r="374" spans="1:13">
      <c r="A374" s="268">
        <v>364</v>
      </c>
      <c r="B374" s="277" t="s">
        <v>490</v>
      </c>
      <c r="C374" s="278">
        <v>650.54999999999995</v>
      </c>
      <c r="D374" s="279">
        <v>649.85</v>
      </c>
      <c r="E374" s="279">
        <v>644.70000000000005</v>
      </c>
      <c r="F374" s="279">
        <v>638.85</v>
      </c>
      <c r="G374" s="279">
        <v>633.70000000000005</v>
      </c>
      <c r="H374" s="279">
        <v>655.7</v>
      </c>
      <c r="I374" s="279">
        <v>660.84999999999991</v>
      </c>
      <c r="J374" s="279">
        <v>666.7</v>
      </c>
      <c r="K374" s="277">
        <v>655</v>
      </c>
      <c r="L374" s="277">
        <v>644</v>
      </c>
      <c r="M374" s="277">
        <v>4.2187599999999996</v>
      </c>
    </row>
    <row r="375" spans="1:13">
      <c r="A375" s="268">
        <v>365</v>
      </c>
      <c r="B375" s="277" t="s">
        <v>163</v>
      </c>
      <c r="C375" s="278">
        <v>1445.5</v>
      </c>
      <c r="D375" s="279">
        <v>1456.3</v>
      </c>
      <c r="E375" s="279">
        <v>1431.6</v>
      </c>
      <c r="F375" s="279">
        <v>1417.7</v>
      </c>
      <c r="G375" s="279">
        <v>1393</v>
      </c>
      <c r="H375" s="279">
        <v>1470.1999999999998</v>
      </c>
      <c r="I375" s="279">
        <v>1494.9</v>
      </c>
      <c r="J375" s="279">
        <v>1508.7999999999997</v>
      </c>
      <c r="K375" s="277">
        <v>1481</v>
      </c>
      <c r="L375" s="277">
        <v>1442.4</v>
      </c>
      <c r="M375" s="277">
        <v>6.5040500000000003</v>
      </c>
    </row>
    <row r="376" spans="1:13">
      <c r="A376" s="268">
        <v>366</v>
      </c>
      <c r="B376" s="277" t="s">
        <v>273</v>
      </c>
      <c r="C376" s="278">
        <v>1967.05</v>
      </c>
      <c r="D376" s="279">
        <v>1975.4166666666667</v>
      </c>
      <c r="E376" s="279">
        <v>1950.6333333333334</v>
      </c>
      <c r="F376" s="279">
        <v>1934.2166666666667</v>
      </c>
      <c r="G376" s="279">
        <v>1909.4333333333334</v>
      </c>
      <c r="H376" s="279">
        <v>1991.8333333333335</v>
      </c>
      <c r="I376" s="279">
        <v>2016.6166666666668</v>
      </c>
      <c r="J376" s="279">
        <v>2033.0333333333335</v>
      </c>
      <c r="K376" s="277">
        <v>2000.2</v>
      </c>
      <c r="L376" s="277">
        <v>1959</v>
      </c>
      <c r="M376" s="277">
        <v>2.2305000000000001</v>
      </c>
    </row>
    <row r="377" spans="1:13">
      <c r="A377" s="268">
        <v>367</v>
      </c>
      <c r="B377" s="277" t="s">
        <v>164</v>
      </c>
      <c r="C377" s="278">
        <v>37.049999999999997</v>
      </c>
      <c r="D377" s="279">
        <v>36.65</v>
      </c>
      <c r="E377" s="279">
        <v>35.9</v>
      </c>
      <c r="F377" s="279">
        <v>34.75</v>
      </c>
      <c r="G377" s="279">
        <v>34</v>
      </c>
      <c r="H377" s="279">
        <v>37.799999999999997</v>
      </c>
      <c r="I377" s="279">
        <v>38.549999999999997</v>
      </c>
      <c r="J377" s="279">
        <v>39.699999999999996</v>
      </c>
      <c r="K377" s="277">
        <v>37.4</v>
      </c>
      <c r="L377" s="277">
        <v>35.5</v>
      </c>
      <c r="M377" s="277">
        <v>859.67317000000003</v>
      </c>
    </row>
    <row r="378" spans="1:13">
      <c r="A378" s="268">
        <v>368</v>
      </c>
      <c r="B378" s="277" t="s">
        <v>274</v>
      </c>
      <c r="C378" s="278">
        <v>302.2</v>
      </c>
      <c r="D378" s="279">
        <v>303.56666666666666</v>
      </c>
      <c r="E378" s="279">
        <v>297.63333333333333</v>
      </c>
      <c r="F378" s="279">
        <v>293.06666666666666</v>
      </c>
      <c r="G378" s="279">
        <v>287.13333333333333</v>
      </c>
      <c r="H378" s="279">
        <v>308.13333333333333</v>
      </c>
      <c r="I378" s="279">
        <v>314.06666666666661</v>
      </c>
      <c r="J378" s="279">
        <v>318.63333333333333</v>
      </c>
      <c r="K378" s="277">
        <v>309.5</v>
      </c>
      <c r="L378" s="277">
        <v>299</v>
      </c>
      <c r="M378" s="277">
        <v>11.63245</v>
      </c>
    </row>
    <row r="379" spans="1:13">
      <c r="A379" s="268">
        <v>369</v>
      </c>
      <c r="B379" s="277" t="s">
        <v>485</v>
      </c>
      <c r="C379" s="278">
        <v>169.3</v>
      </c>
      <c r="D379" s="279">
        <v>170.58333333333334</v>
      </c>
      <c r="E379" s="279">
        <v>167.16666666666669</v>
      </c>
      <c r="F379" s="279">
        <v>165.03333333333333</v>
      </c>
      <c r="G379" s="279">
        <v>161.61666666666667</v>
      </c>
      <c r="H379" s="279">
        <v>172.7166666666667</v>
      </c>
      <c r="I379" s="279">
        <v>176.13333333333338</v>
      </c>
      <c r="J379" s="279">
        <v>178.26666666666671</v>
      </c>
      <c r="K379" s="277">
        <v>174</v>
      </c>
      <c r="L379" s="277">
        <v>168.45</v>
      </c>
      <c r="M379" s="277">
        <v>4.7753899999999998</v>
      </c>
    </row>
    <row r="380" spans="1:13">
      <c r="A380" s="268">
        <v>370</v>
      </c>
      <c r="B380" s="277" t="s">
        <v>491</v>
      </c>
      <c r="C380" s="278">
        <v>900.25</v>
      </c>
      <c r="D380" s="279">
        <v>906.13333333333321</v>
      </c>
      <c r="E380" s="279">
        <v>889.6666666666664</v>
      </c>
      <c r="F380" s="279">
        <v>879.08333333333314</v>
      </c>
      <c r="G380" s="279">
        <v>862.61666666666633</v>
      </c>
      <c r="H380" s="279">
        <v>916.71666666666647</v>
      </c>
      <c r="I380" s="279">
        <v>933.18333333333317</v>
      </c>
      <c r="J380" s="279">
        <v>943.76666666666654</v>
      </c>
      <c r="K380" s="277">
        <v>922.6</v>
      </c>
      <c r="L380" s="277">
        <v>895.55</v>
      </c>
      <c r="M380" s="277">
        <v>2.1949399999999999</v>
      </c>
    </row>
    <row r="381" spans="1:13">
      <c r="A381" s="268">
        <v>371</v>
      </c>
      <c r="B381" s="277" t="s">
        <v>2224</v>
      </c>
      <c r="C381" s="278">
        <v>424.4</v>
      </c>
      <c r="D381" s="279">
        <v>427.43333333333334</v>
      </c>
      <c r="E381" s="279">
        <v>419.86666666666667</v>
      </c>
      <c r="F381" s="279">
        <v>415.33333333333331</v>
      </c>
      <c r="G381" s="279">
        <v>407.76666666666665</v>
      </c>
      <c r="H381" s="279">
        <v>431.9666666666667</v>
      </c>
      <c r="I381" s="279">
        <v>439.53333333333342</v>
      </c>
      <c r="J381" s="279">
        <v>444.06666666666672</v>
      </c>
      <c r="K381" s="277">
        <v>435</v>
      </c>
      <c r="L381" s="277">
        <v>422.9</v>
      </c>
      <c r="M381" s="277">
        <v>0.83318999999999999</v>
      </c>
    </row>
    <row r="382" spans="1:13">
      <c r="A382" s="268">
        <v>372</v>
      </c>
      <c r="B382" s="277" t="s">
        <v>165</v>
      </c>
      <c r="C382" s="278">
        <v>182.3</v>
      </c>
      <c r="D382" s="279">
        <v>183.61666666666667</v>
      </c>
      <c r="E382" s="279">
        <v>180.48333333333335</v>
      </c>
      <c r="F382" s="279">
        <v>178.66666666666669</v>
      </c>
      <c r="G382" s="279">
        <v>175.53333333333336</v>
      </c>
      <c r="H382" s="279">
        <v>185.43333333333334</v>
      </c>
      <c r="I382" s="279">
        <v>188.56666666666666</v>
      </c>
      <c r="J382" s="279">
        <v>190.38333333333333</v>
      </c>
      <c r="K382" s="277">
        <v>186.75</v>
      </c>
      <c r="L382" s="277">
        <v>181.8</v>
      </c>
      <c r="M382" s="277">
        <v>68.159710000000004</v>
      </c>
    </row>
    <row r="383" spans="1:13">
      <c r="A383" s="268">
        <v>373</v>
      </c>
      <c r="B383" s="277" t="s">
        <v>492</v>
      </c>
      <c r="C383" s="278">
        <v>74.849999999999994</v>
      </c>
      <c r="D383" s="279">
        <v>75.466666666666654</v>
      </c>
      <c r="E383" s="279">
        <v>73.833333333333314</v>
      </c>
      <c r="F383" s="279">
        <v>72.816666666666663</v>
      </c>
      <c r="G383" s="279">
        <v>71.183333333333323</v>
      </c>
      <c r="H383" s="279">
        <v>76.483333333333306</v>
      </c>
      <c r="I383" s="279">
        <v>78.11666666666666</v>
      </c>
      <c r="J383" s="279">
        <v>79.133333333333297</v>
      </c>
      <c r="K383" s="277">
        <v>77.099999999999994</v>
      </c>
      <c r="L383" s="277">
        <v>74.45</v>
      </c>
      <c r="M383" s="277">
        <v>12.0266</v>
      </c>
    </row>
    <row r="384" spans="1:13">
      <c r="A384" s="268">
        <v>374</v>
      </c>
      <c r="B384" s="277" t="s">
        <v>276</v>
      </c>
      <c r="C384" s="278">
        <v>263.05</v>
      </c>
      <c r="D384" s="279">
        <v>261.90000000000003</v>
      </c>
      <c r="E384" s="279">
        <v>257.15000000000009</v>
      </c>
      <c r="F384" s="279">
        <v>251.25000000000006</v>
      </c>
      <c r="G384" s="279">
        <v>246.50000000000011</v>
      </c>
      <c r="H384" s="279">
        <v>267.80000000000007</v>
      </c>
      <c r="I384" s="279">
        <v>272.54999999999995</v>
      </c>
      <c r="J384" s="279">
        <v>278.45000000000005</v>
      </c>
      <c r="K384" s="277">
        <v>266.64999999999998</v>
      </c>
      <c r="L384" s="277">
        <v>256</v>
      </c>
      <c r="M384" s="277">
        <v>8.3175899999999992</v>
      </c>
    </row>
    <row r="385" spans="1:13">
      <c r="A385" s="268">
        <v>375</v>
      </c>
      <c r="B385" s="277" t="s">
        <v>493</v>
      </c>
      <c r="C385" s="278">
        <v>56.75</v>
      </c>
      <c r="D385" s="279">
        <v>57.416666666666664</v>
      </c>
      <c r="E385" s="279">
        <v>55.833333333333329</v>
      </c>
      <c r="F385" s="279">
        <v>54.916666666666664</v>
      </c>
      <c r="G385" s="279">
        <v>53.333333333333329</v>
      </c>
      <c r="H385" s="279">
        <v>58.333333333333329</v>
      </c>
      <c r="I385" s="279">
        <v>59.916666666666657</v>
      </c>
      <c r="J385" s="279">
        <v>60.833333333333329</v>
      </c>
      <c r="K385" s="277">
        <v>59</v>
      </c>
      <c r="L385" s="277">
        <v>56.5</v>
      </c>
      <c r="M385" s="277">
        <v>2.92258</v>
      </c>
    </row>
    <row r="386" spans="1:13">
      <c r="A386" s="268">
        <v>376</v>
      </c>
      <c r="B386" s="277" t="s">
        <v>486</v>
      </c>
      <c r="C386" s="278">
        <v>61.4</v>
      </c>
      <c r="D386" s="279">
        <v>61.533333333333339</v>
      </c>
      <c r="E386" s="279">
        <v>61.066666666666677</v>
      </c>
      <c r="F386" s="279">
        <v>60.733333333333341</v>
      </c>
      <c r="G386" s="279">
        <v>60.26666666666668</v>
      </c>
      <c r="H386" s="279">
        <v>61.866666666666674</v>
      </c>
      <c r="I386" s="279">
        <v>62.333333333333329</v>
      </c>
      <c r="J386" s="279">
        <v>62.666666666666671</v>
      </c>
      <c r="K386" s="277">
        <v>62</v>
      </c>
      <c r="L386" s="277">
        <v>61.2</v>
      </c>
      <c r="M386" s="277">
        <v>13.1121</v>
      </c>
    </row>
    <row r="387" spans="1:13">
      <c r="A387" s="268">
        <v>377</v>
      </c>
      <c r="B387" s="277" t="s">
        <v>166</v>
      </c>
      <c r="C387" s="278">
        <v>1445.55</v>
      </c>
      <c r="D387" s="279">
        <v>1418.5666666666668</v>
      </c>
      <c r="E387" s="279">
        <v>1367.8833333333337</v>
      </c>
      <c r="F387" s="279">
        <v>1290.2166666666669</v>
      </c>
      <c r="G387" s="279">
        <v>1239.5333333333338</v>
      </c>
      <c r="H387" s="279">
        <v>1496.2333333333336</v>
      </c>
      <c r="I387" s="279">
        <v>1546.9166666666665</v>
      </c>
      <c r="J387" s="279">
        <v>1624.5833333333335</v>
      </c>
      <c r="K387" s="277">
        <v>1469.25</v>
      </c>
      <c r="L387" s="277">
        <v>1340.9</v>
      </c>
      <c r="M387" s="277">
        <v>43.035319999999999</v>
      </c>
    </row>
    <row r="388" spans="1:13">
      <c r="A388" s="268">
        <v>378</v>
      </c>
      <c r="B388" s="277" t="s">
        <v>278</v>
      </c>
      <c r="C388" s="278">
        <v>387.9</v>
      </c>
      <c r="D388" s="279">
        <v>387.2833333333333</v>
      </c>
      <c r="E388" s="279">
        <v>381.81666666666661</v>
      </c>
      <c r="F388" s="279">
        <v>375.73333333333329</v>
      </c>
      <c r="G388" s="279">
        <v>370.26666666666659</v>
      </c>
      <c r="H388" s="279">
        <v>393.36666666666662</v>
      </c>
      <c r="I388" s="279">
        <v>398.83333333333331</v>
      </c>
      <c r="J388" s="279">
        <v>404.91666666666663</v>
      </c>
      <c r="K388" s="277">
        <v>392.75</v>
      </c>
      <c r="L388" s="277">
        <v>381.2</v>
      </c>
      <c r="M388" s="277">
        <v>2.41553</v>
      </c>
    </row>
    <row r="389" spans="1:13">
      <c r="A389" s="268">
        <v>379</v>
      </c>
      <c r="B389" s="277" t="s">
        <v>496</v>
      </c>
      <c r="C389" s="278">
        <v>413.1</v>
      </c>
      <c r="D389" s="279">
        <v>417.7</v>
      </c>
      <c r="E389" s="279">
        <v>405.5</v>
      </c>
      <c r="F389" s="279">
        <v>397.90000000000003</v>
      </c>
      <c r="G389" s="279">
        <v>385.70000000000005</v>
      </c>
      <c r="H389" s="279">
        <v>425.29999999999995</v>
      </c>
      <c r="I389" s="279">
        <v>437.49999999999989</v>
      </c>
      <c r="J389" s="279">
        <v>445.09999999999991</v>
      </c>
      <c r="K389" s="277">
        <v>429.9</v>
      </c>
      <c r="L389" s="277">
        <v>410.1</v>
      </c>
      <c r="M389" s="277">
        <v>5.27895</v>
      </c>
    </row>
    <row r="390" spans="1:13">
      <c r="A390" s="268">
        <v>380</v>
      </c>
      <c r="B390" s="277" t="s">
        <v>498</v>
      </c>
      <c r="C390" s="278">
        <v>119.3</v>
      </c>
      <c r="D390" s="279">
        <v>120.36666666666667</v>
      </c>
      <c r="E390" s="279">
        <v>116.98333333333335</v>
      </c>
      <c r="F390" s="279">
        <v>114.66666666666667</v>
      </c>
      <c r="G390" s="279">
        <v>111.28333333333335</v>
      </c>
      <c r="H390" s="279">
        <v>122.68333333333335</v>
      </c>
      <c r="I390" s="279">
        <v>126.06666666666668</v>
      </c>
      <c r="J390" s="279">
        <v>128.38333333333335</v>
      </c>
      <c r="K390" s="277">
        <v>123.75</v>
      </c>
      <c r="L390" s="277">
        <v>118.05</v>
      </c>
      <c r="M390" s="277">
        <v>11.85191</v>
      </c>
    </row>
    <row r="391" spans="1:13">
      <c r="A391" s="268">
        <v>381</v>
      </c>
      <c r="B391" s="277" t="s">
        <v>279</v>
      </c>
      <c r="C391" s="278">
        <v>464.95</v>
      </c>
      <c r="D391" s="279">
        <v>468.58333333333331</v>
      </c>
      <c r="E391" s="279">
        <v>459.66666666666663</v>
      </c>
      <c r="F391" s="279">
        <v>454.38333333333333</v>
      </c>
      <c r="G391" s="279">
        <v>445.46666666666664</v>
      </c>
      <c r="H391" s="279">
        <v>473.86666666666662</v>
      </c>
      <c r="I391" s="279">
        <v>482.78333333333325</v>
      </c>
      <c r="J391" s="279">
        <v>488.06666666666661</v>
      </c>
      <c r="K391" s="277">
        <v>477.5</v>
      </c>
      <c r="L391" s="277">
        <v>463.3</v>
      </c>
      <c r="M391" s="277">
        <v>1.1897</v>
      </c>
    </row>
    <row r="392" spans="1:13">
      <c r="A392" s="268">
        <v>382</v>
      </c>
      <c r="B392" s="277" t="s">
        <v>499</v>
      </c>
      <c r="C392" s="278">
        <v>314.14999999999998</v>
      </c>
      <c r="D392" s="279">
        <v>316.55</v>
      </c>
      <c r="E392" s="279">
        <v>309.60000000000002</v>
      </c>
      <c r="F392" s="279">
        <v>305.05</v>
      </c>
      <c r="G392" s="279">
        <v>298.10000000000002</v>
      </c>
      <c r="H392" s="279">
        <v>321.10000000000002</v>
      </c>
      <c r="I392" s="279">
        <v>328.04999999999995</v>
      </c>
      <c r="J392" s="279">
        <v>332.6</v>
      </c>
      <c r="K392" s="277">
        <v>323.5</v>
      </c>
      <c r="L392" s="277">
        <v>312</v>
      </c>
      <c r="M392" s="277">
        <v>7.1725500000000002</v>
      </c>
    </row>
    <row r="393" spans="1:13">
      <c r="A393" s="268">
        <v>383</v>
      </c>
      <c r="B393" s="277" t="s">
        <v>167</v>
      </c>
      <c r="C393" s="278">
        <v>719.65</v>
      </c>
      <c r="D393" s="279">
        <v>719.4666666666667</v>
      </c>
      <c r="E393" s="279">
        <v>713.93333333333339</v>
      </c>
      <c r="F393" s="279">
        <v>708.2166666666667</v>
      </c>
      <c r="G393" s="279">
        <v>702.68333333333339</v>
      </c>
      <c r="H393" s="279">
        <v>725.18333333333339</v>
      </c>
      <c r="I393" s="279">
        <v>730.7166666666667</v>
      </c>
      <c r="J393" s="279">
        <v>736.43333333333339</v>
      </c>
      <c r="K393" s="277">
        <v>725</v>
      </c>
      <c r="L393" s="277">
        <v>713.75</v>
      </c>
      <c r="M393" s="277">
        <v>13.32769</v>
      </c>
    </row>
    <row r="394" spans="1:13">
      <c r="A394" s="268">
        <v>384</v>
      </c>
      <c r="B394" s="277" t="s">
        <v>501</v>
      </c>
      <c r="C394" s="278">
        <v>1179.95</v>
      </c>
      <c r="D394" s="279">
        <v>1178.0666666666666</v>
      </c>
      <c r="E394" s="279">
        <v>1161.1333333333332</v>
      </c>
      <c r="F394" s="279">
        <v>1142.3166666666666</v>
      </c>
      <c r="G394" s="279">
        <v>1125.3833333333332</v>
      </c>
      <c r="H394" s="279">
        <v>1196.8833333333332</v>
      </c>
      <c r="I394" s="279">
        <v>1213.8166666666666</v>
      </c>
      <c r="J394" s="279">
        <v>1232.6333333333332</v>
      </c>
      <c r="K394" s="277">
        <v>1195</v>
      </c>
      <c r="L394" s="277">
        <v>1159.25</v>
      </c>
      <c r="M394" s="277">
        <v>0.14665</v>
      </c>
    </row>
    <row r="395" spans="1:13">
      <c r="A395" s="268">
        <v>385</v>
      </c>
      <c r="B395" s="277" t="s">
        <v>502</v>
      </c>
      <c r="C395" s="278">
        <v>304.55</v>
      </c>
      <c r="D395" s="279">
        <v>305.83333333333331</v>
      </c>
      <c r="E395" s="279">
        <v>299.66666666666663</v>
      </c>
      <c r="F395" s="279">
        <v>294.7833333333333</v>
      </c>
      <c r="G395" s="279">
        <v>288.61666666666662</v>
      </c>
      <c r="H395" s="279">
        <v>310.71666666666664</v>
      </c>
      <c r="I395" s="279">
        <v>316.88333333333327</v>
      </c>
      <c r="J395" s="279">
        <v>321.76666666666665</v>
      </c>
      <c r="K395" s="277">
        <v>312</v>
      </c>
      <c r="L395" s="277">
        <v>300.95</v>
      </c>
      <c r="M395" s="277">
        <v>16.861090000000001</v>
      </c>
    </row>
    <row r="396" spans="1:13">
      <c r="A396" s="268">
        <v>386</v>
      </c>
      <c r="B396" s="277" t="s">
        <v>168</v>
      </c>
      <c r="C396" s="278">
        <v>210.5</v>
      </c>
      <c r="D396" s="279">
        <v>209.33333333333334</v>
      </c>
      <c r="E396" s="279">
        <v>204.66666666666669</v>
      </c>
      <c r="F396" s="279">
        <v>198.83333333333334</v>
      </c>
      <c r="G396" s="279">
        <v>194.16666666666669</v>
      </c>
      <c r="H396" s="279">
        <v>215.16666666666669</v>
      </c>
      <c r="I396" s="279">
        <v>219.83333333333337</v>
      </c>
      <c r="J396" s="279">
        <v>225.66666666666669</v>
      </c>
      <c r="K396" s="277">
        <v>214</v>
      </c>
      <c r="L396" s="277">
        <v>203.5</v>
      </c>
      <c r="M396" s="277">
        <v>427.84620999999999</v>
      </c>
    </row>
    <row r="397" spans="1:13">
      <c r="A397" s="268">
        <v>387</v>
      </c>
      <c r="B397" s="277" t="s">
        <v>500</v>
      </c>
      <c r="C397" s="278">
        <v>49.65</v>
      </c>
      <c r="D397" s="279">
        <v>49.983333333333327</v>
      </c>
      <c r="E397" s="279">
        <v>49.216666666666654</v>
      </c>
      <c r="F397" s="279">
        <v>48.783333333333324</v>
      </c>
      <c r="G397" s="279">
        <v>48.016666666666652</v>
      </c>
      <c r="H397" s="279">
        <v>50.416666666666657</v>
      </c>
      <c r="I397" s="279">
        <v>51.183333333333323</v>
      </c>
      <c r="J397" s="279">
        <v>51.61666666666666</v>
      </c>
      <c r="K397" s="277">
        <v>50.75</v>
      </c>
      <c r="L397" s="277">
        <v>49.55</v>
      </c>
      <c r="M397" s="277">
        <v>13.285360000000001</v>
      </c>
    </row>
    <row r="398" spans="1:13">
      <c r="A398" s="268">
        <v>388</v>
      </c>
      <c r="B398" s="277" t="s">
        <v>169</v>
      </c>
      <c r="C398" s="278">
        <v>111.55</v>
      </c>
      <c r="D398" s="279">
        <v>111.5</v>
      </c>
      <c r="E398" s="279">
        <v>109.35</v>
      </c>
      <c r="F398" s="279">
        <v>107.14999999999999</v>
      </c>
      <c r="G398" s="279">
        <v>104.99999999999999</v>
      </c>
      <c r="H398" s="279">
        <v>113.7</v>
      </c>
      <c r="I398" s="279">
        <v>115.85000000000001</v>
      </c>
      <c r="J398" s="279">
        <v>118.05000000000001</v>
      </c>
      <c r="K398" s="277">
        <v>113.65</v>
      </c>
      <c r="L398" s="277">
        <v>109.3</v>
      </c>
      <c r="M398" s="277">
        <v>89.639650000000003</v>
      </c>
    </row>
    <row r="399" spans="1:13">
      <c r="A399" s="268">
        <v>389</v>
      </c>
      <c r="B399" s="277" t="s">
        <v>503</v>
      </c>
      <c r="C399" s="278">
        <v>116</v>
      </c>
      <c r="D399" s="279">
        <v>116.45</v>
      </c>
      <c r="E399" s="279">
        <v>114.9</v>
      </c>
      <c r="F399" s="279">
        <v>113.8</v>
      </c>
      <c r="G399" s="279">
        <v>112.25</v>
      </c>
      <c r="H399" s="279">
        <v>117.55000000000001</v>
      </c>
      <c r="I399" s="279">
        <v>119.1</v>
      </c>
      <c r="J399" s="279">
        <v>120.20000000000002</v>
      </c>
      <c r="K399" s="277">
        <v>118</v>
      </c>
      <c r="L399" s="277">
        <v>115.35</v>
      </c>
      <c r="M399" s="277">
        <v>3.36564</v>
      </c>
    </row>
    <row r="400" spans="1:13">
      <c r="A400" s="268">
        <v>390</v>
      </c>
      <c r="B400" s="277" t="s">
        <v>504</v>
      </c>
      <c r="C400" s="278">
        <v>660.1</v>
      </c>
      <c r="D400" s="279">
        <v>656.06666666666661</v>
      </c>
      <c r="E400" s="279">
        <v>642.38333333333321</v>
      </c>
      <c r="F400" s="279">
        <v>624.66666666666663</v>
      </c>
      <c r="G400" s="279">
        <v>610.98333333333323</v>
      </c>
      <c r="H400" s="279">
        <v>673.78333333333319</v>
      </c>
      <c r="I400" s="279">
        <v>687.46666666666658</v>
      </c>
      <c r="J400" s="279">
        <v>705.18333333333317</v>
      </c>
      <c r="K400" s="277">
        <v>669.75</v>
      </c>
      <c r="L400" s="277">
        <v>638.35</v>
      </c>
      <c r="M400" s="277">
        <v>9.3205100000000005</v>
      </c>
    </row>
    <row r="401" spans="1:13">
      <c r="A401" s="268">
        <v>391</v>
      </c>
      <c r="B401" s="277" t="s">
        <v>170</v>
      </c>
      <c r="C401" s="278">
        <v>2116.15</v>
      </c>
      <c r="D401" s="279">
        <v>2118.4333333333334</v>
      </c>
      <c r="E401" s="279">
        <v>2103.9666666666667</v>
      </c>
      <c r="F401" s="279">
        <v>2091.7833333333333</v>
      </c>
      <c r="G401" s="279">
        <v>2077.3166666666666</v>
      </c>
      <c r="H401" s="279">
        <v>2130.6166666666668</v>
      </c>
      <c r="I401" s="279">
        <v>2145.0833333333339</v>
      </c>
      <c r="J401" s="279">
        <v>2157.2666666666669</v>
      </c>
      <c r="K401" s="277">
        <v>2132.9</v>
      </c>
      <c r="L401" s="277">
        <v>2106.25</v>
      </c>
      <c r="M401" s="277">
        <v>125.37684</v>
      </c>
    </row>
    <row r="402" spans="1:13">
      <c r="A402" s="268">
        <v>392</v>
      </c>
      <c r="B402" s="277" t="s">
        <v>519</v>
      </c>
      <c r="C402" s="278">
        <v>10.15</v>
      </c>
      <c r="D402" s="279">
        <v>10.216666666666667</v>
      </c>
      <c r="E402" s="279">
        <v>9.8833333333333329</v>
      </c>
      <c r="F402" s="279">
        <v>9.6166666666666654</v>
      </c>
      <c r="G402" s="279">
        <v>9.2833333333333314</v>
      </c>
      <c r="H402" s="279">
        <v>10.483333333333334</v>
      </c>
      <c r="I402" s="279">
        <v>10.816666666666666</v>
      </c>
      <c r="J402" s="279">
        <v>11.083333333333336</v>
      </c>
      <c r="K402" s="277">
        <v>10.55</v>
      </c>
      <c r="L402" s="277">
        <v>9.9499999999999993</v>
      </c>
      <c r="M402" s="277">
        <v>26.149940000000001</v>
      </c>
    </row>
    <row r="403" spans="1:13">
      <c r="A403" s="268">
        <v>393</v>
      </c>
      <c r="B403" s="277" t="s">
        <v>508</v>
      </c>
      <c r="C403" s="278">
        <v>186.45</v>
      </c>
      <c r="D403" s="279">
        <v>185.44999999999996</v>
      </c>
      <c r="E403" s="279">
        <v>184.44999999999993</v>
      </c>
      <c r="F403" s="279">
        <v>182.44999999999996</v>
      </c>
      <c r="G403" s="279">
        <v>181.44999999999993</v>
      </c>
      <c r="H403" s="279">
        <v>187.44999999999993</v>
      </c>
      <c r="I403" s="279">
        <v>188.45</v>
      </c>
      <c r="J403" s="279">
        <v>190.44999999999993</v>
      </c>
      <c r="K403" s="277">
        <v>186.45</v>
      </c>
      <c r="L403" s="277">
        <v>183.45</v>
      </c>
      <c r="M403" s="277">
        <v>11.52319</v>
      </c>
    </row>
    <row r="404" spans="1:13">
      <c r="A404" s="268">
        <v>394</v>
      </c>
      <c r="B404" s="277" t="s">
        <v>495</v>
      </c>
      <c r="C404" s="278">
        <v>254.25</v>
      </c>
      <c r="D404" s="279">
        <v>255.6</v>
      </c>
      <c r="E404" s="279">
        <v>252.14999999999998</v>
      </c>
      <c r="F404" s="279">
        <v>250.04999999999998</v>
      </c>
      <c r="G404" s="279">
        <v>246.59999999999997</v>
      </c>
      <c r="H404" s="279">
        <v>257.7</v>
      </c>
      <c r="I404" s="279">
        <v>261.14999999999998</v>
      </c>
      <c r="J404" s="279">
        <v>263.25</v>
      </c>
      <c r="K404" s="277">
        <v>259.05</v>
      </c>
      <c r="L404" s="277">
        <v>253.5</v>
      </c>
      <c r="M404" s="277">
        <v>3.6871700000000001</v>
      </c>
    </row>
    <row r="405" spans="1:13">
      <c r="A405" s="268">
        <v>395</v>
      </c>
      <c r="B405" s="277" t="s">
        <v>497</v>
      </c>
      <c r="C405" s="278">
        <v>22</v>
      </c>
      <c r="D405" s="279">
        <v>22.033333333333331</v>
      </c>
      <c r="E405" s="279">
        <v>21.866666666666664</v>
      </c>
      <c r="F405" s="279">
        <v>21.733333333333331</v>
      </c>
      <c r="G405" s="279">
        <v>21.566666666666663</v>
      </c>
      <c r="H405" s="279">
        <v>22.166666666666664</v>
      </c>
      <c r="I405" s="279">
        <v>22.333333333333336</v>
      </c>
      <c r="J405" s="279">
        <v>22.466666666666665</v>
      </c>
      <c r="K405" s="277">
        <v>22.2</v>
      </c>
      <c r="L405" s="277">
        <v>21.9</v>
      </c>
      <c r="M405" s="277">
        <v>53.688720000000004</v>
      </c>
    </row>
    <row r="406" spans="1:13">
      <c r="A406" s="268">
        <v>396</v>
      </c>
      <c r="B406" s="277" t="s">
        <v>512</v>
      </c>
      <c r="C406" s="278">
        <v>56.4</v>
      </c>
      <c r="D406" s="279">
        <v>57.283333333333331</v>
      </c>
      <c r="E406" s="279">
        <v>55.11666666666666</v>
      </c>
      <c r="F406" s="279">
        <v>53.833333333333329</v>
      </c>
      <c r="G406" s="279">
        <v>51.666666666666657</v>
      </c>
      <c r="H406" s="279">
        <v>58.566666666666663</v>
      </c>
      <c r="I406" s="279">
        <v>60.733333333333334</v>
      </c>
      <c r="J406" s="279">
        <v>62.016666666666666</v>
      </c>
      <c r="K406" s="277">
        <v>59.45</v>
      </c>
      <c r="L406" s="277">
        <v>56</v>
      </c>
      <c r="M406" s="277">
        <v>6.0661100000000001</v>
      </c>
    </row>
    <row r="407" spans="1:13">
      <c r="A407" s="268">
        <v>397</v>
      </c>
      <c r="B407" s="277" t="s">
        <v>171</v>
      </c>
      <c r="C407" s="278">
        <v>40.950000000000003</v>
      </c>
      <c r="D407" s="279">
        <v>41.55</v>
      </c>
      <c r="E407" s="279">
        <v>39.949999999999996</v>
      </c>
      <c r="F407" s="279">
        <v>38.949999999999996</v>
      </c>
      <c r="G407" s="279">
        <v>37.349999999999994</v>
      </c>
      <c r="H407" s="279">
        <v>42.55</v>
      </c>
      <c r="I407" s="279">
        <v>44.149999999999991</v>
      </c>
      <c r="J407" s="279">
        <v>45.15</v>
      </c>
      <c r="K407" s="277">
        <v>43.15</v>
      </c>
      <c r="L407" s="277">
        <v>40.549999999999997</v>
      </c>
      <c r="M407" s="277">
        <v>942.54926</v>
      </c>
    </row>
    <row r="408" spans="1:13">
      <c r="A408" s="268">
        <v>398</v>
      </c>
      <c r="B408" s="277" t="s">
        <v>513</v>
      </c>
      <c r="C408" s="278">
        <v>8665.25</v>
      </c>
      <c r="D408" s="279">
        <v>8706.8333333333339</v>
      </c>
      <c r="E408" s="279">
        <v>8569.6666666666679</v>
      </c>
      <c r="F408" s="279">
        <v>8474.0833333333339</v>
      </c>
      <c r="G408" s="279">
        <v>8336.9166666666679</v>
      </c>
      <c r="H408" s="279">
        <v>8802.4166666666679</v>
      </c>
      <c r="I408" s="279">
        <v>8939.5833333333358</v>
      </c>
      <c r="J408" s="279">
        <v>9035.1666666666679</v>
      </c>
      <c r="K408" s="277">
        <v>8844</v>
      </c>
      <c r="L408" s="277">
        <v>8611.25</v>
      </c>
      <c r="M408" s="277">
        <v>0.14144000000000001</v>
      </c>
    </row>
    <row r="409" spans="1:13">
      <c r="A409" s="268">
        <v>399</v>
      </c>
      <c r="B409" s="277" t="s">
        <v>3524</v>
      </c>
      <c r="C409" s="278">
        <v>838.9</v>
      </c>
      <c r="D409" s="279">
        <v>836.15</v>
      </c>
      <c r="E409" s="279">
        <v>826.3</v>
      </c>
      <c r="F409" s="279">
        <v>813.69999999999993</v>
      </c>
      <c r="G409" s="279">
        <v>803.84999999999991</v>
      </c>
      <c r="H409" s="279">
        <v>848.75</v>
      </c>
      <c r="I409" s="279">
        <v>858.60000000000014</v>
      </c>
      <c r="J409" s="279">
        <v>871.2</v>
      </c>
      <c r="K409" s="277">
        <v>846</v>
      </c>
      <c r="L409" s="277">
        <v>823.55</v>
      </c>
      <c r="M409" s="277">
        <v>23.09206</v>
      </c>
    </row>
    <row r="410" spans="1:13">
      <c r="A410" s="268">
        <v>400</v>
      </c>
      <c r="B410" s="277" t="s">
        <v>280</v>
      </c>
      <c r="C410" s="278">
        <v>851.55</v>
      </c>
      <c r="D410" s="279">
        <v>851.1</v>
      </c>
      <c r="E410" s="279">
        <v>843.5</v>
      </c>
      <c r="F410" s="279">
        <v>835.44999999999993</v>
      </c>
      <c r="G410" s="279">
        <v>827.84999999999991</v>
      </c>
      <c r="H410" s="279">
        <v>859.15000000000009</v>
      </c>
      <c r="I410" s="279">
        <v>866.75000000000023</v>
      </c>
      <c r="J410" s="279">
        <v>874.80000000000018</v>
      </c>
      <c r="K410" s="277">
        <v>858.7</v>
      </c>
      <c r="L410" s="277">
        <v>843.05</v>
      </c>
      <c r="M410" s="277">
        <v>16.40203</v>
      </c>
    </row>
    <row r="411" spans="1:13">
      <c r="A411" s="268">
        <v>401</v>
      </c>
      <c r="B411" s="277" t="s">
        <v>172</v>
      </c>
      <c r="C411" s="278">
        <v>224.85</v>
      </c>
      <c r="D411" s="279">
        <v>222.51666666666665</v>
      </c>
      <c r="E411" s="279">
        <v>219.1333333333333</v>
      </c>
      <c r="F411" s="279">
        <v>213.41666666666666</v>
      </c>
      <c r="G411" s="279">
        <v>210.0333333333333</v>
      </c>
      <c r="H411" s="279">
        <v>228.23333333333329</v>
      </c>
      <c r="I411" s="279">
        <v>231.61666666666662</v>
      </c>
      <c r="J411" s="279">
        <v>237.33333333333329</v>
      </c>
      <c r="K411" s="277">
        <v>225.9</v>
      </c>
      <c r="L411" s="277">
        <v>216.8</v>
      </c>
      <c r="M411" s="277">
        <v>959.83849999999995</v>
      </c>
    </row>
    <row r="412" spans="1:13">
      <c r="A412" s="268">
        <v>402</v>
      </c>
      <c r="B412" s="277" t="s">
        <v>514</v>
      </c>
      <c r="C412" s="278">
        <v>3955.35</v>
      </c>
      <c r="D412" s="279">
        <v>4006.7833333333333</v>
      </c>
      <c r="E412" s="279">
        <v>3853.5666666666666</v>
      </c>
      <c r="F412" s="279">
        <v>3751.7833333333333</v>
      </c>
      <c r="G412" s="279">
        <v>3598.5666666666666</v>
      </c>
      <c r="H412" s="279">
        <v>4108.5666666666666</v>
      </c>
      <c r="I412" s="279">
        <v>4261.7833333333328</v>
      </c>
      <c r="J412" s="279">
        <v>4363.5666666666666</v>
      </c>
      <c r="K412" s="277">
        <v>4160</v>
      </c>
      <c r="L412" s="277">
        <v>3905</v>
      </c>
      <c r="M412" s="277">
        <v>0.37563999999999997</v>
      </c>
    </row>
    <row r="413" spans="1:13">
      <c r="A413" s="268">
        <v>403</v>
      </c>
      <c r="B413" s="277" t="s">
        <v>2403</v>
      </c>
      <c r="C413" s="278">
        <v>87.35</v>
      </c>
      <c r="D413" s="279">
        <v>88.316666666666663</v>
      </c>
      <c r="E413" s="279">
        <v>85.73333333333332</v>
      </c>
      <c r="F413" s="279">
        <v>84.11666666666666</v>
      </c>
      <c r="G413" s="279">
        <v>81.533333333333317</v>
      </c>
      <c r="H413" s="279">
        <v>89.933333333333323</v>
      </c>
      <c r="I413" s="279">
        <v>92.516666666666666</v>
      </c>
      <c r="J413" s="279">
        <v>94.133333333333326</v>
      </c>
      <c r="K413" s="277">
        <v>90.9</v>
      </c>
      <c r="L413" s="277">
        <v>86.7</v>
      </c>
      <c r="M413" s="277">
        <v>4.0656100000000004</v>
      </c>
    </row>
    <row r="414" spans="1:13">
      <c r="A414" s="268">
        <v>404</v>
      </c>
      <c r="B414" s="277" t="s">
        <v>2405</v>
      </c>
      <c r="C414" s="278">
        <v>61.65</v>
      </c>
      <c r="D414" s="279">
        <v>61.866666666666667</v>
      </c>
      <c r="E414" s="279">
        <v>60.883333333333333</v>
      </c>
      <c r="F414" s="279">
        <v>60.116666666666667</v>
      </c>
      <c r="G414" s="279">
        <v>59.133333333333333</v>
      </c>
      <c r="H414" s="279">
        <v>62.633333333333333</v>
      </c>
      <c r="I414" s="279">
        <v>63.616666666666667</v>
      </c>
      <c r="J414" s="279">
        <v>64.383333333333326</v>
      </c>
      <c r="K414" s="277">
        <v>62.85</v>
      </c>
      <c r="L414" s="277">
        <v>61.1</v>
      </c>
      <c r="M414" s="277">
        <v>10.956490000000001</v>
      </c>
    </row>
    <row r="415" spans="1:13">
      <c r="A415" s="268">
        <v>405</v>
      </c>
      <c r="B415" s="277" t="s">
        <v>2413</v>
      </c>
      <c r="C415" s="278">
        <v>134.65</v>
      </c>
      <c r="D415" s="279">
        <v>134.73333333333335</v>
      </c>
      <c r="E415" s="279">
        <v>133.06666666666669</v>
      </c>
      <c r="F415" s="279">
        <v>131.48333333333335</v>
      </c>
      <c r="G415" s="279">
        <v>129.81666666666669</v>
      </c>
      <c r="H415" s="279">
        <v>136.31666666666669</v>
      </c>
      <c r="I415" s="279">
        <v>137.98333333333332</v>
      </c>
      <c r="J415" s="279">
        <v>139.56666666666669</v>
      </c>
      <c r="K415" s="277">
        <v>136.4</v>
      </c>
      <c r="L415" s="277">
        <v>133.15</v>
      </c>
      <c r="M415" s="277">
        <v>8.5693400000000004</v>
      </c>
    </row>
    <row r="416" spans="1:13">
      <c r="A416" s="268">
        <v>406</v>
      </c>
      <c r="B416" s="277" t="s">
        <v>516</v>
      </c>
      <c r="C416" s="278">
        <v>1378.75</v>
      </c>
      <c r="D416" s="279">
        <v>1384.5</v>
      </c>
      <c r="E416" s="279">
        <v>1364.25</v>
      </c>
      <c r="F416" s="279">
        <v>1349.75</v>
      </c>
      <c r="G416" s="279">
        <v>1329.5</v>
      </c>
      <c r="H416" s="279">
        <v>1399</v>
      </c>
      <c r="I416" s="279">
        <v>1419.25</v>
      </c>
      <c r="J416" s="279">
        <v>1433.75</v>
      </c>
      <c r="K416" s="277">
        <v>1404.75</v>
      </c>
      <c r="L416" s="277">
        <v>1370</v>
      </c>
      <c r="M416" s="277">
        <v>0.12481</v>
      </c>
    </row>
    <row r="417" spans="1:13">
      <c r="A417" s="268">
        <v>407</v>
      </c>
      <c r="B417" s="277" t="s">
        <v>518</v>
      </c>
      <c r="C417" s="278">
        <v>189.3</v>
      </c>
      <c r="D417" s="279">
        <v>189.20000000000002</v>
      </c>
      <c r="E417" s="279">
        <v>186.45000000000005</v>
      </c>
      <c r="F417" s="279">
        <v>183.60000000000002</v>
      </c>
      <c r="G417" s="279">
        <v>180.85000000000005</v>
      </c>
      <c r="H417" s="279">
        <v>192.05000000000004</v>
      </c>
      <c r="I417" s="279">
        <v>194.79999999999998</v>
      </c>
      <c r="J417" s="279">
        <v>197.65000000000003</v>
      </c>
      <c r="K417" s="277">
        <v>191.95</v>
      </c>
      <c r="L417" s="277">
        <v>186.35</v>
      </c>
      <c r="M417" s="277">
        <v>3.3541699999999999</v>
      </c>
    </row>
    <row r="418" spans="1:13">
      <c r="A418" s="268">
        <v>408</v>
      </c>
      <c r="B418" s="277" t="s">
        <v>173</v>
      </c>
      <c r="C418" s="278">
        <v>21329.55</v>
      </c>
      <c r="D418" s="279">
        <v>21460.350000000002</v>
      </c>
      <c r="E418" s="279">
        <v>21120.700000000004</v>
      </c>
      <c r="F418" s="279">
        <v>20911.850000000002</v>
      </c>
      <c r="G418" s="279">
        <v>20572.200000000004</v>
      </c>
      <c r="H418" s="279">
        <v>21669.200000000004</v>
      </c>
      <c r="I418" s="279">
        <v>22008.850000000006</v>
      </c>
      <c r="J418" s="279">
        <v>22217.700000000004</v>
      </c>
      <c r="K418" s="277">
        <v>21800</v>
      </c>
      <c r="L418" s="277">
        <v>21251.5</v>
      </c>
      <c r="M418" s="277">
        <v>0.5282</v>
      </c>
    </row>
    <row r="419" spans="1:13">
      <c r="A419" s="268">
        <v>409</v>
      </c>
      <c r="B419" s="277" t="s">
        <v>520</v>
      </c>
      <c r="C419" s="278">
        <v>944</v>
      </c>
      <c r="D419" s="279">
        <v>944.66666666666663</v>
      </c>
      <c r="E419" s="279">
        <v>929.33333333333326</v>
      </c>
      <c r="F419" s="279">
        <v>914.66666666666663</v>
      </c>
      <c r="G419" s="279">
        <v>899.33333333333326</v>
      </c>
      <c r="H419" s="279">
        <v>959.33333333333326</v>
      </c>
      <c r="I419" s="279">
        <v>974.66666666666652</v>
      </c>
      <c r="J419" s="279">
        <v>989.33333333333326</v>
      </c>
      <c r="K419" s="277">
        <v>960</v>
      </c>
      <c r="L419" s="277">
        <v>930</v>
      </c>
      <c r="M419" s="277">
        <v>0.23039000000000001</v>
      </c>
    </row>
    <row r="420" spans="1:13">
      <c r="A420" s="268">
        <v>410</v>
      </c>
      <c r="B420" s="277" t="s">
        <v>174</v>
      </c>
      <c r="C420" s="278">
        <v>1221.1500000000001</v>
      </c>
      <c r="D420" s="279">
        <v>1225.0166666666667</v>
      </c>
      <c r="E420" s="279">
        <v>1213.0333333333333</v>
      </c>
      <c r="F420" s="279">
        <v>1204.9166666666667</v>
      </c>
      <c r="G420" s="279">
        <v>1192.9333333333334</v>
      </c>
      <c r="H420" s="279">
        <v>1233.1333333333332</v>
      </c>
      <c r="I420" s="279">
        <v>1245.1166666666663</v>
      </c>
      <c r="J420" s="279">
        <v>1253.2333333333331</v>
      </c>
      <c r="K420" s="277">
        <v>1237</v>
      </c>
      <c r="L420" s="277">
        <v>1216.9000000000001</v>
      </c>
      <c r="M420" s="277">
        <v>5.2840800000000003</v>
      </c>
    </row>
    <row r="421" spans="1:13">
      <c r="A421" s="268">
        <v>411</v>
      </c>
      <c r="B421" s="277" t="s">
        <v>515</v>
      </c>
      <c r="C421" s="278">
        <v>391.65</v>
      </c>
      <c r="D421" s="279">
        <v>400.18333333333334</v>
      </c>
      <c r="E421" s="279">
        <v>381.4666666666667</v>
      </c>
      <c r="F421" s="279">
        <v>371.28333333333336</v>
      </c>
      <c r="G421" s="279">
        <v>352.56666666666672</v>
      </c>
      <c r="H421" s="279">
        <v>410.36666666666667</v>
      </c>
      <c r="I421" s="279">
        <v>429.08333333333326</v>
      </c>
      <c r="J421" s="279">
        <v>439.26666666666665</v>
      </c>
      <c r="K421" s="277">
        <v>418.9</v>
      </c>
      <c r="L421" s="277">
        <v>390</v>
      </c>
      <c r="M421" s="277">
        <v>11.94599</v>
      </c>
    </row>
    <row r="422" spans="1:13">
      <c r="A422" s="268">
        <v>412</v>
      </c>
      <c r="B422" s="277" t="s">
        <v>510</v>
      </c>
      <c r="C422" s="278">
        <v>24.8</v>
      </c>
      <c r="D422" s="279">
        <v>25.166666666666668</v>
      </c>
      <c r="E422" s="279">
        <v>24.233333333333334</v>
      </c>
      <c r="F422" s="279">
        <v>23.666666666666668</v>
      </c>
      <c r="G422" s="279">
        <v>22.733333333333334</v>
      </c>
      <c r="H422" s="279">
        <v>25.733333333333334</v>
      </c>
      <c r="I422" s="279">
        <v>26.666666666666664</v>
      </c>
      <c r="J422" s="279">
        <v>27.233333333333334</v>
      </c>
      <c r="K422" s="277">
        <v>26.1</v>
      </c>
      <c r="L422" s="277">
        <v>24.6</v>
      </c>
      <c r="M422" s="277">
        <v>34.317360000000001</v>
      </c>
    </row>
    <row r="423" spans="1:13">
      <c r="A423" s="268">
        <v>413</v>
      </c>
      <c r="B423" s="277" t="s">
        <v>511</v>
      </c>
      <c r="C423" s="278">
        <v>1652.3</v>
      </c>
      <c r="D423" s="279">
        <v>1651.7666666666667</v>
      </c>
      <c r="E423" s="279">
        <v>1630.5833333333333</v>
      </c>
      <c r="F423" s="279">
        <v>1608.8666666666666</v>
      </c>
      <c r="G423" s="279">
        <v>1587.6833333333332</v>
      </c>
      <c r="H423" s="279">
        <v>1673.4833333333333</v>
      </c>
      <c r="I423" s="279">
        <v>1694.6666666666667</v>
      </c>
      <c r="J423" s="279">
        <v>1716.3833333333334</v>
      </c>
      <c r="K423" s="277">
        <v>1672.95</v>
      </c>
      <c r="L423" s="277">
        <v>1630.05</v>
      </c>
      <c r="M423" s="277">
        <v>0.25101000000000001</v>
      </c>
    </row>
    <row r="424" spans="1:13">
      <c r="A424" s="268">
        <v>414</v>
      </c>
      <c r="B424" s="277" t="s">
        <v>521</v>
      </c>
      <c r="C424" s="278">
        <v>267.45</v>
      </c>
      <c r="D424" s="279">
        <v>269.78333333333336</v>
      </c>
      <c r="E424" s="279">
        <v>263.56666666666672</v>
      </c>
      <c r="F424" s="279">
        <v>259.68333333333334</v>
      </c>
      <c r="G424" s="279">
        <v>253.4666666666667</v>
      </c>
      <c r="H424" s="279">
        <v>273.66666666666674</v>
      </c>
      <c r="I424" s="279">
        <v>279.88333333333333</v>
      </c>
      <c r="J424" s="279">
        <v>283.76666666666677</v>
      </c>
      <c r="K424" s="277">
        <v>276</v>
      </c>
      <c r="L424" s="277">
        <v>265.89999999999998</v>
      </c>
      <c r="M424" s="277">
        <v>4.4149000000000003</v>
      </c>
    </row>
    <row r="425" spans="1:13">
      <c r="A425" s="268">
        <v>415</v>
      </c>
      <c r="B425" s="277" t="s">
        <v>522</v>
      </c>
      <c r="C425" s="278">
        <v>1149.95</v>
      </c>
      <c r="D425" s="279">
        <v>1160.6333333333334</v>
      </c>
      <c r="E425" s="279">
        <v>1131.3166666666668</v>
      </c>
      <c r="F425" s="279">
        <v>1112.6833333333334</v>
      </c>
      <c r="G425" s="279">
        <v>1083.3666666666668</v>
      </c>
      <c r="H425" s="279">
        <v>1179.2666666666669</v>
      </c>
      <c r="I425" s="279">
        <v>1208.5833333333335</v>
      </c>
      <c r="J425" s="279">
        <v>1227.2166666666669</v>
      </c>
      <c r="K425" s="277">
        <v>1189.95</v>
      </c>
      <c r="L425" s="277">
        <v>1142</v>
      </c>
      <c r="M425" s="277">
        <v>0.43120999999999998</v>
      </c>
    </row>
    <row r="426" spans="1:13">
      <c r="A426" s="268">
        <v>416</v>
      </c>
      <c r="B426" s="277" t="s">
        <v>523</v>
      </c>
      <c r="C426" s="278">
        <v>318.10000000000002</v>
      </c>
      <c r="D426" s="279">
        <v>319.88333333333338</v>
      </c>
      <c r="E426" s="279">
        <v>313.21666666666675</v>
      </c>
      <c r="F426" s="279">
        <v>308.33333333333337</v>
      </c>
      <c r="G426" s="279">
        <v>301.66666666666674</v>
      </c>
      <c r="H426" s="279">
        <v>324.76666666666677</v>
      </c>
      <c r="I426" s="279">
        <v>331.43333333333339</v>
      </c>
      <c r="J426" s="279">
        <v>336.31666666666678</v>
      </c>
      <c r="K426" s="277">
        <v>326.55</v>
      </c>
      <c r="L426" s="277">
        <v>315</v>
      </c>
      <c r="M426" s="277">
        <v>1.5859799999999999</v>
      </c>
    </row>
    <row r="427" spans="1:13">
      <c r="A427" s="268">
        <v>417</v>
      </c>
      <c r="B427" s="277" t="s">
        <v>524</v>
      </c>
      <c r="C427" s="278">
        <v>7.6</v>
      </c>
      <c r="D427" s="279">
        <v>7.6499999999999995</v>
      </c>
      <c r="E427" s="279">
        <v>7.3999999999999986</v>
      </c>
      <c r="F427" s="279">
        <v>7.1999999999999993</v>
      </c>
      <c r="G427" s="279">
        <v>6.9499999999999984</v>
      </c>
      <c r="H427" s="279">
        <v>7.8499999999999988</v>
      </c>
      <c r="I427" s="279">
        <v>8.1000000000000014</v>
      </c>
      <c r="J427" s="279">
        <v>8.2999999999999989</v>
      </c>
      <c r="K427" s="277">
        <v>7.9</v>
      </c>
      <c r="L427" s="277">
        <v>7.45</v>
      </c>
      <c r="M427" s="277">
        <v>445.26526000000001</v>
      </c>
    </row>
    <row r="428" spans="1:13">
      <c r="A428" s="268">
        <v>418</v>
      </c>
      <c r="B428" s="277" t="s">
        <v>2517</v>
      </c>
      <c r="C428" s="278">
        <v>638.9</v>
      </c>
      <c r="D428" s="279">
        <v>635.48333333333335</v>
      </c>
      <c r="E428" s="279">
        <v>612.9666666666667</v>
      </c>
      <c r="F428" s="279">
        <v>587.0333333333333</v>
      </c>
      <c r="G428" s="279">
        <v>564.51666666666665</v>
      </c>
      <c r="H428" s="279">
        <v>661.41666666666674</v>
      </c>
      <c r="I428" s="279">
        <v>683.93333333333339</v>
      </c>
      <c r="J428" s="279">
        <v>709.86666666666679</v>
      </c>
      <c r="K428" s="277">
        <v>658</v>
      </c>
      <c r="L428" s="277">
        <v>609.54999999999995</v>
      </c>
      <c r="M428" s="277">
        <v>1.18624</v>
      </c>
    </row>
    <row r="429" spans="1:13">
      <c r="A429" s="268">
        <v>419</v>
      </c>
      <c r="B429" s="277" t="s">
        <v>527</v>
      </c>
      <c r="C429" s="278">
        <v>190.15</v>
      </c>
      <c r="D429" s="279">
        <v>189.4666666666667</v>
      </c>
      <c r="E429" s="279">
        <v>183.48333333333341</v>
      </c>
      <c r="F429" s="279">
        <v>176.81666666666672</v>
      </c>
      <c r="G429" s="279">
        <v>170.83333333333343</v>
      </c>
      <c r="H429" s="279">
        <v>196.13333333333338</v>
      </c>
      <c r="I429" s="279">
        <v>202.11666666666667</v>
      </c>
      <c r="J429" s="279">
        <v>208.78333333333336</v>
      </c>
      <c r="K429" s="277">
        <v>195.45</v>
      </c>
      <c r="L429" s="277">
        <v>182.8</v>
      </c>
      <c r="M429" s="277">
        <v>60.86891</v>
      </c>
    </row>
    <row r="430" spans="1:13">
      <c r="A430" s="268">
        <v>420</v>
      </c>
      <c r="B430" s="277" t="s">
        <v>2526</v>
      </c>
      <c r="C430" s="278">
        <v>52.35</v>
      </c>
      <c r="D430" s="279">
        <v>52.416666666666664</v>
      </c>
      <c r="E430" s="279">
        <v>52.083333333333329</v>
      </c>
      <c r="F430" s="279">
        <v>51.816666666666663</v>
      </c>
      <c r="G430" s="279">
        <v>51.483333333333327</v>
      </c>
      <c r="H430" s="279">
        <v>52.68333333333333</v>
      </c>
      <c r="I430" s="279">
        <v>53.016666666666659</v>
      </c>
      <c r="J430" s="279">
        <v>53.283333333333331</v>
      </c>
      <c r="K430" s="277">
        <v>52.75</v>
      </c>
      <c r="L430" s="277">
        <v>52.15</v>
      </c>
      <c r="M430" s="277">
        <v>28.09273</v>
      </c>
    </row>
    <row r="431" spans="1:13">
      <c r="A431" s="268">
        <v>421</v>
      </c>
      <c r="B431" s="277" t="s">
        <v>175</v>
      </c>
      <c r="C431" s="278">
        <v>4226</v>
      </c>
      <c r="D431" s="279">
        <v>4237.333333333333</v>
      </c>
      <c r="E431" s="279">
        <v>4198.6666666666661</v>
      </c>
      <c r="F431" s="279">
        <v>4171.333333333333</v>
      </c>
      <c r="G431" s="279">
        <v>4132.6666666666661</v>
      </c>
      <c r="H431" s="279">
        <v>4264.6666666666661</v>
      </c>
      <c r="I431" s="279">
        <v>4303.3333333333321</v>
      </c>
      <c r="J431" s="279">
        <v>4330.6666666666661</v>
      </c>
      <c r="K431" s="277">
        <v>4276</v>
      </c>
      <c r="L431" s="277">
        <v>4210</v>
      </c>
      <c r="M431" s="277">
        <v>1.4690700000000001</v>
      </c>
    </row>
    <row r="432" spans="1:13">
      <c r="A432" s="268">
        <v>422</v>
      </c>
      <c r="B432" s="277" t="s">
        <v>176</v>
      </c>
      <c r="C432" s="286">
        <v>772.75</v>
      </c>
      <c r="D432" s="287">
        <v>760.48333333333323</v>
      </c>
      <c r="E432" s="287">
        <v>737.26666666666642</v>
      </c>
      <c r="F432" s="287">
        <v>701.78333333333319</v>
      </c>
      <c r="G432" s="287">
        <v>678.56666666666638</v>
      </c>
      <c r="H432" s="287">
        <v>795.96666666666647</v>
      </c>
      <c r="I432" s="287">
        <v>819.18333333333339</v>
      </c>
      <c r="J432" s="287">
        <v>854.66666666666652</v>
      </c>
      <c r="K432" s="288">
        <v>783.7</v>
      </c>
      <c r="L432" s="288">
        <v>725</v>
      </c>
      <c r="M432" s="288">
        <v>135.56969000000001</v>
      </c>
    </row>
    <row r="433" spans="1:13">
      <c r="A433" s="268">
        <v>423</v>
      </c>
      <c r="B433" s="277" t="s">
        <v>177</v>
      </c>
      <c r="C433" s="277">
        <v>624.65</v>
      </c>
      <c r="D433" s="279">
        <v>630.38333333333333</v>
      </c>
      <c r="E433" s="279">
        <v>615.26666666666665</v>
      </c>
      <c r="F433" s="279">
        <v>605.88333333333333</v>
      </c>
      <c r="G433" s="279">
        <v>590.76666666666665</v>
      </c>
      <c r="H433" s="279">
        <v>639.76666666666665</v>
      </c>
      <c r="I433" s="279">
        <v>654.88333333333321</v>
      </c>
      <c r="J433" s="279">
        <v>664.26666666666665</v>
      </c>
      <c r="K433" s="277">
        <v>645.5</v>
      </c>
      <c r="L433" s="277">
        <v>621</v>
      </c>
      <c r="M433" s="277">
        <v>10.081759999999999</v>
      </c>
    </row>
    <row r="434" spans="1:13">
      <c r="A434" s="268">
        <v>424</v>
      </c>
      <c r="B434" s="277" t="s">
        <v>525</v>
      </c>
      <c r="C434" s="277">
        <v>89.95</v>
      </c>
      <c r="D434" s="279">
        <v>90.316666666666677</v>
      </c>
      <c r="E434" s="279">
        <v>89.233333333333348</v>
      </c>
      <c r="F434" s="279">
        <v>88.516666666666666</v>
      </c>
      <c r="G434" s="279">
        <v>87.433333333333337</v>
      </c>
      <c r="H434" s="279">
        <v>91.03333333333336</v>
      </c>
      <c r="I434" s="279">
        <v>92.116666666666703</v>
      </c>
      <c r="J434" s="279">
        <v>92.833333333333371</v>
      </c>
      <c r="K434" s="277">
        <v>91.4</v>
      </c>
      <c r="L434" s="277">
        <v>89.6</v>
      </c>
      <c r="M434" s="277">
        <v>0.70374999999999999</v>
      </c>
    </row>
    <row r="435" spans="1:13">
      <c r="A435" s="268">
        <v>425</v>
      </c>
      <c r="B435" s="277" t="s">
        <v>281</v>
      </c>
      <c r="C435" s="277">
        <v>159.69999999999999</v>
      </c>
      <c r="D435" s="279">
        <v>162.5</v>
      </c>
      <c r="E435" s="279">
        <v>156.19999999999999</v>
      </c>
      <c r="F435" s="279">
        <v>152.69999999999999</v>
      </c>
      <c r="G435" s="279">
        <v>146.39999999999998</v>
      </c>
      <c r="H435" s="279">
        <v>166</v>
      </c>
      <c r="I435" s="279">
        <v>172.3</v>
      </c>
      <c r="J435" s="279">
        <v>175.8</v>
      </c>
      <c r="K435" s="277">
        <v>168.8</v>
      </c>
      <c r="L435" s="277">
        <v>159</v>
      </c>
      <c r="M435" s="277">
        <v>14.08527</v>
      </c>
    </row>
    <row r="436" spans="1:13">
      <c r="A436" s="268">
        <v>426</v>
      </c>
      <c r="B436" s="277" t="s">
        <v>526</v>
      </c>
      <c r="C436" s="277">
        <v>473.6</v>
      </c>
      <c r="D436" s="279">
        <v>478.26666666666665</v>
      </c>
      <c r="E436" s="279">
        <v>463.5333333333333</v>
      </c>
      <c r="F436" s="279">
        <v>453.46666666666664</v>
      </c>
      <c r="G436" s="279">
        <v>438.73333333333329</v>
      </c>
      <c r="H436" s="279">
        <v>488.33333333333331</v>
      </c>
      <c r="I436" s="279">
        <v>503.06666666666666</v>
      </c>
      <c r="J436" s="279">
        <v>513.13333333333333</v>
      </c>
      <c r="K436" s="277">
        <v>493</v>
      </c>
      <c r="L436" s="277">
        <v>468.2</v>
      </c>
      <c r="M436" s="277">
        <v>5.97105</v>
      </c>
    </row>
    <row r="437" spans="1:13">
      <c r="A437" s="268">
        <v>427</v>
      </c>
      <c r="B437" s="277" t="s">
        <v>3388</v>
      </c>
      <c r="C437" s="277">
        <v>284.10000000000002</v>
      </c>
      <c r="D437" s="279">
        <v>284.9666666666667</v>
      </c>
      <c r="E437" s="279">
        <v>283.13333333333338</v>
      </c>
      <c r="F437" s="279">
        <v>282.16666666666669</v>
      </c>
      <c r="G437" s="279">
        <v>280.33333333333337</v>
      </c>
      <c r="H437" s="279">
        <v>285.93333333333339</v>
      </c>
      <c r="I437" s="279">
        <v>287.76666666666665</v>
      </c>
      <c r="J437" s="279">
        <v>288.73333333333341</v>
      </c>
      <c r="K437" s="277">
        <v>286.8</v>
      </c>
      <c r="L437" s="277">
        <v>284</v>
      </c>
      <c r="M437" s="277">
        <v>2.2769599999999999</v>
      </c>
    </row>
    <row r="438" spans="1:13">
      <c r="A438" s="268">
        <v>428</v>
      </c>
      <c r="B438" s="277" t="s">
        <v>529</v>
      </c>
      <c r="C438" s="277">
        <v>1669.7</v>
      </c>
      <c r="D438" s="279">
        <v>1613.8999999999999</v>
      </c>
      <c r="E438" s="279">
        <v>1547.7999999999997</v>
      </c>
      <c r="F438" s="279">
        <v>1425.8999999999999</v>
      </c>
      <c r="G438" s="279">
        <v>1359.7999999999997</v>
      </c>
      <c r="H438" s="279">
        <v>1735.7999999999997</v>
      </c>
      <c r="I438" s="279">
        <v>1801.8999999999996</v>
      </c>
      <c r="J438" s="279">
        <v>1923.7999999999997</v>
      </c>
      <c r="K438" s="277">
        <v>1680</v>
      </c>
      <c r="L438" s="277">
        <v>1492</v>
      </c>
      <c r="M438" s="277">
        <v>5.7111799999999997</v>
      </c>
    </row>
    <row r="439" spans="1:13">
      <c r="A439" s="268">
        <v>429</v>
      </c>
      <c r="B439" s="277" t="s">
        <v>530</v>
      </c>
      <c r="C439" s="277">
        <v>469.75</v>
      </c>
      <c r="D439" s="279">
        <v>472.41666666666669</v>
      </c>
      <c r="E439" s="279">
        <v>465.33333333333337</v>
      </c>
      <c r="F439" s="279">
        <v>460.91666666666669</v>
      </c>
      <c r="G439" s="279">
        <v>453.83333333333337</v>
      </c>
      <c r="H439" s="279">
        <v>476.83333333333337</v>
      </c>
      <c r="I439" s="279">
        <v>483.91666666666674</v>
      </c>
      <c r="J439" s="279">
        <v>488.33333333333337</v>
      </c>
      <c r="K439" s="277">
        <v>479.5</v>
      </c>
      <c r="L439" s="277">
        <v>468</v>
      </c>
      <c r="M439" s="277">
        <v>0.37590000000000001</v>
      </c>
    </row>
    <row r="440" spans="1:13">
      <c r="A440" s="268">
        <v>430</v>
      </c>
      <c r="B440" s="277" t="s">
        <v>178</v>
      </c>
      <c r="C440" s="277">
        <v>555.75</v>
      </c>
      <c r="D440" s="279">
        <v>551.75</v>
      </c>
      <c r="E440" s="279">
        <v>538.75</v>
      </c>
      <c r="F440" s="279">
        <v>521.75</v>
      </c>
      <c r="G440" s="279">
        <v>508.75</v>
      </c>
      <c r="H440" s="279">
        <v>568.75</v>
      </c>
      <c r="I440" s="279">
        <v>581.75</v>
      </c>
      <c r="J440" s="279">
        <v>598.75</v>
      </c>
      <c r="K440" s="277">
        <v>564.75</v>
      </c>
      <c r="L440" s="277">
        <v>534.75</v>
      </c>
      <c r="M440" s="277">
        <v>290.18297000000001</v>
      </c>
    </row>
    <row r="441" spans="1:13">
      <c r="A441" s="268">
        <v>431</v>
      </c>
      <c r="B441" s="277" t="s">
        <v>531</v>
      </c>
      <c r="C441" s="277">
        <v>279.25</v>
      </c>
      <c r="D441" s="279">
        <v>280</v>
      </c>
      <c r="E441" s="279">
        <v>275</v>
      </c>
      <c r="F441" s="279">
        <v>270.75</v>
      </c>
      <c r="G441" s="279">
        <v>265.75</v>
      </c>
      <c r="H441" s="279">
        <v>284.25</v>
      </c>
      <c r="I441" s="279">
        <v>289.25</v>
      </c>
      <c r="J441" s="279">
        <v>293.5</v>
      </c>
      <c r="K441" s="277">
        <v>285</v>
      </c>
      <c r="L441" s="277">
        <v>275.75</v>
      </c>
      <c r="M441" s="277">
        <v>6.5457999999999998</v>
      </c>
    </row>
    <row r="442" spans="1:13">
      <c r="A442" s="268">
        <v>432</v>
      </c>
      <c r="B442" s="277" t="s">
        <v>179</v>
      </c>
      <c r="C442" s="277">
        <v>476.65</v>
      </c>
      <c r="D442" s="279">
        <v>479.66666666666669</v>
      </c>
      <c r="E442" s="279">
        <v>472.23333333333335</v>
      </c>
      <c r="F442" s="279">
        <v>467.81666666666666</v>
      </c>
      <c r="G442" s="279">
        <v>460.38333333333333</v>
      </c>
      <c r="H442" s="279">
        <v>484.08333333333337</v>
      </c>
      <c r="I442" s="279">
        <v>491.51666666666665</v>
      </c>
      <c r="J442" s="279">
        <v>495.93333333333339</v>
      </c>
      <c r="K442" s="277">
        <v>487.1</v>
      </c>
      <c r="L442" s="277">
        <v>475.25</v>
      </c>
      <c r="M442" s="277">
        <v>12.51824</v>
      </c>
    </row>
    <row r="443" spans="1:13">
      <c r="A443" s="268">
        <v>433</v>
      </c>
      <c r="B443" s="277" t="s">
        <v>532</v>
      </c>
      <c r="C443" s="277">
        <v>182.8</v>
      </c>
      <c r="D443" s="279">
        <v>185.33333333333334</v>
      </c>
      <c r="E443" s="279">
        <v>179.51666666666668</v>
      </c>
      <c r="F443" s="279">
        <v>176.23333333333335</v>
      </c>
      <c r="G443" s="279">
        <v>170.41666666666669</v>
      </c>
      <c r="H443" s="279">
        <v>188.61666666666667</v>
      </c>
      <c r="I443" s="279">
        <v>194.43333333333334</v>
      </c>
      <c r="J443" s="279">
        <v>197.71666666666667</v>
      </c>
      <c r="K443" s="277">
        <v>191.15</v>
      </c>
      <c r="L443" s="277">
        <v>182.05</v>
      </c>
      <c r="M443" s="277">
        <v>2.0537200000000002</v>
      </c>
    </row>
    <row r="444" spans="1:13">
      <c r="A444" s="268">
        <v>434</v>
      </c>
      <c r="B444" s="277" t="s">
        <v>533</v>
      </c>
      <c r="C444" s="277">
        <v>1331.2</v>
      </c>
      <c r="D444" s="279">
        <v>1337.2333333333333</v>
      </c>
      <c r="E444" s="279">
        <v>1318.9666666666667</v>
      </c>
      <c r="F444" s="279">
        <v>1306.7333333333333</v>
      </c>
      <c r="G444" s="279">
        <v>1288.4666666666667</v>
      </c>
      <c r="H444" s="279">
        <v>1349.4666666666667</v>
      </c>
      <c r="I444" s="279">
        <v>1367.7333333333336</v>
      </c>
      <c r="J444" s="279">
        <v>1379.9666666666667</v>
      </c>
      <c r="K444" s="277">
        <v>1355.5</v>
      </c>
      <c r="L444" s="277">
        <v>1325</v>
      </c>
      <c r="M444" s="277">
        <v>0.68011999999999995</v>
      </c>
    </row>
    <row r="445" spans="1:13">
      <c r="A445" s="268">
        <v>435</v>
      </c>
      <c r="B445" s="277" t="s">
        <v>534</v>
      </c>
      <c r="C445" s="277">
        <v>3.85</v>
      </c>
      <c r="D445" s="279">
        <v>3.8666666666666671</v>
      </c>
      <c r="E445" s="279">
        <v>3.7833333333333341</v>
      </c>
      <c r="F445" s="279">
        <v>3.7166666666666668</v>
      </c>
      <c r="G445" s="279">
        <v>3.6333333333333337</v>
      </c>
      <c r="H445" s="279">
        <v>3.9333333333333345</v>
      </c>
      <c r="I445" s="279">
        <v>4.0166666666666675</v>
      </c>
      <c r="J445" s="279">
        <v>4.0833333333333348</v>
      </c>
      <c r="K445" s="277">
        <v>3.95</v>
      </c>
      <c r="L445" s="277">
        <v>3.8</v>
      </c>
      <c r="M445" s="277">
        <v>241.11881</v>
      </c>
    </row>
    <row r="446" spans="1:13">
      <c r="A446" s="268">
        <v>436</v>
      </c>
      <c r="B446" s="277" t="s">
        <v>535</v>
      </c>
      <c r="C446" s="277">
        <v>130.4</v>
      </c>
      <c r="D446" s="279">
        <v>131.6</v>
      </c>
      <c r="E446" s="279">
        <v>126.69999999999999</v>
      </c>
      <c r="F446" s="279">
        <v>123</v>
      </c>
      <c r="G446" s="279">
        <v>118.1</v>
      </c>
      <c r="H446" s="279">
        <v>135.29999999999998</v>
      </c>
      <c r="I446" s="279">
        <v>140.20000000000002</v>
      </c>
      <c r="J446" s="279">
        <v>143.89999999999998</v>
      </c>
      <c r="K446" s="277">
        <v>136.5</v>
      </c>
      <c r="L446" s="277">
        <v>127.9</v>
      </c>
      <c r="M446" s="277">
        <v>2.5502099999999999</v>
      </c>
    </row>
    <row r="447" spans="1:13">
      <c r="A447" s="268">
        <v>437</v>
      </c>
      <c r="B447" s="277" t="s">
        <v>2594</v>
      </c>
      <c r="C447" s="277">
        <v>267.89999999999998</v>
      </c>
      <c r="D447" s="279">
        <v>270.15000000000003</v>
      </c>
      <c r="E447" s="279">
        <v>262.75000000000006</v>
      </c>
      <c r="F447" s="279">
        <v>257.60000000000002</v>
      </c>
      <c r="G447" s="279">
        <v>250.20000000000005</v>
      </c>
      <c r="H447" s="279">
        <v>275.30000000000007</v>
      </c>
      <c r="I447" s="279">
        <v>282.70000000000005</v>
      </c>
      <c r="J447" s="279">
        <v>287.85000000000008</v>
      </c>
      <c r="K447" s="277">
        <v>277.55</v>
      </c>
      <c r="L447" s="277">
        <v>265</v>
      </c>
      <c r="M447" s="277">
        <v>2.08602</v>
      </c>
    </row>
    <row r="448" spans="1:13">
      <c r="A448" s="268">
        <v>438</v>
      </c>
      <c r="B448" s="277" t="s">
        <v>536</v>
      </c>
      <c r="C448" s="277">
        <v>901.15</v>
      </c>
      <c r="D448" s="279">
        <v>903.6</v>
      </c>
      <c r="E448" s="279">
        <v>882.75</v>
      </c>
      <c r="F448" s="279">
        <v>864.35</v>
      </c>
      <c r="G448" s="279">
        <v>843.5</v>
      </c>
      <c r="H448" s="279">
        <v>922</v>
      </c>
      <c r="I448" s="279">
        <v>942.85000000000014</v>
      </c>
      <c r="J448" s="279">
        <v>961.25</v>
      </c>
      <c r="K448" s="277">
        <v>924.45</v>
      </c>
      <c r="L448" s="277">
        <v>885.2</v>
      </c>
      <c r="M448" s="277">
        <v>0.75848000000000004</v>
      </c>
    </row>
    <row r="449" spans="1:13">
      <c r="A449" s="268">
        <v>439</v>
      </c>
      <c r="B449" s="277" t="s">
        <v>282</v>
      </c>
      <c r="C449" s="277">
        <v>488.05</v>
      </c>
      <c r="D449" s="279">
        <v>489.2</v>
      </c>
      <c r="E449" s="279">
        <v>483.84999999999997</v>
      </c>
      <c r="F449" s="279">
        <v>479.65</v>
      </c>
      <c r="G449" s="279">
        <v>474.29999999999995</v>
      </c>
      <c r="H449" s="279">
        <v>493.4</v>
      </c>
      <c r="I449" s="279">
        <v>498.75</v>
      </c>
      <c r="J449" s="279">
        <v>502.95</v>
      </c>
      <c r="K449" s="277">
        <v>494.55</v>
      </c>
      <c r="L449" s="277">
        <v>485</v>
      </c>
      <c r="M449" s="277">
        <v>2.5857000000000001</v>
      </c>
    </row>
    <row r="450" spans="1:13">
      <c r="A450" s="268">
        <v>440</v>
      </c>
      <c r="B450" s="277" t="s">
        <v>542</v>
      </c>
      <c r="C450" s="277">
        <v>55.05</v>
      </c>
      <c r="D450" s="279">
        <v>56</v>
      </c>
      <c r="E450" s="279">
        <v>53.8</v>
      </c>
      <c r="F450" s="279">
        <v>52.55</v>
      </c>
      <c r="G450" s="279">
        <v>50.349999999999994</v>
      </c>
      <c r="H450" s="279">
        <v>57.25</v>
      </c>
      <c r="I450" s="279">
        <v>59.45</v>
      </c>
      <c r="J450" s="279">
        <v>60.7</v>
      </c>
      <c r="K450" s="277">
        <v>58.2</v>
      </c>
      <c r="L450" s="277">
        <v>54.75</v>
      </c>
      <c r="M450" s="277">
        <v>8.4601100000000002</v>
      </c>
    </row>
    <row r="451" spans="1:13">
      <c r="A451" s="268">
        <v>441</v>
      </c>
      <c r="B451" s="277" t="s">
        <v>2609</v>
      </c>
      <c r="C451" s="277">
        <v>12701</v>
      </c>
      <c r="D451" s="279">
        <v>12817.016666666668</v>
      </c>
      <c r="E451" s="279">
        <v>12533.983333333337</v>
      </c>
      <c r="F451" s="279">
        <v>12366.966666666669</v>
      </c>
      <c r="G451" s="279">
        <v>12083.933333333338</v>
      </c>
      <c r="H451" s="279">
        <v>12984.033333333336</v>
      </c>
      <c r="I451" s="279">
        <v>13267.066666666666</v>
      </c>
      <c r="J451" s="279">
        <v>13434.083333333336</v>
      </c>
      <c r="K451" s="277">
        <v>13100.05</v>
      </c>
      <c r="L451" s="277">
        <v>12650</v>
      </c>
      <c r="M451" s="277">
        <v>9.6900000000000007E-3</v>
      </c>
    </row>
    <row r="452" spans="1:13">
      <c r="A452" s="268">
        <v>442</v>
      </c>
      <c r="B452" s="277" t="s">
        <v>2614</v>
      </c>
      <c r="C452" s="277">
        <v>871.65</v>
      </c>
      <c r="D452" s="279">
        <v>874.01666666666654</v>
      </c>
      <c r="E452" s="279">
        <v>853.23333333333312</v>
      </c>
      <c r="F452" s="279">
        <v>834.81666666666661</v>
      </c>
      <c r="G452" s="279">
        <v>814.03333333333319</v>
      </c>
      <c r="H452" s="279">
        <v>892.43333333333305</v>
      </c>
      <c r="I452" s="279">
        <v>913.21666666666658</v>
      </c>
      <c r="J452" s="279">
        <v>931.63333333333298</v>
      </c>
      <c r="K452" s="277">
        <v>894.8</v>
      </c>
      <c r="L452" s="277">
        <v>855.6</v>
      </c>
      <c r="M452" s="277">
        <v>0.48946000000000001</v>
      </c>
    </row>
    <row r="453" spans="1:13">
      <c r="A453" s="268">
        <v>443</v>
      </c>
      <c r="B453" s="277" t="s">
        <v>3465</v>
      </c>
      <c r="C453" s="277">
        <v>547.04999999999995</v>
      </c>
      <c r="D453" s="279">
        <v>548.9666666666667</v>
      </c>
      <c r="E453" s="279">
        <v>542.08333333333337</v>
      </c>
      <c r="F453" s="279">
        <v>537.11666666666667</v>
      </c>
      <c r="G453" s="279">
        <v>530.23333333333335</v>
      </c>
      <c r="H453" s="279">
        <v>553.93333333333339</v>
      </c>
      <c r="I453" s="279">
        <v>560.81666666666661</v>
      </c>
      <c r="J453" s="279">
        <v>565.78333333333342</v>
      </c>
      <c r="K453" s="277">
        <v>555.85</v>
      </c>
      <c r="L453" s="277">
        <v>544</v>
      </c>
      <c r="M453" s="277">
        <v>26.929469999999998</v>
      </c>
    </row>
    <row r="454" spans="1:13">
      <c r="A454" s="268">
        <v>444</v>
      </c>
      <c r="B454" s="277" t="s">
        <v>182</v>
      </c>
      <c r="C454" s="277">
        <v>1139.05</v>
      </c>
      <c r="D454" s="279">
        <v>1146.5666666666666</v>
      </c>
      <c r="E454" s="279">
        <v>1123.1833333333332</v>
      </c>
      <c r="F454" s="279">
        <v>1107.3166666666666</v>
      </c>
      <c r="G454" s="279">
        <v>1083.9333333333332</v>
      </c>
      <c r="H454" s="279">
        <v>1162.4333333333332</v>
      </c>
      <c r="I454" s="279">
        <v>1185.8166666666664</v>
      </c>
      <c r="J454" s="279">
        <v>1201.6833333333332</v>
      </c>
      <c r="K454" s="277">
        <v>1169.95</v>
      </c>
      <c r="L454" s="277">
        <v>1130.7</v>
      </c>
      <c r="M454" s="277">
        <v>3.8513099999999998</v>
      </c>
    </row>
    <row r="455" spans="1:13">
      <c r="A455" s="268">
        <v>445</v>
      </c>
      <c r="B455" s="277" t="s">
        <v>543</v>
      </c>
      <c r="C455" s="277">
        <v>832.8</v>
      </c>
      <c r="D455" s="279">
        <v>837.76666666666654</v>
      </c>
      <c r="E455" s="279">
        <v>826.1333333333331</v>
      </c>
      <c r="F455" s="279">
        <v>819.46666666666658</v>
      </c>
      <c r="G455" s="279">
        <v>807.83333333333314</v>
      </c>
      <c r="H455" s="279">
        <v>844.43333333333305</v>
      </c>
      <c r="I455" s="279">
        <v>856.06666666666649</v>
      </c>
      <c r="J455" s="279">
        <v>862.73333333333301</v>
      </c>
      <c r="K455" s="277">
        <v>849.4</v>
      </c>
      <c r="L455" s="277">
        <v>831.1</v>
      </c>
      <c r="M455" s="277">
        <v>0.33910000000000001</v>
      </c>
    </row>
    <row r="456" spans="1:13">
      <c r="A456" s="268">
        <v>446</v>
      </c>
      <c r="B456" s="277" t="s">
        <v>183</v>
      </c>
      <c r="C456" s="277">
        <v>142.80000000000001</v>
      </c>
      <c r="D456" s="279">
        <v>143.16666666666666</v>
      </c>
      <c r="E456" s="279">
        <v>140.13333333333333</v>
      </c>
      <c r="F456" s="279">
        <v>137.46666666666667</v>
      </c>
      <c r="G456" s="279">
        <v>134.43333333333334</v>
      </c>
      <c r="H456" s="279">
        <v>145.83333333333331</v>
      </c>
      <c r="I456" s="279">
        <v>148.86666666666667</v>
      </c>
      <c r="J456" s="279">
        <v>151.5333333333333</v>
      </c>
      <c r="K456" s="277">
        <v>146.19999999999999</v>
      </c>
      <c r="L456" s="277">
        <v>140.5</v>
      </c>
      <c r="M456" s="277">
        <v>951.96419000000003</v>
      </c>
    </row>
    <row r="457" spans="1:13">
      <c r="A457" s="268">
        <v>447</v>
      </c>
      <c r="B457" s="277" t="s">
        <v>184</v>
      </c>
      <c r="C457" s="277">
        <v>53.4</v>
      </c>
      <c r="D457" s="279">
        <v>53.599999999999994</v>
      </c>
      <c r="E457" s="279">
        <v>51.899999999999991</v>
      </c>
      <c r="F457" s="279">
        <v>50.4</v>
      </c>
      <c r="G457" s="279">
        <v>48.699999999999996</v>
      </c>
      <c r="H457" s="279">
        <v>55.099999999999987</v>
      </c>
      <c r="I457" s="279">
        <v>56.79999999999999</v>
      </c>
      <c r="J457" s="279">
        <v>58.299999999999983</v>
      </c>
      <c r="K457" s="277">
        <v>55.3</v>
      </c>
      <c r="L457" s="277">
        <v>52.1</v>
      </c>
      <c r="M457" s="277">
        <v>141.04664</v>
      </c>
    </row>
    <row r="458" spans="1:13">
      <c r="A458" s="268">
        <v>448</v>
      </c>
      <c r="B458" s="277" t="s">
        <v>185</v>
      </c>
      <c r="C458" s="277">
        <v>61.2</v>
      </c>
      <c r="D458" s="279">
        <v>61.25</v>
      </c>
      <c r="E458" s="279">
        <v>60.25</v>
      </c>
      <c r="F458" s="279">
        <v>59.3</v>
      </c>
      <c r="G458" s="279">
        <v>58.3</v>
      </c>
      <c r="H458" s="279">
        <v>62.2</v>
      </c>
      <c r="I458" s="279">
        <v>63.2</v>
      </c>
      <c r="J458" s="279">
        <v>64.150000000000006</v>
      </c>
      <c r="K458" s="277">
        <v>62.25</v>
      </c>
      <c r="L458" s="277">
        <v>60.3</v>
      </c>
      <c r="M458" s="277">
        <v>217.75729999999999</v>
      </c>
    </row>
    <row r="459" spans="1:13">
      <c r="A459" s="268">
        <v>449</v>
      </c>
      <c r="B459" s="277" t="s">
        <v>186</v>
      </c>
      <c r="C459" s="277">
        <v>424.2</v>
      </c>
      <c r="D459" s="279">
        <v>428.41666666666669</v>
      </c>
      <c r="E459" s="279">
        <v>418.83333333333337</v>
      </c>
      <c r="F459" s="279">
        <v>413.4666666666667</v>
      </c>
      <c r="G459" s="279">
        <v>403.88333333333338</v>
      </c>
      <c r="H459" s="279">
        <v>433.78333333333336</v>
      </c>
      <c r="I459" s="279">
        <v>443.36666666666673</v>
      </c>
      <c r="J459" s="279">
        <v>448.73333333333335</v>
      </c>
      <c r="K459" s="277">
        <v>438</v>
      </c>
      <c r="L459" s="277">
        <v>423.05</v>
      </c>
      <c r="M459" s="277">
        <v>152.12017</v>
      </c>
    </row>
    <row r="460" spans="1:13">
      <c r="A460" s="268">
        <v>450</v>
      </c>
      <c r="B460" s="277" t="s">
        <v>2625</v>
      </c>
      <c r="C460" s="277">
        <v>25.3</v>
      </c>
      <c r="D460" s="279">
        <v>25.5</v>
      </c>
      <c r="E460" s="279">
        <v>24.95</v>
      </c>
      <c r="F460" s="279">
        <v>24.599999999999998</v>
      </c>
      <c r="G460" s="279">
        <v>24.049999999999997</v>
      </c>
      <c r="H460" s="279">
        <v>25.85</v>
      </c>
      <c r="I460" s="279">
        <v>26.4</v>
      </c>
      <c r="J460" s="279">
        <v>26.750000000000004</v>
      </c>
      <c r="K460" s="277">
        <v>26.05</v>
      </c>
      <c r="L460" s="277">
        <v>25.15</v>
      </c>
      <c r="M460" s="277">
        <v>25.515029999999999</v>
      </c>
    </row>
    <row r="461" spans="1:13">
      <c r="A461" s="268">
        <v>451</v>
      </c>
      <c r="B461" s="277" t="s">
        <v>537</v>
      </c>
      <c r="C461" s="277">
        <v>814.35</v>
      </c>
      <c r="D461" s="279">
        <v>823.5333333333333</v>
      </c>
      <c r="E461" s="279">
        <v>800.81666666666661</v>
      </c>
      <c r="F461" s="279">
        <v>787.2833333333333</v>
      </c>
      <c r="G461" s="279">
        <v>764.56666666666661</v>
      </c>
      <c r="H461" s="279">
        <v>837.06666666666661</v>
      </c>
      <c r="I461" s="279">
        <v>859.7833333333333</v>
      </c>
      <c r="J461" s="279">
        <v>873.31666666666661</v>
      </c>
      <c r="K461" s="277">
        <v>846.25</v>
      </c>
      <c r="L461" s="277">
        <v>810</v>
      </c>
      <c r="M461" s="277">
        <v>0.34465000000000001</v>
      </c>
    </row>
    <row r="462" spans="1:13">
      <c r="A462" s="268">
        <v>452</v>
      </c>
      <c r="B462" s="277" t="s">
        <v>538</v>
      </c>
      <c r="C462" s="277">
        <v>449.25</v>
      </c>
      <c r="D462" s="279">
        <v>450.7833333333333</v>
      </c>
      <c r="E462" s="279">
        <v>441.56666666666661</v>
      </c>
      <c r="F462" s="279">
        <v>433.88333333333333</v>
      </c>
      <c r="G462" s="279">
        <v>424.66666666666663</v>
      </c>
      <c r="H462" s="279">
        <v>458.46666666666658</v>
      </c>
      <c r="I462" s="279">
        <v>467.68333333333328</v>
      </c>
      <c r="J462" s="279">
        <v>475.36666666666656</v>
      </c>
      <c r="K462" s="277">
        <v>460</v>
      </c>
      <c r="L462" s="277">
        <v>443.1</v>
      </c>
      <c r="M462" s="277">
        <v>0.97589999999999999</v>
      </c>
    </row>
    <row r="463" spans="1:13">
      <c r="A463" s="268">
        <v>453</v>
      </c>
      <c r="B463" s="277" t="s">
        <v>187</v>
      </c>
      <c r="C463" s="277">
        <v>2238.5500000000002</v>
      </c>
      <c r="D463" s="279">
        <v>2251.2000000000003</v>
      </c>
      <c r="E463" s="279">
        <v>2222.4500000000007</v>
      </c>
      <c r="F463" s="279">
        <v>2206.3500000000004</v>
      </c>
      <c r="G463" s="279">
        <v>2177.6000000000008</v>
      </c>
      <c r="H463" s="279">
        <v>2267.3000000000006</v>
      </c>
      <c r="I463" s="279">
        <v>2296.0499999999997</v>
      </c>
      <c r="J463" s="279">
        <v>2312.1500000000005</v>
      </c>
      <c r="K463" s="277">
        <v>2279.9499999999998</v>
      </c>
      <c r="L463" s="277">
        <v>2235.1</v>
      </c>
      <c r="M463" s="277">
        <v>29.411560000000001</v>
      </c>
    </row>
    <row r="464" spans="1:13">
      <c r="A464" s="268">
        <v>454</v>
      </c>
      <c r="B464" s="277" t="s">
        <v>544</v>
      </c>
      <c r="C464" s="277">
        <v>2365.9</v>
      </c>
      <c r="D464" s="279">
        <v>2373.8833333333332</v>
      </c>
      <c r="E464" s="279">
        <v>2343.0166666666664</v>
      </c>
      <c r="F464" s="279">
        <v>2320.1333333333332</v>
      </c>
      <c r="G464" s="279">
        <v>2289.2666666666664</v>
      </c>
      <c r="H464" s="279">
        <v>2396.7666666666664</v>
      </c>
      <c r="I464" s="279">
        <v>2427.6333333333332</v>
      </c>
      <c r="J464" s="279">
        <v>2450.5166666666664</v>
      </c>
      <c r="K464" s="277">
        <v>2404.75</v>
      </c>
      <c r="L464" s="277">
        <v>2351</v>
      </c>
      <c r="M464" s="277">
        <v>0.77063999999999999</v>
      </c>
    </row>
    <row r="465" spans="1:13">
      <c r="A465" s="268">
        <v>455</v>
      </c>
      <c r="B465" s="277" t="s">
        <v>188</v>
      </c>
      <c r="C465" s="277">
        <v>752.35</v>
      </c>
      <c r="D465" s="279">
        <v>750.23333333333323</v>
      </c>
      <c r="E465" s="279">
        <v>742.11666666666645</v>
      </c>
      <c r="F465" s="279">
        <v>731.88333333333321</v>
      </c>
      <c r="G465" s="279">
        <v>723.76666666666642</v>
      </c>
      <c r="H465" s="279">
        <v>760.46666666666647</v>
      </c>
      <c r="I465" s="279">
        <v>768.58333333333326</v>
      </c>
      <c r="J465" s="279">
        <v>778.81666666666649</v>
      </c>
      <c r="K465" s="277">
        <v>758.35</v>
      </c>
      <c r="L465" s="277">
        <v>740</v>
      </c>
      <c r="M465" s="277">
        <v>42.233820000000001</v>
      </c>
    </row>
    <row r="466" spans="1:13">
      <c r="A466" s="268">
        <v>456</v>
      </c>
      <c r="B466" s="277" t="s">
        <v>546</v>
      </c>
      <c r="C466" s="277">
        <v>791.55</v>
      </c>
      <c r="D466" s="279">
        <v>793.36666666666679</v>
      </c>
      <c r="E466" s="279">
        <v>779.38333333333355</v>
      </c>
      <c r="F466" s="279">
        <v>767.21666666666681</v>
      </c>
      <c r="G466" s="279">
        <v>753.23333333333358</v>
      </c>
      <c r="H466" s="279">
        <v>805.53333333333353</v>
      </c>
      <c r="I466" s="279">
        <v>819.51666666666665</v>
      </c>
      <c r="J466" s="279">
        <v>831.68333333333351</v>
      </c>
      <c r="K466" s="277">
        <v>807.35</v>
      </c>
      <c r="L466" s="277">
        <v>781.2</v>
      </c>
      <c r="M466" s="277">
        <v>0.57726</v>
      </c>
    </row>
    <row r="467" spans="1:13">
      <c r="A467" s="268">
        <v>457</v>
      </c>
      <c r="B467" s="277" t="s">
        <v>547</v>
      </c>
      <c r="C467" s="277">
        <v>751</v>
      </c>
      <c r="D467" s="279">
        <v>758.66666666666663</v>
      </c>
      <c r="E467" s="279">
        <v>742.33333333333326</v>
      </c>
      <c r="F467" s="279">
        <v>733.66666666666663</v>
      </c>
      <c r="G467" s="279">
        <v>717.33333333333326</v>
      </c>
      <c r="H467" s="279">
        <v>767.33333333333326</v>
      </c>
      <c r="I467" s="279">
        <v>783.66666666666652</v>
      </c>
      <c r="J467" s="279">
        <v>792.33333333333326</v>
      </c>
      <c r="K467" s="277">
        <v>775</v>
      </c>
      <c r="L467" s="277">
        <v>750</v>
      </c>
      <c r="M467" s="277">
        <v>1.07304</v>
      </c>
    </row>
    <row r="468" spans="1:13">
      <c r="A468" s="268">
        <v>458</v>
      </c>
      <c r="B468" s="277" t="s">
        <v>552</v>
      </c>
      <c r="C468" s="277">
        <v>641</v>
      </c>
      <c r="D468" s="279">
        <v>636.36666666666667</v>
      </c>
      <c r="E468" s="279">
        <v>627.73333333333335</v>
      </c>
      <c r="F468" s="279">
        <v>614.4666666666667</v>
      </c>
      <c r="G468" s="279">
        <v>605.83333333333337</v>
      </c>
      <c r="H468" s="279">
        <v>649.63333333333333</v>
      </c>
      <c r="I468" s="279">
        <v>658.26666666666677</v>
      </c>
      <c r="J468" s="279">
        <v>671.5333333333333</v>
      </c>
      <c r="K468" s="277">
        <v>645</v>
      </c>
      <c r="L468" s="277">
        <v>623.1</v>
      </c>
      <c r="M468" s="277">
        <v>2.0589900000000001</v>
      </c>
    </row>
    <row r="469" spans="1:13">
      <c r="A469" s="268">
        <v>459</v>
      </c>
      <c r="B469" s="277" t="s">
        <v>548</v>
      </c>
      <c r="C469" s="277">
        <v>44.8</v>
      </c>
      <c r="D469" s="279">
        <v>45.133333333333326</v>
      </c>
      <c r="E469" s="279">
        <v>44.216666666666654</v>
      </c>
      <c r="F469" s="279">
        <v>43.633333333333326</v>
      </c>
      <c r="G469" s="279">
        <v>42.716666666666654</v>
      </c>
      <c r="H469" s="279">
        <v>45.716666666666654</v>
      </c>
      <c r="I469" s="279">
        <v>46.633333333333326</v>
      </c>
      <c r="J469" s="279">
        <v>47.216666666666654</v>
      </c>
      <c r="K469" s="277">
        <v>46.05</v>
      </c>
      <c r="L469" s="277">
        <v>44.55</v>
      </c>
      <c r="M469" s="277">
        <v>4.6234999999999999</v>
      </c>
    </row>
    <row r="470" spans="1:13">
      <c r="A470" s="268">
        <v>460</v>
      </c>
      <c r="B470" s="277" t="s">
        <v>549</v>
      </c>
      <c r="C470" s="277">
        <v>1140.75</v>
      </c>
      <c r="D470" s="279">
        <v>1131.5</v>
      </c>
      <c r="E470" s="279">
        <v>1112.25</v>
      </c>
      <c r="F470" s="279">
        <v>1083.75</v>
      </c>
      <c r="G470" s="279">
        <v>1064.5</v>
      </c>
      <c r="H470" s="279">
        <v>1160</v>
      </c>
      <c r="I470" s="279">
        <v>1179.25</v>
      </c>
      <c r="J470" s="279">
        <v>1207.75</v>
      </c>
      <c r="K470" s="277">
        <v>1150.75</v>
      </c>
      <c r="L470" s="277">
        <v>1103</v>
      </c>
      <c r="M470" s="277">
        <v>0.85512999999999995</v>
      </c>
    </row>
    <row r="471" spans="1:13">
      <c r="A471" s="268">
        <v>461</v>
      </c>
      <c r="B471" s="277" t="s">
        <v>189</v>
      </c>
      <c r="C471" s="277">
        <v>1134.0999999999999</v>
      </c>
      <c r="D471" s="279">
        <v>1137.9833333333333</v>
      </c>
      <c r="E471" s="279">
        <v>1127.7166666666667</v>
      </c>
      <c r="F471" s="279">
        <v>1121.3333333333333</v>
      </c>
      <c r="G471" s="279">
        <v>1111.0666666666666</v>
      </c>
      <c r="H471" s="279">
        <v>1144.3666666666668</v>
      </c>
      <c r="I471" s="279">
        <v>1154.6333333333337</v>
      </c>
      <c r="J471" s="279">
        <v>1161.0166666666669</v>
      </c>
      <c r="K471" s="277">
        <v>1148.25</v>
      </c>
      <c r="L471" s="277">
        <v>1131.5999999999999</v>
      </c>
      <c r="M471" s="277">
        <v>16.28959</v>
      </c>
    </row>
    <row r="472" spans="1:13">
      <c r="A472" s="268">
        <v>462</v>
      </c>
      <c r="B472" s="277" t="s">
        <v>190</v>
      </c>
      <c r="C472" s="277">
        <v>2709.45</v>
      </c>
      <c r="D472" s="279">
        <v>2727.15</v>
      </c>
      <c r="E472" s="279">
        <v>2686.3</v>
      </c>
      <c r="F472" s="279">
        <v>2663.15</v>
      </c>
      <c r="G472" s="279">
        <v>2622.3</v>
      </c>
      <c r="H472" s="279">
        <v>2750.3</v>
      </c>
      <c r="I472" s="279">
        <v>2791.1499999999996</v>
      </c>
      <c r="J472" s="279">
        <v>2814.3</v>
      </c>
      <c r="K472" s="277">
        <v>2768</v>
      </c>
      <c r="L472" s="277">
        <v>2704</v>
      </c>
      <c r="M472" s="277">
        <v>5.3841999999999999</v>
      </c>
    </row>
    <row r="473" spans="1:13">
      <c r="A473" s="268">
        <v>463</v>
      </c>
      <c r="B473" s="277" t="s">
        <v>191</v>
      </c>
      <c r="C473" s="277">
        <v>344.6</v>
      </c>
      <c r="D473" s="279">
        <v>346.39999999999992</v>
      </c>
      <c r="E473" s="279">
        <v>341.59999999999985</v>
      </c>
      <c r="F473" s="279">
        <v>338.59999999999991</v>
      </c>
      <c r="G473" s="279">
        <v>333.79999999999984</v>
      </c>
      <c r="H473" s="279">
        <v>349.39999999999986</v>
      </c>
      <c r="I473" s="279">
        <v>354.19999999999993</v>
      </c>
      <c r="J473" s="279">
        <v>357.19999999999987</v>
      </c>
      <c r="K473" s="277">
        <v>351.2</v>
      </c>
      <c r="L473" s="277">
        <v>343.4</v>
      </c>
      <c r="M473" s="277">
        <v>14.516909999999999</v>
      </c>
    </row>
    <row r="474" spans="1:13">
      <c r="A474" s="268">
        <v>464</v>
      </c>
      <c r="B474" s="277" t="s">
        <v>550</v>
      </c>
      <c r="C474" s="277">
        <v>650.45000000000005</v>
      </c>
      <c r="D474" s="279">
        <v>652.48333333333335</v>
      </c>
      <c r="E474" s="279">
        <v>643.9666666666667</v>
      </c>
      <c r="F474" s="279">
        <v>637.48333333333335</v>
      </c>
      <c r="G474" s="279">
        <v>628.9666666666667</v>
      </c>
      <c r="H474" s="279">
        <v>658.9666666666667</v>
      </c>
      <c r="I474" s="279">
        <v>667.48333333333335</v>
      </c>
      <c r="J474" s="279">
        <v>673.9666666666667</v>
      </c>
      <c r="K474" s="277">
        <v>661</v>
      </c>
      <c r="L474" s="277">
        <v>646</v>
      </c>
      <c r="M474" s="277">
        <v>5.99641</v>
      </c>
    </row>
    <row r="475" spans="1:13">
      <c r="A475" s="268">
        <v>465</v>
      </c>
      <c r="B475" s="277" t="s">
        <v>551</v>
      </c>
      <c r="C475" s="277">
        <v>6.7</v>
      </c>
      <c r="D475" s="279">
        <v>6.7166666666666659</v>
      </c>
      <c r="E475" s="279">
        <v>6.633333333333332</v>
      </c>
      <c r="F475" s="279">
        <v>6.5666666666666664</v>
      </c>
      <c r="G475" s="279">
        <v>6.4833333333333325</v>
      </c>
      <c r="H475" s="279">
        <v>6.7833333333333314</v>
      </c>
      <c r="I475" s="279">
        <v>6.8666666666666654</v>
      </c>
      <c r="J475" s="279">
        <v>6.9333333333333309</v>
      </c>
      <c r="K475" s="277">
        <v>6.8</v>
      </c>
      <c r="L475" s="277">
        <v>6.65</v>
      </c>
      <c r="M475" s="277">
        <v>54.650620000000004</v>
      </c>
    </row>
    <row r="476" spans="1:13">
      <c r="A476" s="268">
        <v>466</v>
      </c>
      <c r="B476" s="245" t="s">
        <v>539</v>
      </c>
      <c r="C476" s="277">
        <v>5946.95</v>
      </c>
      <c r="D476" s="279">
        <v>5945.05</v>
      </c>
      <c r="E476" s="279">
        <v>5842.1</v>
      </c>
      <c r="F476" s="279">
        <v>5737.25</v>
      </c>
      <c r="G476" s="279">
        <v>5634.3</v>
      </c>
      <c r="H476" s="279">
        <v>6049.9000000000005</v>
      </c>
      <c r="I476" s="279">
        <v>6152.8499999999995</v>
      </c>
      <c r="J476" s="279">
        <v>6257.7000000000007</v>
      </c>
      <c r="K476" s="277">
        <v>6048</v>
      </c>
      <c r="L476" s="277">
        <v>5840.2</v>
      </c>
      <c r="M476" s="277">
        <v>8.9270000000000002E-2</v>
      </c>
    </row>
    <row r="477" spans="1:13">
      <c r="A477" s="268">
        <v>467</v>
      </c>
      <c r="B477" s="245" t="s">
        <v>541</v>
      </c>
      <c r="C477" s="277">
        <v>33.75</v>
      </c>
      <c r="D477" s="279">
        <v>33.966666666666669</v>
      </c>
      <c r="E477" s="279">
        <v>33.433333333333337</v>
      </c>
      <c r="F477" s="279">
        <v>33.116666666666667</v>
      </c>
      <c r="G477" s="279">
        <v>32.583333333333336</v>
      </c>
      <c r="H477" s="279">
        <v>34.283333333333339</v>
      </c>
      <c r="I477" s="279">
        <v>34.81666666666667</v>
      </c>
      <c r="J477" s="279">
        <v>35.13333333333334</v>
      </c>
      <c r="K477" s="277">
        <v>34.5</v>
      </c>
      <c r="L477" s="277">
        <v>33.65</v>
      </c>
      <c r="M477" s="277">
        <v>34.513840000000002</v>
      </c>
    </row>
    <row r="478" spans="1:13">
      <c r="A478" s="268">
        <v>468</v>
      </c>
      <c r="B478" s="245" t="s">
        <v>192</v>
      </c>
      <c r="C478" s="277">
        <v>449.75</v>
      </c>
      <c r="D478" s="279">
        <v>453.7</v>
      </c>
      <c r="E478" s="279">
        <v>444.4</v>
      </c>
      <c r="F478" s="279">
        <v>439.05</v>
      </c>
      <c r="G478" s="279">
        <v>429.75</v>
      </c>
      <c r="H478" s="279">
        <v>459.04999999999995</v>
      </c>
      <c r="I478" s="279">
        <v>468.35</v>
      </c>
      <c r="J478" s="279">
        <v>473.69999999999993</v>
      </c>
      <c r="K478" s="277">
        <v>463</v>
      </c>
      <c r="L478" s="277">
        <v>448.35</v>
      </c>
      <c r="M478" s="277">
        <v>26.69472</v>
      </c>
    </row>
    <row r="479" spans="1:13">
      <c r="A479" s="268">
        <v>469</v>
      </c>
      <c r="B479" s="245" t="s">
        <v>540</v>
      </c>
      <c r="C479" s="277">
        <v>233.05</v>
      </c>
      <c r="D479" s="279">
        <v>232.76666666666668</v>
      </c>
      <c r="E479" s="279">
        <v>230.63333333333335</v>
      </c>
      <c r="F479" s="279">
        <v>228.21666666666667</v>
      </c>
      <c r="G479" s="279">
        <v>226.08333333333334</v>
      </c>
      <c r="H479" s="279">
        <v>235.18333333333337</v>
      </c>
      <c r="I479" s="279">
        <v>237.31666666666669</v>
      </c>
      <c r="J479" s="279">
        <v>239.73333333333338</v>
      </c>
      <c r="K479" s="277">
        <v>234.9</v>
      </c>
      <c r="L479" s="277">
        <v>230.35</v>
      </c>
      <c r="M479" s="277">
        <v>0.41053000000000001</v>
      </c>
    </row>
    <row r="480" spans="1:13">
      <c r="A480" s="268">
        <v>470</v>
      </c>
      <c r="B480" s="245" t="s">
        <v>193</v>
      </c>
      <c r="C480" s="277">
        <v>1041.05</v>
      </c>
      <c r="D480" s="279">
        <v>1044.8666666666666</v>
      </c>
      <c r="E480" s="279">
        <v>1028.333333333333</v>
      </c>
      <c r="F480" s="279">
        <v>1015.6166666666666</v>
      </c>
      <c r="G480" s="279">
        <v>999.08333333333303</v>
      </c>
      <c r="H480" s="279">
        <v>1057.583333333333</v>
      </c>
      <c r="I480" s="279">
        <v>1074.1166666666663</v>
      </c>
      <c r="J480" s="279">
        <v>1086.833333333333</v>
      </c>
      <c r="K480" s="277">
        <v>1061.4000000000001</v>
      </c>
      <c r="L480" s="277">
        <v>1032.1500000000001</v>
      </c>
      <c r="M480" s="277">
        <v>4.1367399999999996</v>
      </c>
    </row>
    <row r="481" spans="1:13">
      <c r="A481" s="268">
        <v>471</v>
      </c>
      <c r="B481" s="245" t="s">
        <v>553</v>
      </c>
      <c r="C481" s="277">
        <v>13.95</v>
      </c>
      <c r="D481" s="279">
        <v>14.033333333333333</v>
      </c>
      <c r="E481" s="279">
        <v>13.766666666666666</v>
      </c>
      <c r="F481" s="279">
        <v>13.583333333333332</v>
      </c>
      <c r="G481" s="279">
        <v>13.316666666666665</v>
      </c>
      <c r="H481" s="279">
        <v>14.216666666666667</v>
      </c>
      <c r="I481" s="279">
        <v>14.483333333333336</v>
      </c>
      <c r="J481" s="279">
        <v>14.666666666666668</v>
      </c>
      <c r="K481" s="277">
        <v>14.3</v>
      </c>
      <c r="L481" s="277">
        <v>13.85</v>
      </c>
      <c r="M481" s="277">
        <v>46.888460000000002</v>
      </c>
    </row>
    <row r="482" spans="1:13">
      <c r="A482" s="268">
        <v>472</v>
      </c>
      <c r="B482" s="245" t="s">
        <v>554</v>
      </c>
      <c r="C482" s="277">
        <v>349.85</v>
      </c>
      <c r="D482" s="279">
        <v>351.68333333333334</v>
      </c>
      <c r="E482" s="279">
        <v>346.66666666666669</v>
      </c>
      <c r="F482" s="277">
        <v>343.48333333333335</v>
      </c>
      <c r="G482" s="279">
        <v>338.4666666666667</v>
      </c>
      <c r="H482" s="279">
        <v>354.86666666666667</v>
      </c>
      <c r="I482" s="277">
        <v>359.88333333333333</v>
      </c>
      <c r="J482" s="279">
        <v>363.06666666666666</v>
      </c>
      <c r="K482" s="279">
        <v>356.7</v>
      </c>
      <c r="L482" s="277">
        <v>348.5</v>
      </c>
      <c r="M482" s="279">
        <v>1.1428400000000001</v>
      </c>
    </row>
    <row r="483" spans="1:13">
      <c r="A483" s="268">
        <v>473</v>
      </c>
      <c r="B483" s="245" t="s">
        <v>194</v>
      </c>
      <c r="C483" s="277">
        <v>266.55</v>
      </c>
      <c r="D483" s="279">
        <v>263.84999999999997</v>
      </c>
      <c r="E483" s="279">
        <v>256.69999999999993</v>
      </c>
      <c r="F483" s="277">
        <v>246.84999999999997</v>
      </c>
      <c r="G483" s="279">
        <v>239.69999999999993</v>
      </c>
      <c r="H483" s="279">
        <v>273.69999999999993</v>
      </c>
      <c r="I483" s="277">
        <v>280.84999999999991</v>
      </c>
      <c r="J483" s="279">
        <v>290.69999999999993</v>
      </c>
      <c r="K483" s="279">
        <v>271</v>
      </c>
      <c r="L483" s="277">
        <v>254</v>
      </c>
      <c r="M483" s="279">
        <v>46.351669999999999</v>
      </c>
    </row>
    <row r="484" spans="1:13">
      <c r="A484" s="268">
        <v>474</v>
      </c>
      <c r="B484" s="245" t="s">
        <v>3099</v>
      </c>
      <c r="C484" s="245">
        <v>37.450000000000003</v>
      </c>
      <c r="D484" s="289">
        <v>37.216666666666669</v>
      </c>
      <c r="E484" s="289">
        <v>36.683333333333337</v>
      </c>
      <c r="F484" s="289">
        <v>35.916666666666671</v>
      </c>
      <c r="G484" s="289">
        <v>35.38333333333334</v>
      </c>
      <c r="H484" s="289">
        <v>37.983333333333334</v>
      </c>
      <c r="I484" s="289">
        <v>38.516666666666666</v>
      </c>
      <c r="J484" s="289">
        <v>39.283333333333331</v>
      </c>
      <c r="K484" s="289">
        <v>37.75</v>
      </c>
      <c r="L484" s="289">
        <v>36.450000000000003</v>
      </c>
      <c r="M484" s="289">
        <v>38.395910000000001</v>
      </c>
    </row>
    <row r="485" spans="1:13">
      <c r="A485" s="268">
        <v>475</v>
      </c>
      <c r="B485" s="245" t="s">
        <v>195</v>
      </c>
      <c r="C485" s="245">
        <v>4062.55</v>
      </c>
      <c r="D485" s="289">
        <v>4065.7833333333333</v>
      </c>
      <c r="E485" s="289">
        <v>4042.7666666666664</v>
      </c>
      <c r="F485" s="289">
        <v>4022.9833333333331</v>
      </c>
      <c r="G485" s="289">
        <v>3999.9666666666662</v>
      </c>
      <c r="H485" s="289">
        <v>4085.5666666666666</v>
      </c>
      <c r="I485" s="289">
        <v>4108.5833333333339</v>
      </c>
      <c r="J485" s="289">
        <v>4128.3666666666668</v>
      </c>
      <c r="K485" s="289">
        <v>4088.8</v>
      </c>
      <c r="L485" s="289">
        <v>4046</v>
      </c>
      <c r="M485" s="289">
        <v>3.4653800000000001</v>
      </c>
    </row>
    <row r="486" spans="1:13">
      <c r="A486" s="268">
        <v>476</v>
      </c>
      <c r="B486" s="245" t="s">
        <v>196</v>
      </c>
      <c r="C486" s="289">
        <v>31.4</v>
      </c>
      <c r="D486" s="289">
        <v>31.283333333333331</v>
      </c>
      <c r="E486" s="289">
        <v>30.716666666666661</v>
      </c>
      <c r="F486" s="289">
        <v>30.033333333333331</v>
      </c>
      <c r="G486" s="289">
        <v>29.466666666666661</v>
      </c>
      <c r="H486" s="289">
        <v>31.966666666666661</v>
      </c>
      <c r="I486" s="289">
        <v>32.533333333333331</v>
      </c>
      <c r="J486" s="289">
        <v>33.216666666666661</v>
      </c>
      <c r="K486" s="289">
        <v>31.85</v>
      </c>
      <c r="L486" s="289">
        <v>30.6</v>
      </c>
      <c r="M486" s="289">
        <v>136.18583000000001</v>
      </c>
    </row>
    <row r="487" spans="1:13">
      <c r="A487" s="268">
        <v>477</v>
      </c>
      <c r="B487" s="245" t="s">
        <v>197</v>
      </c>
      <c r="C487" s="289">
        <v>519.25</v>
      </c>
      <c r="D487" s="289">
        <v>512.88333333333333</v>
      </c>
      <c r="E487" s="289">
        <v>504.66666666666663</v>
      </c>
      <c r="F487" s="289">
        <v>490.08333333333331</v>
      </c>
      <c r="G487" s="289">
        <v>481.86666666666662</v>
      </c>
      <c r="H487" s="289">
        <v>527.4666666666667</v>
      </c>
      <c r="I487" s="289">
        <v>535.68333333333339</v>
      </c>
      <c r="J487" s="289">
        <v>550.26666666666665</v>
      </c>
      <c r="K487" s="289">
        <v>521.1</v>
      </c>
      <c r="L487" s="289">
        <v>498.3</v>
      </c>
      <c r="M487" s="289">
        <v>98.09948</v>
      </c>
    </row>
    <row r="488" spans="1:13">
      <c r="A488" s="268">
        <v>478</v>
      </c>
      <c r="B488" s="245" t="s">
        <v>560</v>
      </c>
      <c r="C488" s="289">
        <v>1760.65</v>
      </c>
      <c r="D488" s="289">
        <v>1773.2</v>
      </c>
      <c r="E488" s="289">
        <v>1738.45</v>
      </c>
      <c r="F488" s="289">
        <v>1716.25</v>
      </c>
      <c r="G488" s="289">
        <v>1681.5</v>
      </c>
      <c r="H488" s="289">
        <v>1795.4</v>
      </c>
      <c r="I488" s="289">
        <v>1830.15</v>
      </c>
      <c r="J488" s="289">
        <v>1852.3500000000001</v>
      </c>
      <c r="K488" s="289">
        <v>1807.95</v>
      </c>
      <c r="L488" s="289">
        <v>1751</v>
      </c>
      <c r="M488" s="289">
        <v>0.14623</v>
      </c>
    </row>
    <row r="489" spans="1:13">
      <c r="A489" s="268">
        <v>479</v>
      </c>
      <c r="B489" s="245" t="s">
        <v>561</v>
      </c>
      <c r="C489" s="289">
        <v>29.5</v>
      </c>
      <c r="D489" s="289">
        <v>29.483333333333334</v>
      </c>
      <c r="E489" s="289">
        <v>29.016666666666669</v>
      </c>
      <c r="F489" s="289">
        <v>28.533333333333335</v>
      </c>
      <c r="G489" s="289">
        <v>28.06666666666667</v>
      </c>
      <c r="H489" s="289">
        <v>29.966666666666669</v>
      </c>
      <c r="I489" s="289">
        <v>30.433333333333337</v>
      </c>
      <c r="J489" s="289">
        <v>30.916666666666668</v>
      </c>
      <c r="K489" s="289">
        <v>29.95</v>
      </c>
      <c r="L489" s="289">
        <v>29</v>
      </c>
      <c r="M489" s="289">
        <v>29.92107</v>
      </c>
    </row>
    <row r="490" spans="1:13">
      <c r="A490" s="268">
        <v>480</v>
      </c>
      <c r="B490" s="245" t="s">
        <v>285</v>
      </c>
      <c r="C490" s="289">
        <v>322.14999999999998</v>
      </c>
      <c r="D490" s="289">
        <v>325.71666666666664</v>
      </c>
      <c r="E490" s="289">
        <v>316.43333333333328</v>
      </c>
      <c r="F490" s="289">
        <v>310.71666666666664</v>
      </c>
      <c r="G490" s="289">
        <v>301.43333333333328</v>
      </c>
      <c r="H490" s="289">
        <v>331.43333333333328</v>
      </c>
      <c r="I490" s="289">
        <v>340.7166666666667</v>
      </c>
      <c r="J490" s="289">
        <v>346.43333333333328</v>
      </c>
      <c r="K490" s="289">
        <v>335</v>
      </c>
      <c r="L490" s="289">
        <v>320</v>
      </c>
      <c r="M490" s="289">
        <v>1.91425</v>
      </c>
    </row>
    <row r="491" spans="1:13">
      <c r="A491" s="268">
        <v>481</v>
      </c>
      <c r="B491" s="245" t="s">
        <v>563</v>
      </c>
      <c r="C491" s="289">
        <v>754.25</v>
      </c>
      <c r="D491" s="289">
        <v>754.65</v>
      </c>
      <c r="E491" s="289">
        <v>744.59999999999991</v>
      </c>
      <c r="F491" s="289">
        <v>734.94999999999993</v>
      </c>
      <c r="G491" s="289">
        <v>724.89999999999986</v>
      </c>
      <c r="H491" s="289">
        <v>764.3</v>
      </c>
      <c r="I491" s="289">
        <v>774.34999999999991</v>
      </c>
      <c r="J491" s="289">
        <v>784</v>
      </c>
      <c r="K491" s="289">
        <v>764.7</v>
      </c>
      <c r="L491" s="289">
        <v>745</v>
      </c>
      <c r="M491" s="289">
        <v>1.6407</v>
      </c>
    </row>
    <row r="492" spans="1:13">
      <c r="A492" s="268">
        <v>482</v>
      </c>
      <c r="B492" s="245" t="s">
        <v>564</v>
      </c>
      <c r="C492" s="289">
        <v>1503.7</v>
      </c>
      <c r="D492" s="289">
        <v>1495.4666666666665</v>
      </c>
      <c r="E492" s="289">
        <v>1440.9333333333329</v>
      </c>
      <c r="F492" s="289">
        <v>1378.1666666666665</v>
      </c>
      <c r="G492" s="289">
        <v>1323.633333333333</v>
      </c>
      <c r="H492" s="289">
        <v>1558.2333333333329</v>
      </c>
      <c r="I492" s="289">
        <v>1612.7666666666662</v>
      </c>
      <c r="J492" s="289">
        <v>1675.5333333333328</v>
      </c>
      <c r="K492" s="289">
        <v>1550</v>
      </c>
      <c r="L492" s="289">
        <v>1432.7</v>
      </c>
      <c r="M492" s="289">
        <v>7.5949099999999996</v>
      </c>
    </row>
    <row r="493" spans="1:13">
      <c r="A493" s="268">
        <v>483</v>
      </c>
      <c r="B493" s="245" t="s">
        <v>2781</v>
      </c>
      <c r="C493" s="289">
        <v>974.65</v>
      </c>
      <c r="D493" s="289">
        <v>980.4</v>
      </c>
      <c r="E493" s="289">
        <v>963.25</v>
      </c>
      <c r="F493" s="289">
        <v>951.85</v>
      </c>
      <c r="G493" s="289">
        <v>934.7</v>
      </c>
      <c r="H493" s="289">
        <v>991.8</v>
      </c>
      <c r="I493" s="289">
        <v>1008.9499999999998</v>
      </c>
      <c r="J493" s="289">
        <v>1020.3499999999999</v>
      </c>
      <c r="K493" s="289">
        <v>997.55</v>
      </c>
      <c r="L493" s="289">
        <v>969</v>
      </c>
      <c r="M493" s="289">
        <v>3.1789999999999999E-2</v>
      </c>
    </row>
    <row r="494" spans="1:13">
      <c r="A494" s="268">
        <v>484</v>
      </c>
      <c r="B494" s="245" t="s">
        <v>284</v>
      </c>
      <c r="C494" s="289">
        <v>175.35</v>
      </c>
      <c r="D494" s="289">
        <v>176.29999999999998</v>
      </c>
      <c r="E494" s="289">
        <v>173.04999999999995</v>
      </c>
      <c r="F494" s="289">
        <v>170.74999999999997</v>
      </c>
      <c r="G494" s="289">
        <v>167.49999999999994</v>
      </c>
      <c r="H494" s="289">
        <v>178.59999999999997</v>
      </c>
      <c r="I494" s="289">
        <v>181.85000000000002</v>
      </c>
      <c r="J494" s="289">
        <v>184.14999999999998</v>
      </c>
      <c r="K494" s="289">
        <v>179.55</v>
      </c>
      <c r="L494" s="289">
        <v>174</v>
      </c>
      <c r="M494" s="289">
        <v>8.2856299999999994</v>
      </c>
    </row>
    <row r="495" spans="1:13">
      <c r="A495" s="268">
        <v>485</v>
      </c>
      <c r="B495" s="245" t="s">
        <v>565</v>
      </c>
      <c r="C495" s="289">
        <v>1074.05</v>
      </c>
      <c r="D495" s="289">
        <v>1083.5666666666666</v>
      </c>
      <c r="E495" s="289">
        <v>1057.4833333333331</v>
      </c>
      <c r="F495" s="289">
        <v>1040.9166666666665</v>
      </c>
      <c r="G495" s="289">
        <v>1014.833333333333</v>
      </c>
      <c r="H495" s="289">
        <v>1100.1333333333332</v>
      </c>
      <c r="I495" s="289">
        <v>1126.2166666666667</v>
      </c>
      <c r="J495" s="289">
        <v>1142.7833333333333</v>
      </c>
      <c r="K495" s="289">
        <v>1109.6500000000001</v>
      </c>
      <c r="L495" s="289">
        <v>1067</v>
      </c>
      <c r="M495" s="289">
        <v>1.2812300000000001</v>
      </c>
    </row>
    <row r="496" spans="1:13">
      <c r="A496" s="268">
        <v>486</v>
      </c>
      <c r="B496" s="245" t="s">
        <v>556</v>
      </c>
      <c r="C496" s="289">
        <v>298.45</v>
      </c>
      <c r="D496" s="289">
        <v>300.74999999999994</v>
      </c>
      <c r="E496" s="289">
        <v>294.84999999999991</v>
      </c>
      <c r="F496" s="289">
        <v>291.24999999999994</v>
      </c>
      <c r="G496" s="289">
        <v>285.34999999999991</v>
      </c>
      <c r="H496" s="289">
        <v>304.34999999999991</v>
      </c>
      <c r="I496" s="289">
        <v>310.24999999999989</v>
      </c>
      <c r="J496" s="289">
        <v>313.84999999999991</v>
      </c>
      <c r="K496" s="289">
        <v>306.64999999999998</v>
      </c>
      <c r="L496" s="289">
        <v>297.14999999999998</v>
      </c>
      <c r="M496" s="289">
        <v>6.2990300000000001</v>
      </c>
    </row>
    <row r="497" spans="1:13">
      <c r="A497" s="268">
        <v>487</v>
      </c>
      <c r="B497" s="245" t="s">
        <v>555</v>
      </c>
      <c r="C497" s="289">
        <v>1997.35</v>
      </c>
      <c r="D497" s="289">
        <v>2021.3999999999999</v>
      </c>
      <c r="E497" s="289">
        <v>1956.9499999999998</v>
      </c>
      <c r="F497" s="289">
        <v>1916.55</v>
      </c>
      <c r="G497" s="289">
        <v>1852.1</v>
      </c>
      <c r="H497" s="289">
        <v>2061.7999999999997</v>
      </c>
      <c r="I497" s="289">
        <v>2126.25</v>
      </c>
      <c r="J497" s="289">
        <v>2166.6499999999996</v>
      </c>
      <c r="K497" s="289">
        <v>2085.85</v>
      </c>
      <c r="L497" s="289">
        <v>1981</v>
      </c>
      <c r="M497" s="289">
        <v>0.12823999999999999</v>
      </c>
    </row>
    <row r="498" spans="1:13">
      <c r="A498" s="268">
        <v>488</v>
      </c>
      <c r="B498" s="245" t="s">
        <v>199</v>
      </c>
      <c r="C498" s="289">
        <v>661.85</v>
      </c>
      <c r="D498" s="289">
        <v>663.88333333333333</v>
      </c>
      <c r="E498" s="289">
        <v>656.9666666666667</v>
      </c>
      <c r="F498" s="289">
        <v>652.08333333333337</v>
      </c>
      <c r="G498" s="289">
        <v>645.16666666666674</v>
      </c>
      <c r="H498" s="289">
        <v>668.76666666666665</v>
      </c>
      <c r="I498" s="289">
        <v>675.68333333333339</v>
      </c>
      <c r="J498" s="289">
        <v>680.56666666666661</v>
      </c>
      <c r="K498" s="289">
        <v>670.8</v>
      </c>
      <c r="L498" s="289">
        <v>659</v>
      </c>
      <c r="M498" s="289">
        <v>13.19829</v>
      </c>
    </row>
    <row r="499" spans="1:13">
      <c r="A499" s="268">
        <v>489</v>
      </c>
      <c r="B499" s="245" t="s">
        <v>557</v>
      </c>
      <c r="C499" s="289">
        <v>174.5</v>
      </c>
      <c r="D499" s="289">
        <v>176.75</v>
      </c>
      <c r="E499" s="289">
        <v>169.65</v>
      </c>
      <c r="F499" s="289">
        <v>164.8</v>
      </c>
      <c r="G499" s="289">
        <v>157.70000000000002</v>
      </c>
      <c r="H499" s="289">
        <v>181.6</v>
      </c>
      <c r="I499" s="289">
        <v>188.70000000000002</v>
      </c>
      <c r="J499" s="289">
        <v>193.54999999999998</v>
      </c>
      <c r="K499" s="289">
        <v>183.85</v>
      </c>
      <c r="L499" s="289">
        <v>171.9</v>
      </c>
      <c r="M499" s="289">
        <v>5.2230100000000004</v>
      </c>
    </row>
    <row r="500" spans="1:13">
      <c r="A500" s="268">
        <v>490</v>
      </c>
      <c r="B500" s="245" t="s">
        <v>558</v>
      </c>
      <c r="C500" s="289">
        <v>3472.5</v>
      </c>
      <c r="D500" s="289">
        <v>3483.5</v>
      </c>
      <c r="E500" s="289">
        <v>3449</v>
      </c>
      <c r="F500" s="289">
        <v>3425.5</v>
      </c>
      <c r="G500" s="289">
        <v>3391</v>
      </c>
      <c r="H500" s="289">
        <v>3507</v>
      </c>
      <c r="I500" s="289">
        <v>3541.5</v>
      </c>
      <c r="J500" s="289">
        <v>3565</v>
      </c>
      <c r="K500" s="289">
        <v>3518</v>
      </c>
      <c r="L500" s="289">
        <v>3460</v>
      </c>
      <c r="M500" s="289">
        <v>9.0819999999999998E-2</v>
      </c>
    </row>
    <row r="501" spans="1:13">
      <c r="A501" s="268">
        <v>491</v>
      </c>
      <c r="B501" s="245" t="s">
        <v>562</v>
      </c>
      <c r="C501" s="289">
        <v>887.6</v>
      </c>
      <c r="D501" s="289">
        <v>868.46666666666658</v>
      </c>
      <c r="E501" s="289">
        <v>839.18333333333317</v>
      </c>
      <c r="F501" s="289">
        <v>790.76666666666654</v>
      </c>
      <c r="G501" s="289">
        <v>761.48333333333312</v>
      </c>
      <c r="H501" s="289">
        <v>916.88333333333321</v>
      </c>
      <c r="I501" s="289">
        <v>946.16666666666674</v>
      </c>
      <c r="J501" s="289">
        <v>994.58333333333326</v>
      </c>
      <c r="K501" s="289">
        <v>897.75</v>
      </c>
      <c r="L501" s="289">
        <v>820.05</v>
      </c>
      <c r="M501" s="289">
        <v>1.7522500000000001</v>
      </c>
    </row>
    <row r="502" spans="1:13">
      <c r="A502" s="268">
        <v>492</v>
      </c>
      <c r="B502" s="245" t="s">
        <v>566</v>
      </c>
      <c r="C502" s="289">
        <v>6899.85</v>
      </c>
      <c r="D502" s="289">
        <v>6904.583333333333</v>
      </c>
      <c r="E502" s="289">
        <v>6860.1666666666661</v>
      </c>
      <c r="F502" s="289">
        <v>6820.4833333333327</v>
      </c>
      <c r="G502" s="289">
        <v>6776.0666666666657</v>
      </c>
      <c r="H502" s="289">
        <v>6944.2666666666664</v>
      </c>
      <c r="I502" s="289">
        <v>6988.6833333333325</v>
      </c>
      <c r="J502" s="289">
        <v>7028.3666666666668</v>
      </c>
      <c r="K502" s="289">
        <v>6949</v>
      </c>
      <c r="L502" s="289">
        <v>6864.9</v>
      </c>
      <c r="M502" s="289">
        <v>1.7479999999999999E-2</v>
      </c>
    </row>
    <row r="503" spans="1:13">
      <c r="A503" s="268">
        <v>493</v>
      </c>
      <c r="B503" s="245" t="s">
        <v>567</v>
      </c>
      <c r="C503" s="289">
        <v>113.2</v>
      </c>
      <c r="D503" s="289">
        <v>114.36666666666667</v>
      </c>
      <c r="E503" s="289">
        <v>111.83333333333334</v>
      </c>
      <c r="F503" s="289">
        <v>110.46666666666667</v>
      </c>
      <c r="G503" s="289">
        <v>107.93333333333334</v>
      </c>
      <c r="H503" s="289">
        <v>115.73333333333335</v>
      </c>
      <c r="I503" s="289">
        <v>118.26666666666668</v>
      </c>
      <c r="J503" s="289">
        <v>119.63333333333335</v>
      </c>
      <c r="K503" s="289">
        <v>116.9</v>
      </c>
      <c r="L503" s="289">
        <v>113</v>
      </c>
      <c r="M503" s="289">
        <v>6.7174199999999997</v>
      </c>
    </row>
    <row r="504" spans="1:13">
      <c r="A504" s="268">
        <v>494</v>
      </c>
      <c r="B504" s="245" t="s">
        <v>568</v>
      </c>
      <c r="C504" s="289">
        <v>57.3</v>
      </c>
      <c r="D504" s="289">
        <v>56.916666666666664</v>
      </c>
      <c r="E504" s="289">
        <v>56.533333333333331</v>
      </c>
      <c r="F504" s="289">
        <v>55.766666666666666</v>
      </c>
      <c r="G504" s="289">
        <v>55.383333333333333</v>
      </c>
      <c r="H504" s="289">
        <v>57.68333333333333</v>
      </c>
      <c r="I504" s="289">
        <v>58.06666666666667</v>
      </c>
      <c r="J504" s="289">
        <v>58.833333333333329</v>
      </c>
      <c r="K504" s="289">
        <v>57.3</v>
      </c>
      <c r="L504" s="289">
        <v>56.15</v>
      </c>
      <c r="M504" s="289">
        <v>52.435380000000002</v>
      </c>
    </row>
    <row r="505" spans="1:13">
      <c r="A505" s="268">
        <v>495</v>
      </c>
      <c r="B505" s="245" t="s">
        <v>2852</v>
      </c>
      <c r="C505" s="289">
        <v>374.75</v>
      </c>
      <c r="D505" s="289">
        <v>375.08333333333331</v>
      </c>
      <c r="E505" s="289">
        <v>371.41666666666663</v>
      </c>
      <c r="F505" s="289">
        <v>368.08333333333331</v>
      </c>
      <c r="G505" s="289">
        <v>364.41666666666663</v>
      </c>
      <c r="H505" s="289">
        <v>378.41666666666663</v>
      </c>
      <c r="I505" s="289">
        <v>382.08333333333326</v>
      </c>
      <c r="J505" s="289">
        <v>385.41666666666663</v>
      </c>
      <c r="K505" s="289">
        <v>378.75</v>
      </c>
      <c r="L505" s="289">
        <v>371.75</v>
      </c>
      <c r="M505" s="289">
        <v>2.0577700000000001</v>
      </c>
    </row>
    <row r="506" spans="1:13">
      <c r="A506" s="268">
        <v>496</v>
      </c>
      <c r="B506" s="245" t="s">
        <v>569</v>
      </c>
      <c r="C506" s="289">
        <v>2174.5</v>
      </c>
      <c r="D506" s="289">
        <v>2194.6666666666665</v>
      </c>
      <c r="E506" s="289">
        <v>2119.833333333333</v>
      </c>
      <c r="F506" s="289">
        <v>2065.1666666666665</v>
      </c>
      <c r="G506" s="289">
        <v>1990.333333333333</v>
      </c>
      <c r="H506" s="289">
        <v>2249.333333333333</v>
      </c>
      <c r="I506" s="289">
        <v>2324.1666666666661</v>
      </c>
      <c r="J506" s="289">
        <v>2378.833333333333</v>
      </c>
      <c r="K506" s="289">
        <v>2269.5</v>
      </c>
      <c r="L506" s="289">
        <v>2140</v>
      </c>
      <c r="M506" s="289">
        <v>1.1951700000000001</v>
      </c>
    </row>
    <row r="507" spans="1:13">
      <c r="A507" s="268">
        <v>497</v>
      </c>
      <c r="B507" s="245" t="s">
        <v>200</v>
      </c>
      <c r="C507" s="289">
        <v>272.05</v>
      </c>
      <c r="D507" s="289">
        <v>272.7833333333333</v>
      </c>
      <c r="E507" s="289">
        <v>270.56666666666661</v>
      </c>
      <c r="F507" s="289">
        <v>269.08333333333331</v>
      </c>
      <c r="G507" s="289">
        <v>266.86666666666662</v>
      </c>
      <c r="H507" s="289">
        <v>274.26666666666659</v>
      </c>
      <c r="I507" s="289">
        <v>276.48333333333329</v>
      </c>
      <c r="J507" s="289">
        <v>277.96666666666658</v>
      </c>
      <c r="K507" s="289">
        <v>275</v>
      </c>
      <c r="L507" s="289">
        <v>271.3</v>
      </c>
      <c r="M507" s="289">
        <v>76.015450000000001</v>
      </c>
    </row>
    <row r="508" spans="1:13">
      <c r="A508" s="268">
        <v>498</v>
      </c>
      <c r="B508" s="245" t="s">
        <v>570</v>
      </c>
      <c r="C508" s="289">
        <v>329.25</v>
      </c>
      <c r="D508" s="289">
        <v>331.16666666666669</v>
      </c>
      <c r="E508" s="289">
        <v>325.73333333333335</v>
      </c>
      <c r="F508" s="289">
        <v>322.21666666666664</v>
      </c>
      <c r="G508" s="289">
        <v>316.7833333333333</v>
      </c>
      <c r="H508" s="289">
        <v>334.68333333333339</v>
      </c>
      <c r="I508" s="289">
        <v>340.11666666666667</v>
      </c>
      <c r="J508" s="289">
        <v>343.63333333333344</v>
      </c>
      <c r="K508" s="289">
        <v>336.6</v>
      </c>
      <c r="L508" s="289">
        <v>327.64999999999998</v>
      </c>
      <c r="M508" s="289">
        <v>10.94863</v>
      </c>
    </row>
    <row r="509" spans="1:13">
      <c r="A509" s="268">
        <v>499</v>
      </c>
      <c r="B509" s="245" t="s">
        <v>202</v>
      </c>
      <c r="C509" s="289">
        <v>213.85</v>
      </c>
      <c r="D509" s="289">
        <v>214.4</v>
      </c>
      <c r="E509" s="289">
        <v>210.3</v>
      </c>
      <c r="F509" s="289">
        <v>206.75</v>
      </c>
      <c r="G509" s="289">
        <v>202.65</v>
      </c>
      <c r="H509" s="289">
        <v>217.95000000000002</v>
      </c>
      <c r="I509" s="289">
        <v>222.04999999999998</v>
      </c>
      <c r="J509" s="289">
        <v>225.60000000000002</v>
      </c>
      <c r="K509" s="289">
        <v>218.5</v>
      </c>
      <c r="L509" s="289">
        <v>210.85</v>
      </c>
      <c r="M509" s="289">
        <v>431.06506999999999</v>
      </c>
    </row>
    <row r="510" spans="1:13">
      <c r="A510" s="268">
        <v>500</v>
      </c>
      <c r="B510" s="245" t="s">
        <v>571</v>
      </c>
      <c r="C510" s="289">
        <v>176.45</v>
      </c>
      <c r="D510" s="289">
        <v>177.75</v>
      </c>
      <c r="E510" s="289">
        <v>174.35</v>
      </c>
      <c r="F510" s="289">
        <v>172.25</v>
      </c>
      <c r="G510" s="289">
        <v>168.85</v>
      </c>
      <c r="H510" s="289">
        <v>179.85</v>
      </c>
      <c r="I510" s="289">
        <v>183.24999999999997</v>
      </c>
      <c r="J510" s="289">
        <v>185.35</v>
      </c>
      <c r="K510" s="289">
        <v>181.15</v>
      </c>
      <c r="L510" s="289">
        <v>175.65</v>
      </c>
      <c r="M510" s="289">
        <v>10.766819999999999</v>
      </c>
    </row>
    <row r="511" spans="1:13">
      <c r="A511" s="268">
        <v>501</v>
      </c>
      <c r="B511" s="245" t="s">
        <v>572</v>
      </c>
      <c r="C511" s="289">
        <v>1679.7</v>
      </c>
      <c r="D511" s="289">
        <v>1694.75</v>
      </c>
      <c r="E511" s="289">
        <v>1655.05</v>
      </c>
      <c r="F511" s="289">
        <v>1630.3999999999999</v>
      </c>
      <c r="G511" s="289">
        <v>1590.6999999999998</v>
      </c>
      <c r="H511" s="289">
        <v>1719.4</v>
      </c>
      <c r="I511" s="289">
        <v>1759.1</v>
      </c>
      <c r="J511" s="289">
        <v>1783.7500000000002</v>
      </c>
      <c r="K511" s="289">
        <v>1734.45</v>
      </c>
      <c r="L511" s="289">
        <v>1670.1</v>
      </c>
      <c r="M511" s="289">
        <v>0.36630000000000001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E22" sqref="E22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72"/>
      <c r="B5" s="572"/>
      <c r="C5" s="573"/>
      <c r="D5" s="573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74" t="s">
        <v>574</v>
      </c>
      <c r="C7" s="574"/>
      <c r="D7" s="262">
        <f>Main!B10</f>
        <v>44074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44071</v>
      </c>
      <c r="B10" s="267">
        <v>524412</v>
      </c>
      <c r="C10" s="268" t="s">
        <v>3815</v>
      </c>
      <c r="D10" s="268" t="s">
        <v>3816</v>
      </c>
      <c r="E10" s="268" t="s">
        <v>583</v>
      </c>
      <c r="F10" s="381">
        <v>250000</v>
      </c>
      <c r="G10" s="267">
        <v>38.04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44071</v>
      </c>
      <c r="B11" s="267">
        <v>524412</v>
      </c>
      <c r="C11" s="268" t="s">
        <v>3815</v>
      </c>
      <c r="D11" s="268" t="s">
        <v>3817</v>
      </c>
      <c r="E11" s="268" t="s">
        <v>583</v>
      </c>
      <c r="F11" s="381">
        <v>400010</v>
      </c>
      <c r="G11" s="267">
        <v>34.450000000000003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44071</v>
      </c>
      <c r="B12" s="267">
        <v>524412</v>
      </c>
      <c r="C12" s="268" t="s">
        <v>3815</v>
      </c>
      <c r="D12" s="268" t="s">
        <v>3817</v>
      </c>
      <c r="E12" s="268" t="s">
        <v>584</v>
      </c>
      <c r="F12" s="381">
        <v>400010</v>
      </c>
      <c r="G12" s="267">
        <v>37.729999999999997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44071</v>
      </c>
      <c r="B13" s="267">
        <v>542911</v>
      </c>
      <c r="C13" s="268" t="s">
        <v>3818</v>
      </c>
      <c r="D13" s="268" t="s">
        <v>3819</v>
      </c>
      <c r="E13" s="268" t="s">
        <v>583</v>
      </c>
      <c r="F13" s="381">
        <v>9050</v>
      </c>
      <c r="G13" s="267">
        <v>78.5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44071</v>
      </c>
      <c r="B14" s="267">
        <v>513059</v>
      </c>
      <c r="C14" s="268" t="s">
        <v>3792</v>
      </c>
      <c r="D14" s="268" t="s">
        <v>3793</v>
      </c>
      <c r="E14" s="268" t="s">
        <v>583</v>
      </c>
      <c r="F14" s="381">
        <v>100000</v>
      </c>
      <c r="G14" s="267">
        <v>5.56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44071</v>
      </c>
      <c r="B15" s="267">
        <v>506640</v>
      </c>
      <c r="C15" s="268" t="s">
        <v>3794</v>
      </c>
      <c r="D15" s="268" t="s">
        <v>3820</v>
      </c>
      <c r="E15" s="268" t="s">
        <v>583</v>
      </c>
      <c r="F15" s="381">
        <v>1650</v>
      </c>
      <c r="G15" s="267">
        <v>175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44071</v>
      </c>
      <c r="B16" s="267">
        <v>506640</v>
      </c>
      <c r="C16" s="268" t="s">
        <v>3794</v>
      </c>
      <c r="D16" s="268" t="s">
        <v>3795</v>
      </c>
      <c r="E16" s="268" t="s">
        <v>583</v>
      </c>
      <c r="F16" s="381">
        <v>99</v>
      </c>
      <c r="G16" s="267">
        <v>169.43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44071</v>
      </c>
      <c r="B17" s="267">
        <v>506640</v>
      </c>
      <c r="C17" s="268" t="s">
        <v>3794</v>
      </c>
      <c r="D17" s="268" t="s">
        <v>3795</v>
      </c>
      <c r="E17" s="268" t="s">
        <v>584</v>
      </c>
      <c r="F17" s="381">
        <v>1655</v>
      </c>
      <c r="G17" s="267">
        <v>174.95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44071</v>
      </c>
      <c r="B18" s="267">
        <v>532467</v>
      </c>
      <c r="C18" s="268" t="s">
        <v>3782</v>
      </c>
      <c r="D18" s="268" t="s">
        <v>3783</v>
      </c>
      <c r="E18" s="268" t="s">
        <v>584</v>
      </c>
      <c r="F18" s="381">
        <v>190000</v>
      </c>
      <c r="G18" s="267">
        <v>0.48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44071</v>
      </c>
      <c r="B19" s="267">
        <v>541627</v>
      </c>
      <c r="C19" s="268" t="s">
        <v>3821</v>
      </c>
      <c r="D19" s="268" t="s">
        <v>3822</v>
      </c>
      <c r="E19" s="268" t="s">
        <v>583</v>
      </c>
      <c r="F19" s="381">
        <v>10827</v>
      </c>
      <c r="G19" s="267">
        <v>15.03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44071</v>
      </c>
      <c r="B20" s="267">
        <v>541627</v>
      </c>
      <c r="C20" s="268" t="s">
        <v>3821</v>
      </c>
      <c r="D20" s="268" t="s">
        <v>3822</v>
      </c>
      <c r="E20" s="268" t="s">
        <v>584</v>
      </c>
      <c r="F20" s="381">
        <v>28455</v>
      </c>
      <c r="G20" s="267">
        <v>15.01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44071</v>
      </c>
      <c r="B21" s="267">
        <v>541627</v>
      </c>
      <c r="C21" s="268" t="s">
        <v>3821</v>
      </c>
      <c r="D21" s="268" t="s">
        <v>3823</v>
      </c>
      <c r="E21" s="268" t="s">
        <v>583</v>
      </c>
      <c r="F21" s="381">
        <v>28402</v>
      </c>
      <c r="G21" s="267">
        <v>15.01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44071</v>
      </c>
      <c r="B22" s="267">
        <v>541627</v>
      </c>
      <c r="C22" s="268" t="s">
        <v>3821</v>
      </c>
      <c r="D22" s="268" t="s">
        <v>3823</v>
      </c>
      <c r="E22" s="268" t="s">
        <v>584</v>
      </c>
      <c r="F22" s="381">
        <v>1700</v>
      </c>
      <c r="G22" s="267">
        <v>15.5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44071</v>
      </c>
      <c r="B23" s="267">
        <v>539097</v>
      </c>
      <c r="C23" s="268" t="s">
        <v>3824</v>
      </c>
      <c r="D23" s="268" t="s">
        <v>3825</v>
      </c>
      <c r="E23" s="268" t="s">
        <v>583</v>
      </c>
      <c r="F23" s="381">
        <v>20000</v>
      </c>
      <c r="G23" s="267">
        <v>140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44071</v>
      </c>
      <c r="B24" s="267">
        <v>540515</v>
      </c>
      <c r="C24" s="268" t="s">
        <v>3796</v>
      </c>
      <c r="D24" s="268" t="s">
        <v>3826</v>
      </c>
      <c r="E24" s="268" t="s">
        <v>584</v>
      </c>
      <c r="F24" s="381">
        <v>25000</v>
      </c>
      <c r="G24" s="267">
        <v>12.9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44071</v>
      </c>
      <c r="B25" s="267">
        <v>500298</v>
      </c>
      <c r="C25" s="268" t="s">
        <v>3827</v>
      </c>
      <c r="D25" s="268" t="s">
        <v>3828</v>
      </c>
      <c r="E25" s="268" t="s">
        <v>583</v>
      </c>
      <c r="F25" s="381">
        <v>224000</v>
      </c>
      <c r="G25" s="267">
        <v>2187.3000000000002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44071</v>
      </c>
      <c r="B26" s="267">
        <v>500298</v>
      </c>
      <c r="C26" s="268" t="s">
        <v>3827</v>
      </c>
      <c r="D26" s="268" t="s">
        <v>3829</v>
      </c>
      <c r="E26" s="268" t="s">
        <v>584</v>
      </c>
      <c r="F26" s="381">
        <v>224000</v>
      </c>
      <c r="G26" s="267">
        <v>2187.3000000000002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44071</v>
      </c>
      <c r="B27" s="267">
        <v>512217</v>
      </c>
      <c r="C27" s="268" t="s">
        <v>3830</v>
      </c>
      <c r="D27" s="268" t="s">
        <v>3831</v>
      </c>
      <c r="E27" s="268" t="s">
        <v>583</v>
      </c>
      <c r="F27" s="381">
        <v>9523</v>
      </c>
      <c r="G27" s="267">
        <v>13.93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44071</v>
      </c>
      <c r="B28" s="267">
        <v>512217</v>
      </c>
      <c r="C28" s="268" t="s">
        <v>3830</v>
      </c>
      <c r="D28" s="268" t="s">
        <v>3831</v>
      </c>
      <c r="E28" s="268" t="s">
        <v>584</v>
      </c>
      <c r="F28" s="381">
        <v>55523</v>
      </c>
      <c r="G28" s="267">
        <v>13.52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44071</v>
      </c>
      <c r="B29" s="267">
        <v>512217</v>
      </c>
      <c r="C29" s="268" t="s">
        <v>3830</v>
      </c>
      <c r="D29" s="268" t="s">
        <v>3832</v>
      </c>
      <c r="E29" s="268" t="s">
        <v>583</v>
      </c>
      <c r="F29" s="381">
        <v>60000</v>
      </c>
      <c r="G29" s="267">
        <v>13.51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44071</v>
      </c>
      <c r="B30" s="267">
        <v>513043</v>
      </c>
      <c r="C30" s="268" t="s">
        <v>3833</v>
      </c>
      <c r="D30" s="268" t="s">
        <v>3834</v>
      </c>
      <c r="E30" s="268" t="s">
        <v>583</v>
      </c>
      <c r="F30" s="381">
        <v>500467</v>
      </c>
      <c r="G30" s="267">
        <v>16.8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44071</v>
      </c>
      <c r="B31" s="267">
        <v>513043</v>
      </c>
      <c r="C31" s="268" t="s">
        <v>3833</v>
      </c>
      <c r="D31" s="268" t="s">
        <v>3835</v>
      </c>
      <c r="E31" s="268" t="s">
        <v>584</v>
      </c>
      <c r="F31" s="381">
        <v>500000</v>
      </c>
      <c r="G31" s="267">
        <v>16.8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44071</v>
      </c>
      <c r="B32" s="267">
        <v>540203</v>
      </c>
      <c r="C32" s="268" t="s">
        <v>516</v>
      </c>
      <c r="D32" s="268" t="s">
        <v>3836</v>
      </c>
      <c r="E32" s="268" t="s">
        <v>583</v>
      </c>
      <c r="F32" s="381">
        <v>590000</v>
      </c>
      <c r="G32" s="267">
        <v>1365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44071</v>
      </c>
      <c r="B33" s="267">
        <v>540203</v>
      </c>
      <c r="C33" s="268" t="s">
        <v>516</v>
      </c>
      <c r="D33" s="268" t="s">
        <v>3837</v>
      </c>
      <c r="E33" s="268" t="s">
        <v>584</v>
      </c>
      <c r="F33" s="381">
        <v>1000000</v>
      </c>
      <c r="G33" s="267">
        <v>1365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44071</v>
      </c>
      <c r="B34" s="267">
        <v>517201</v>
      </c>
      <c r="C34" s="268" t="s">
        <v>3797</v>
      </c>
      <c r="D34" s="268" t="s">
        <v>3799</v>
      </c>
      <c r="E34" s="268" t="s">
        <v>583</v>
      </c>
      <c r="F34" s="381">
        <v>15000</v>
      </c>
      <c r="G34" s="267">
        <v>30.8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44071</v>
      </c>
      <c r="B35" s="267">
        <v>517201</v>
      </c>
      <c r="C35" s="268" t="s">
        <v>3797</v>
      </c>
      <c r="D35" s="268" t="s">
        <v>3798</v>
      </c>
      <c r="E35" s="268" t="s">
        <v>584</v>
      </c>
      <c r="F35" s="381">
        <v>15000</v>
      </c>
      <c r="G35" s="267">
        <v>30.8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44071</v>
      </c>
      <c r="B36" s="267">
        <v>538607</v>
      </c>
      <c r="C36" s="268" t="s">
        <v>3838</v>
      </c>
      <c r="D36" s="268" t="s">
        <v>3839</v>
      </c>
      <c r="E36" s="268" t="s">
        <v>583</v>
      </c>
      <c r="F36" s="381">
        <v>1200000</v>
      </c>
      <c r="G36" s="267">
        <v>4.6500000000000004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44071</v>
      </c>
      <c r="B37" s="267">
        <v>538607</v>
      </c>
      <c r="C37" s="268" t="s">
        <v>3838</v>
      </c>
      <c r="D37" s="268" t="s">
        <v>3840</v>
      </c>
      <c r="E37" s="268" t="s">
        <v>584</v>
      </c>
      <c r="F37" s="381">
        <v>1624000</v>
      </c>
      <c r="G37" s="267">
        <v>4.6500000000000004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44071</v>
      </c>
      <c r="B38" s="267">
        <v>539222</v>
      </c>
      <c r="C38" s="268" t="s">
        <v>3758</v>
      </c>
      <c r="D38" s="268" t="s">
        <v>3759</v>
      </c>
      <c r="E38" s="268" t="s">
        <v>583</v>
      </c>
      <c r="F38" s="381">
        <v>30000</v>
      </c>
      <c r="G38" s="267">
        <v>38.450000000000003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44071</v>
      </c>
      <c r="B39" s="267">
        <v>539222</v>
      </c>
      <c r="C39" s="268" t="s">
        <v>3758</v>
      </c>
      <c r="D39" s="268" t="s">
        <v>3759</v>
      </c>
      <c r="E39" s="268" t="s">
        <v>584</v>
      </c>
      <c r="F39" s="381">
        <v>30000</v>
      </c>
      <c r="G39" s="267">
        <v>38.880000000000003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44071</v>
      </c>
      <c r="B40" s="267" t="s">
        <v>3609</v>
      </c>
      <c r="C40" s="268" t="s">
        <v>3841</v>
      </c>
      <c r="D40" s="268" t="s">
        <v>3795</v>
      </c>
      <c r="E40" s="268" t="s">
        <v>583</v>
      </c>
      <c r="F40" s="381">
        <v>2828</v>
      </c>
      <c r="G40" s="267">
        <v>215.33</v>
      </c>
      <c r="H40" s="345" t="s">
        <v>2953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44071</v>
      </c>
      <c r="B41" s="267" t="s">
        <v>99</v>
      </c>
      <c r="C41" s="268" t="s">
        <v>3842</v>
      </c>
      <c r="D41" s="268" t="s">
        <v>3727</v>
      </c>
      <c r="E41" s="268" t="s">
        <v>583</v>
      </c>
      <c r="F41" s="381">
        <v>13310704</v>
      </c>
      <c r="G41" s="267">
        <v>59.51</v>
      </c>
      <c r="H41" s="345" t="s">
        <v>2953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44071</v>
      </c>
      <c r="B42" s="267" t="s">
        <v>1469</v>
      </c>
      <c r="C42" s="268" t="s">
        <v>3843</v>
      </c>
      <c r="D42" s="268" t="s">
        <v>3844</v>
      </c>
      <c r="E42" s="268" t="s">
        <v>583</v>
      </c>
      <c r="F42" s="381">
        <v>121746</v>
      </c>
      <c r="G42" s="267">
        <v>101.08</v>
      </c>
      <c r="H42" s="345" t="s">
        <v>2953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44071</v>
      </c>
      <c r="B43" s="267" t="s">
        <v>120</v>
      </c>
      <c r="C43" s="268" t="s">
        <v>3845</v>
      </c>
      <c r="D43" s="268" t="s">
        <v>3801</v>
      </c>
      <c r="E43" s="268" t="s">
        <v>583</v>
      </c>
      <c r="F43" s="381">
        <v>180928006</v>
      </c>
      <c r="G43" s="267">
        <v>9.83</v>
      </c>
      <c r="H43" s="345" t="s">
        <v>2953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44071</v>
      </c>
      <c r="B44" s="267" t="s">
        <v>416</v>
      </c>
      <c r="C44" s="268" t="s">
        <v>3846</v>
      </c>
      <c r="D44" s="268" t="s">
        <v>3847</v>
      </c>
      <c r="E44" s="268" t="s">
        <v>583</v>
      </c>
      <c r="F44" s="381">
        <v>2437780</v>
      </c>
      <c r="G44" s="267">
        <v>190</v>
      </c>
      <c r="H44" s="345" t="s">
        <v>2953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44071</v>
      </c>
      <c r="B45" s="267" t="s">
        <v>1634</v>
      </c>
      <c r="C45" s="268" t="s">
        <v>3848</v>
      </c>
      <c r="D45" s="268" t="s">
        <v>3849</v>
      </c>
      <c r="E45" s="268" t="s">
        <v>583</v>
      </c>
      <c r="F45" s="381">
        <v>330886</v>
      </c>
      <c r="G45" s="267">
        <v>34.96</v>
      </c>
      <c r="H45" s="345" t="s">
        <v>2953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44071</v>
      </c>
      <c r="B46" s="267" t="s">
        <v>1890</v>
      </c>
      <c r="C46" s="268" t="s">
        <v>3850</v>
      </c>
      <c r="D46" s="268" t="s">
        <v>3851</v>
      </c>
      <c r="E46" s="268" t="s">
        <v>583</v>
      </c>
      <c r="F46" s="381">
        <v>23609</v>
      </c>
      <c r="G46" s="267">
        <v>77.44</v>
      </c>
      <c r="H46" s="345" t="s">
        <v>2953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44071</v>
      </c>
      <c r="B47" s="267" t="s">
        <v>3051</v>
      </c>
      <c r="C47" s="268" t="s">
        <v>3852</v>
      </c>
      <c r="D47" s="268" t="s">
        <v>3817</v>
      </c>
      <c r="E47" s="268" t="s">
        <v>583</v>
      </c>
      <c r="F47" s="381">
        <v>84191</v>
      </c>
      <c r="G47" s="267">
        <v>155.32</v>
      </c>
      <c r="H47" s="345" t="s">
        <v>2953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44071</v>
      </c>
      <c r="B48" s="267" t="s">
        <v>3853</v>
      </c>
      <c r="C48" s="268" t="s">
        <v>3854</v>
      </c>
      <c r="D48" s="268" t="s">
        <v>3855</v>
      </c>
      <c r="E48" s="268" t="s">
        <v>583</v>
      </c>
      <c r="F48" s="381">
        <v>154000</v>
      </c>
      <c r="G48" s="267">
        <v>104.67</v>
      </c>
      <c r="H48" s="345" t="s">
        <v>2953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44071</v>
      </c>
      <c r="B49" s="267" t="s">
        <v>3856</v>
      </c>
      <c r="C49" s="268" t="s">
        <v>3857</v>
      </c>
      <c r="D49" s="268" t="s">
        <v>3817</v>
      </c>
      <c r="E49" s="268" t="s">
        <v>583</v>
      </c>
      <c r="F49" s="381">
        <v>27428</v>
      </c>
      <c r="G49" s="267">
        <v>206.05</v>
      </c>
      <c r="H49" s="345" t="s">
        <v>2953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44071</v>
      </c>
      <c r="B50" s="267" t="s">
        <v>2173</v>
      </c>
      <c r="C50" s="268" t="s">
        <v>3858</v>
      </c>
      <c r="D50" s="268" t="s">
        <v>3859</v>
      </c>
      <c r="E50" s="268" t="s">
        <v>583</v>
      </c>
      <c r="F50" s="381">
        <v>88659</v>
      </c>
      <c r="G50" s="267">
        <v>31.35</v>
      </c>
      <c r="H50" s="345" t="s">
        <v>2953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44071</v>
      </c>
      <c r="B51" s="267" t="s">
        <v>2173</v>
      </c>
      <c r="C51" s="268" t="s">
        <v>3858</v>
      </c>
      <c r="D51" s="268" t="s">
        <v>3860</v>
      </c>
      <c r="E51" s="268" t="s">
        <v>583</v>
      </c>
      <c r="F51" s="381">
        <v>89950</v>
      </c>
      <c r="G51" s="267">
        <v>30.11</v>
      </c>
      <c r="H51" s="345" t="s">
        <v>2953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44071</v>
      </c>
      <c r="B52" s="267" t="s">
        <v>2173</v>
      </c>
      <c r="C52" s="268" t="s">
        <v>3858</v>
      </c>
      <c r="D52" s="268" t="s">
        <v>3861</v>
      </c>
      <c r="E52" s="268" t="s">
        <v>583</v>
      </c>
      <c r="F52" s="381">
        <v>82946</v>
      </c>
      <c r="G52" s="267">
        <v>31.32</v>
      </c>
      <c r="H52" s="345" t="s">
        <v>2953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44071</v>
      </c>
      <c r="B53" s="267" t="s">
        <v>2173</v>
      </c>
      <c r="C53" s="268" t="s">
        <v>3858</v>
      </c>
      <c r="D53" s="268" t="s">
        <v>3862</v>
      </c>
      <c r="E53" s="268" t="s">
        <v>583</v>
      </c>
      <c r="F53" s="381">
        <v>87500</v>
      </c>
      <c r="G53" s="267">
        <v>31.51</v>
      </c>
      <c r="H53" s="345" t="s">
        <v>2953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44071</v>
      </c>
      <c r="B54" s="267" t="s">
        <v>168</v>
      </c>
      <c r="C54" s="268" t="s">
        <v>3779</v>
      </c>
      <c r="D54" s="268" t="s">
        <v>3727</v>
      </c>
      <c r="E54" s="268" t="s">
        <v>583</v>
      </c>
      <c r="F54" s="381">
        <v>3587914</v>
      </c>
      <c r="G54" s="267">
        <v>210.55</v>
      </c>
      <c r="H54" s="345" t="s">
        <v>2953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44071</v>
      </c>
      <c r="B55" s="267" t="s">
        <v>171</v>
      </c>
      <c r="C55" s="268" t="s">
        <v>3800</v>
      </c>
      <c r="D55" s="268" t="s">
        <v>3801</v>
      </c>
      <c r="E55" s="268" t="s">
        <v>583</v>
      </c>
      <c r="F55" s="381">
        <v>28796189</v>
      </c>
      <c r="G55" s="267">
        <v>41.52</v>
      </c>
      <c r="H55" s="345" t="s">
        <v>2953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44071</v>
      </c>
      <c r="B56" s="267" t="s">
        <v>524</v>
      </c>
      <c r="C56" s="268" t="s">
        <v>3863</v>
      </c>
      <c r="D56" s="268" t="s">
        <v>3864</v>
      </c>
      <c r="E56" s="268" t="s">
        <v>583</v>
      </c>
      <c r="F56" s="381">
        <v>9285000</v>
      </c>
      <c r="G56" s="267">
        <v>7.63</v>
      </c>
      <c r="H56" s="345" t="s">
        <v>2953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44071</v>
      </c>
      <c r="B57" s="267" t="s">
        <v>769</v>
      </c>
      <c r="C57" s="268" t="s">
        <v>3865</v>
      </c>
      <c r="D57" s="268" t="s">
        <v>3817</v>
      </c>
      <c r="E57" s="268" t="s">
        <v>583</v>
      </c>
      <c r="F57" s="381">
        <v>2589361</v>
      </c>
      <c r="G57" s="267">
        <v>7</v>
      </c>
      <c r="H57" s="345" t="s">
        <v>2953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44071</v>
      </c>
      <c r="B58" s="267" t="s">
        <v>3609</v>
      </c>
      <c r="C58" s="268" t="s">
        <v>3841</v>
      </c>
      <c r="D58" s="268" t="s">
        <v>3795</v>
      </c>
      <c r="E58" s="268" t="s">
        <v>584</v>
      </c>
      <c r="F58" s="381">
        <v>92001</v>
      </c>
      <c r="G58" s="267">
        <v>215.21</v>
      </c>
      <c r="H58" s="345" t="s">
        <v>2953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44071</v>
      </c>
      <c r="B59" s="267" t="s">
        <v>99</v>
      </c>
      <c r="C59" s="268" t="s">
        <v>3842</v>
      </c>
      <c r="D59" s="268" t="s">
        <v>3727</v>
      </c>
      <c r="E59" s="268" t="s">
        <v>584</v>
      </c>
      <c r="F59" s="381">
        <v>13709118</v>
      </c>
      <c r="G59" s="267">
        <v>59.65</v>
      </c>
      <c r="H59" s="345" t="s">
        <v>2953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44071</v>
      </c>
      <c r="B60" s="267" t="s">
        <v>1469</v>
      </c>
      <c r="C60" s="268" t="s">
        <v>3843</v>
      </c>
      <c r="D60" s="268" t="s">
        <v>3844</v>
      </c>
      <c r="E60" s="268" t="s">
        <v>584</v>
      </c>
      <c r="F60" s="381">
        <v>102303</v>
      </c>
      <c r="G60" s="267">
        <v>100.28</v>
      </c>
      <c r="H60" s="345" t="s">
        <v>2953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44071</v>
      </c>
      <c r="B61" s="267" t="s">
        <v>120</v>
      </c>
      <c r="C61" s="268" t="s">
        <v>3845</v>
      </c>
      <c r="D61" s="268" t="s">
        <v>3801</v>
      </c>
      <c r="E61" s="268" t="s">
        <v>584</v>
      </c>
      <c r="F61" s="381">
        <v>180928006</v>
      </c>
      <c r="G61" s="267">
        <v>9.83</v>
      </c>
      <c r="H61" s="345" t="s">
        <v>2953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44071</v>
      </c>
      <c r="B62" s="267" t="s">
        <v>416</v>
      </c>
      <c r="C62" s="268" t="s">
        <v>3846</v>
      </c>
      <c r="D62" s="268" t="s">
        <v>3866</v>
      </c>
      <c r="E62" s="268" t="s">
        <v>584</v>
      </c>
      <c r="F62" s="381">
        <v>2601205</v>
      </c>
      <c r="G62" s="267">
        <v>190.12</v>
      </c>
      <c r="H62" s="345" t="s">
        <v>2953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44071</v>
      </c>
      <c r="B63" s="267" t="s">
        <v>1634</v>
      </c>
      <c r="C63" s="268" t="s">
        <v>3848</v>
      </c>
      <c r="D63" s="268" t="s">
        <v>3849</v>
      </c>
      <c r="E63" s="268" t="s">
        <v>584</v>
      </c>
      <c r="F63" s="381">
        <v>150000</v>
      </c>
      <c r="G63" s="267">
        <v>35.22</v>
      </c>
      <c r="H63" s="345" t="s">
        <v>2953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A64" s="244">
        <v>44071</v>
      </c>
      <c r="B64" s="267" t="s">
        <v>402</v>
      </c>
      <c r="C64" s="268" t="s">
        <v>3867</v>
      </c>
      <c r="D64" s="268" t="s">
        <v>3868</v>
      </c>
      <c r="E64" s="268" t="s">
        <v>584</v>
      </c>
      <c r="F64" s="381">
        <v>6442000</v>
      </c>
      <c r="G64" s="267">
        <v>480.95</v>
      </c>
      <c r="H64" s="345" t="s">
        <v>2953</v>
      </c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1:35">
      <c r="A65" s="244">
        <v>44071</v>
      </c>
      <c r="B65" s="267" t="s">
        <v>1890</v>
      </c>
      <c r="C65" s="268" t="s">
        <v>3850</v>
      </c>
      <c r="D65" s="268" t="s">
        <v>3851</v>
      </c>
      <c r="E65" s="268" t="s">
        <v>584</v>
      </c>
      <c r="F65" s="381">
        <v>37001</v>
      </c>
      <c r="G65" s="267">
        <v>78.63</v>
      </c>
      <c r="H65" s="345" t="s">
        <v>2953</v>
      </c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1:35">
      <c r="A66" s="244">
        <v>44071</v>
      </c>
      <c r="B66" s="267" t="s">
        <v>3051</v>
      </c>
      <c r="C66" s="268" t="s">
        <v>3852</v>
      </c>
      <c r="D66" s="268" t="s">
        <v>3817</v>
      </c>
      <c r="E66" s="268" t="s">
        <v>584</v>
      </c>
      <c r="F66" s="381">
        <v>71680</v>
      </c>
      <c r="G66" s="267">
        <v>154.83000000000001</v>
      </c>
      <c r="H66" s="345" t="s">
        <v>2953</v>
      </c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1:35">
      <c r="A67" s="244">
        <v>44071</v>
      </c>
      <c r="B67" s="267" t="s">
        <v>3853</v>
      </c>
      <c r="C67" s="268" t="s">
        <v>3854</v>
      </c>
      <c r="D67" s="268" t="s">
        <v>3855</v>
      </c>
      <c r="E67" s="268" t="s">
        <v>584</v>
      </c>
      <c r="F67" s="381">
        <v>148000</v>
      </c>
      <c r="G67" s="267">
        <v>105.54</v>
      </c>
      <c r="H67" s="345" t="s">
        <v>2953</v>
      </c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1:35">
      <c r="A68" s="244">
        <v>44071</v>
      </c>
      <c r="B68" s="267" t="s">
        <v>3856</v>
      </c>
      <c r="C68" s="268" t="s">
        <v>3857</v>
      </c>
      <c r="D68" s="268" t="s">
        <v>3817</v>
      </c>
      <c r="E68" s="268" t="s">
        <v>584</v>
      </c>
      <c r="F68" s="381">
        <v>30928</v>
      </c>
      <c r="G68" s="267">
        <v>224.58</v>
      </c>
      <c r="H68" s="345" t="s">
        <v>2953</v>
      </c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1:35">
      <c r="A69" s="244">
        <v>44071</v>
      </c>
      <c r="B69" s="267" t="s">
        <v>2173</v>
      </c>
      <c r="C69" s="268" t="s">
        <v>3858</v>
      </c>
      <c r="D69" s="268" t="s">
        <v>3860</v>
      </c>
      <c r="E69" s="268" t="s">
        <v>584</v>
      </c>
      <c r="F69" s="381">
        <v>10000</v>
      </c>
      <c r="G69" s="267">
        <v>32.299999999999997</v>
      </c>
      <c r="H69" s="345" t="s">
        <v>2953</v>
      </c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1:35">
      <c r="A70" s="244">
        <v>44071</v>
      </c>
      <c r="B70" s="267" t="s">
        <v>2173</v>
      </c>
      <c r="C70" s="268" t="s">
        <v>3858</v>
      </c>
      <c r="D70" s="268" t="s">
        <v>3869</v>
      </c>
      <c r="E70" s="268" t="s">
        <v>584</v>
      </c>
      <c r="F70" s="381">
        <v>785500</v>
      </c>
      <c r="G70" s="267">
        <v>31.08</v>
      </c>
      <c r="H70" s="345" t="s">
        <v>2953</v>
      </c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1:35">
      <c r="A71" s="244">
        <v>44071</v>
      </c>
      <c r="B71" s="267" t="s">
        <v>2173</v>
      </c>
      <c r="C71" s="268" t="s">
        <v>3858</v>
      </c>
      <c r="D71" s="268" t="s">
        <v>3862</v>
      </c>
      <c r="E71" s="268" t="s">
        <v>584</v>
      </c>
      <c r="F71" s="381">
        <v>14612</v>
      </c>
      <c r="G71" s="267">
        <v>30.2</v>
      </c>
      <c r="H71" s="345" t="s">
        <v>2953</v>
      </c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1:35">
      <c r="A72" s="244">
        <v>44071</v>
      </c>
      <c r="B72" s="267" t="s">
        <v>2173</v>
      </c>
      <c r="C72" s="268" t="s">
        <v>3858</v>
      </c>
      <c r="D72" s="268" t="s">
        <v>3859</v>
      </c>
      <c r="E72" s="268" t="s">
        <v>584</v>
      </c>
      <c r="F72" s="381">
        <v>18659</v>
      </c>
      <c r="G72" s="267">
        <v>29.11</v>
      </c>
      <c r="H72" s="345" t="s">
        <v>2953</v>
      </c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1:35">
      <c r="A73" s="244">
        <v>44071</v>
      </c>
      <c r="B73" s="267" t="s">
        <v>168</v>
      </c>
      <c r="C73" s="268" t="s">
        <v>3779</v>
      </c>
      <c r="D73" s="268" t="s">
        <v>3727</v>
      </c>
      <c r="E73" s="268" t="s">
        <v>584</v>
      </c>
      <c r="F73" s="381">
        <v>3609543</v>
      </c>
      <c r="G73" s="267">
        <v>210.65</v>
      </c>
      <c r="H73" s="345" t="s">
        <v>2953</v>
      </c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1:35">
      <c r="A74" s="244">
        <v>44071</v>
      </c>
      <c r="B74" s="267" t="s">
        <v>171</v>
      </c>
      <c r="C74" s="268" t="s">
        <v>3800</v>
      </c>
      <c r="D74" s="268" t="s">
        <v>3801</v>
      </c>
      <c r="E74" s="268" t="s">
        <v>584</v>
      </c>
      <c r="F74" s="381">
        <v>28796189</v>
      </c>
      <c r="G74" s="267">
        <v>41.47</v>
      </c>
      <c r="H74" s="345" t="s">
        <v>2953</v>
      </c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1:35">
      <c r="A75" s="244">
        <v>44071</v>
      </c>
      <c r="B75" s="267" t="s">
        <v>524</v>
      </c>
      <c r="C75" s="268" t="s">
        <v>3863</v>
      </c>
      <c r="D75" s="268" t="s">
        <v>3864</v>
      </c>
      <c r="E75" s="268" t="s">
        <v>584</v>
      </c>
      <c r="F75" s="381">
        <v>8871000</v>
      </c>
      <c r="G75" s="267">
        <v>7.63</v>
      </c>
      <c r="H75" s="345" t="s">
        <v>2953</v>
      </c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1:35">
      <c r="A76" s="244">
        <v>44071</v>
      </c>
      <c r="B76" s="267" t="s">
        <v>769</v>
      </c>
      <c r="C76" s="268" t="s">
        <v>3865</v>
      </c>
      <c r="D76" s="268" t="s">
        <v>3817</v>
      </c>
      <c r="E76" s="268" t="s">
        <v>584</v>
      </c>
      <c r="F76" s="381">
        <v>2300361</v>
      </c>
      <c r="G76" s="267">
        <v>7</v>
      </c>
      <c r="H76" s="345" t="s">
        <v>2953</v>
      </c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1:35">
      <c r="B77" s="267"/>
      <c r="C77" s="268"/>
      <c r="D77" s="268"/>
      <c r="E77" s="268"/>
      <c r="F77" s="381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1:35">
      <c r="B78" s="267"/>
      <c r="C78" s="268"/>
      <c r="D78" s="268"/>
      <c r="E78" s="268"/>
      <c r="F78" s="381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1:35">
      <c r="B79" s="267"/>
      <c r="C79" s="268"/>
      <c r="D79" s="268"/>
      <c r="E79" s="268"/>
      <c r="F79" s="381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1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7"/>
  <sheetViews>
    <sheetView topLeftCell="B1" zoomScale="85" zoomScaleNormal="85" workbookViewId="0">
      <selection activeCell="K35" sqref="K35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3656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44074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3637</v>
      </c>
      <c r="M9" s="63" t="s">
        <v>3636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27" customFormat="1" ht="14.25">
      <c r="A10" s="514">
        <v>1</v>
      </c>
      <c r="B10" s="458">
        <v>44011</v>
      </c>
      <c r="C10" s="515"/>
      <c r="D10" s="516" t="s">
        <v>63</v>
      </c>
      <c r="E10" s="517" t="s">
        <v>3645</v>
      </c>
      <c r="F10" s="460">
        <v>1296</v>
      </c>
      <c r="G10" s="517">
        <v>1231</v>
      </c>
      <c r="H10" s="517">
        <v>1338</v>
      </c>
      <c r="I10" s="518" t="s">
        <v>3630</v>
      </c>
      <c r="J10" s="457" t="s">
        <v>3493</v>
      </c>
      <c r="K10" s="457">
        <f t="shared" ref="K10:K11" si="0">H10-F10</f>
        <v>42</v>
      </c>
      <c r="L10" s="503">
        <f t="shared" ref="L10:L13" si="1">(F10*-0.8)/100</f>
        <v>-10.368</v>
      </c>
      <c r="M10" s="461">
        <f>(K10+L10)/F10</f>
        <v>2.4407407407407405E-2</v>
      </c>
      <c r="N10" s="462" t="s">
        <v>600</v>
      </c>
      <c r="O10" s="513">
        <v>44067</v>
      </c>
      <c r="Q10" s="428"/>
      <c r="R10" s="429" t="s">
        <v>603</v>
      </c>
      <c r="S10" s="428"/>
      <c r="T10" s="428"/>
      <c r="U10" s="428"/>
      <c r="V10" s="428"/>
      <c r="W10" s="428"/>
      <c r="X10" s="428"/>
      <c r="Y10" s="428"/>
      <c r="Z10" s="428"/>
      <c r="AA10" s="428"/>
      <c r="AB10" s="428"/>
    </row>
    <row r="11" spans="1:28" s="427" customFormat="1" ht="14.25">
      <c r="A11" s="514">
        <v>2</v>
      </c>
      <c r="B11" s="458">
        <v>44014</v>
      </c>
      <c r="C11" s="515"/>
      <c r="D11" s="516" t="s">
        <v>136</v>
      </c>
      <c r="E11" s="517" t="s">
        <v>3645</v>
      </c>
      <c r="F11" s="460">
        <v>932</v>
      </c>
      <c r="G11" s="517">
        <v>874</v>
      </c>
      <c r="H11" s="517">
        <v>986</v>
      </c>
      <c r="I11" s="518" t="s">
        <v>3631</v>
      </c>
      <c r="J11" s="457" t="s">
        <v>3692</v>
      </c>
      <c r="K11" s="457">
        <f t="shared" si="0"/>
        <v>54</v>
      </c>
      <c r="L11" s="503">
        <f t="shared" si="1"/>
        <v>-7.4560000000000004</v>
      </c>
      <c r="M11" s="461">
        <f t="shared" ref="M11" si="2">(K11+L11)/F11</f>
        <v>4.9939914163090127E-2</v>
      </c>
      <c r="N11" s="462" t="s">
        <v>600</v>
      </c>
      <c r="O11" s="513">
        <v>44056</v>
      </c>
      <c r="Q11" s="428"/>
      <c r="R11" s="429" t="s">
        <v>603</v>
      </c>
      <c r="S11" s="428"/>
      <c r="T11" s="428"/>
      <c r="U11" s="428"/>
      <c r="V11" s="428"/>
      <c r="W11" s="428"/>
      <c r="X11" s="428"/>
      <c r="Y11" s="428"/>
      <c r="Z11" s="428"/>
      <c r="AA11" s="428"/>
      <c r="AB11" s="428"/>
    </row>
    <row r="12" spans="1:28" s="427" customFormat="1" ht="14.25">
      <c r="A12" s="514">
        <v>3</v>
      </c>
      <c r="B12" s="458">
        <v>44018</v>
      </c>
      <c r="C12" s="515"/>
      <c r="D12" s="516" t="s">
        <v>565</v>
      </c>
      <c r="E12" s="517" t="s">
        <v>601</v>
      </c>
      <c r="F12" s="460">
        <v>1000</v>
      </c>
      <c r="G12" s="517">
        <v>935</v>
      </c>
      <c r="H12" s="517">
        <v>1055</v>
      </c>
      <c r="I12" s="518" t="s">
        <v>3632</v>
      </c>
      <c r="J12" s="457" t="s">
        <v>724</v>
      </c>
      <c r="K12" s="457">
        <f t="shared" ref="K12:K13" si="3">H12-F12</f>
        <v>55</v>
      </c>
      <c r="L12" s="503">
        <f t="shared" si="1"/>
        <v>-8</v>
      </c>
      <c r="M12" s="461">
        <f t="shared" ref="M12:M13" si="4">(K12+L12)/F12</f>
        <v>4.7E-2</v>
      </c>
      <c r="N12" s="462" t="s">
        <v>600</v>
      </c>
      <c r="O12" s="513">
        <v>44064</v>
      </c>
      <c r="Q12" s="428"/>
      <c r="R12" s="429" t="s">
        <v>3187</v>
      </c>
      <c r="S12" s="428"/>
      <c r="T12" s="428"/>
      <c r="U12" s="428"/>
      <c r="V12" s="428"/>
      <c r="W12" s="428"/>
      <c r="X12" s="428"/>
      <c r="Y12" s="428"/>
      <c r="Z12" s="428"/>
      <c r="AA12" s="428"/>
      <c r="AB12" s="428"/>
    </row>
    <row r="13" spans="1:28" s="427" customFormat="1" ht="14.25">
      <c r="A13" s="514">
        <v>4</v>
      </c>
      <c r="B13" s="458">
        <v>44022</v>
      </c>
      <c r="C13" s="515"/>
      <c r="D13" s="516" t="s">
        <v>3635</v>
      </c>
      <c r="E13" s="517" t="s">
        <v>601</v>
      </c>
      <c r="F13" s="460">
        <v>396</v>
      </c>
      <c r="G13" s="517">
        <v>370</v>
      </c>
      <c r="H13" s="517">
        <v>420</v>
      </c>
      <c r="I13" s="518" t="s">
        <v>3634</v>
      </c>
      <c r="J13" s="457" t="s">
        <v>3671</v>
      </c>
      <c r="K13" s="457">
        <f t="shared" si="3"/>
        <v>24</v>
      </c>
      <c r="L13" s="503">
        <f t="shared" si="1"/>
        <v>-3.1680000000000001</v>
      </c>
      <c r="M13" s="461">
        <f t="shared" si="4"/>
        <v>5.2606060606060608E-2</v>
      </c>
      <c r="N13" s="462" t="s">
        <v>600</v>
      </c>
      <c r="O13" s="513">
        <v>44050</v>
      </c>
      <c r="Q13" s="428"/>
      <c r="R13" s="429" t="s">
        <v>3187</v>
      </c>
      <c r="S13" s="428"/>
      <c r="T13" s="428"/>
      <c r="U13" s="428"/>
      <c r="V13" s="428"/>
      <c r="W13" s="428"/>
      <c r="X13" s="428"/>
      <c r="Y13" s="428"/>
      <c r="Z13" s="428"/>
      <c r="AA13" s="428"/>
      <c r="AB13" s="428"/>
    </row>
    <row r="14" spans="1:28" s="427" customFormat="1" ht="14.25">
      <c r="A14" s="451">
        <v>5</v>
      </c>
      <c r="B14" s="448">
        <v>44026</v>
      </c>
      <c r="C14" s="452"/>
      <c r="D14" s="453" t="s">
        <v>242</v>
      </c>
      <c r="E14" s="454" t="s">
        <v>3681</v>
      </c>
      <c r="F14" s="433">
        <v>70.5</v>
      </c>
      <c r="G14" s="454">
        <v>64.5</v>
      </c>
      <c r="H14" s="454">
        <v>69.25</v>
      </c>
      <c r="I14" s="455" t="s">
        <v>3638</v>
      </c>
      <c r="J14" s="434" t="s">
        <v>3649</v>
      </c>
      <c r="K14" s="434">
        <f t="shared" ref="K14" si="5">H14-F14</f>
        <v>-1.25</v>
      </c>
      <c r="L14" s="505">
        <f t="shared" ref="L14" si="6">(F14*-0.8)/100</f>
        <v>-0.56400000000000006</v>
      </c>
      <c r="M14" s="435">
        <f t="shared" ref="M14" si="7">(K14+L14)/F14</f>
        <v>-2.5730496453900711E-2</v>
      </c>
      <c r="N14" s="449" t="s">
        <v>664</v>
      </c>
      <c r="O14" s="436">
        <v>44046</v>
      </c>
      <c r="Q14" s="428"/>
      <c r="R14" s="429" t="s">
        <v>603</v>
      </c>
      <c r="S14" s="428"/>
      <c r="T14" s="428"/>
      <c r="U14" s="428"/>
      <c r="V14" s="428"/>
      <c r="W14" s="428"/>
      <c r="X14" s="428"/>
      <c r="Y14" s="428"/>
      <c r="Z14" s="428"/>
      <c r="AA14" s="428"/>
      <c r="AB14" s="428"/>
    </row>
    <row r="15" spans="1:28" s="427" customFormat="1" ht="14.25">
      <c r="A15" s="383">
        <v>6</v>
      </c>
      <c r="B15" s="408">
        <v>44034</v>
      </c>
      <c r="C15" s="422"/>
      <c r="D15" s="470" t="s">
        <v>153</v>
      </c>
      <c r="E15" s="423" t="s">
        <v>601</v>
      </c>
      <c r="F15" s="423" t="s">
        <v>3639</v>
      </c>
      <c r="G15" s="432">
        <v>15950</v>
      </c>
      <c r="H15" s="423"/>
      <c r="I15" s="411" t="s">
        <v>3640</v>
      </c>
      <c r="J15" s="424" t="s">
        <v>602</v>
      </c>
      <c r="K15" s="424"/>
      <c r="L15" s="506"/>
      <c r="M15" s="424"/>
      <c r="N15" s="425"/>
      <c r="O15" s="426"/>
      <c r="Q15" s="428"/>
      <c r="R15" s="429" t="s">
        <v>603</v>
      </c>
      <c r="S15" s="428"/>
      <c r="T15" s="428"/>
      <c r="U15" s="428"/>
      <c r="V15" s="428"/>
      <c r="W15" s="428"/>
      <c r="X15" s="428"/>
      <c r="Y15" s="428"/>
      <c r="Z15" s="428"/>
      <c r="AA15" s="428"/>
      <c r="AB15" s="428"/>
    </row>
    <row r="16" spans="1:28" s="427" customFormat="1" ht="14.25">
      <c r="A16" s="497">
        <v>7</v>
      </c>
      <c r="B16" s="463">
        <v>44039</v>
      </c>
      <c r="C16" s="498"/>
      <c r="D16" s="499" t="s">
        <v>98</v>
      </c>
      <c r="E16" s="500" t="s">
        <v>601</v>
      </c>
      <c r="F16" s="501">
        <v>155</v>
      </c>
      <c r="G16" s="501">
        <v>145</v>
      </c>
      <c r="H16" s="500">
        <v>155</v>
      </c>
      <c r="I16" s="502">
        <v>175</v>
      </c>
      <c r="J16" s="472" t="s">
        <v>709</v>
      </c>
      <c r="K16" s="464">
        <f t="shared" ref="K16:K18" si="8">H16-F16</f>
        <v>0</v>
      </c>
      <c r="L16" s="483">
        <f t="shared" ref="L16:L18" si="9">(F16*-0.8)/100</f>
        <v>-1.24</v>
      </c>
      <c r="M16" s="465">
        <f t="shared" ref="M16:M18" si="10">(K16+L16)/F16</f>
        <v>-8.0000000000000002E-3</v>
      </c>
      <c r="N16" s="472" t="s">
        <v>709</v>
      </c>
      <c r="O16" s="487">
        <v>44046</v>
      </c>
      <c r="Q16" s="428"/>
      <c r="R16" s="429" t="s">
        <v>3187</v>
      </c>
      <c r="S16" s="428"/>
      <c r="T16" s="428"/>
      <c r="U16" s="428"/>
      <c r="V16" s="428"/>
      <c r="W16" s="428"/>
      <c r="X16" s="428"/>
      <c r="Y16" s="428"/>
      <c r="Z16" s="428"/>
      <c r="AA16" s="428"/>
      <c r="AB16" s="428"/>
    </row>
    <row r="17" spans="1:28" s="427" customFormat="1" ht="14.25">
      <c r="A17" s="514">
        <v>8</v>
      </c>
      <c r="B17" s="458">
        <v>44041</v>
      </c>
      <c r="C17" s="515"/>
      <c r="D17" s="516" t="s">
        <v>237</v>
      </c>
      <c r="E17" s="517" t="s">
        <v>601</v>
      </c>
      <c r="F17" s="460">
        <v>245</v>
      </c>
      <c r="G17" s="517">
        <v>230</v>
      </c>
      <c r="H17" s="517">
        <v>262</v>
      </c>
      <c r="I17" s="518">
        <v>275</v>
      </c>
      <c r="J17" s="457" t="s">
        <v>3667</v>
      </c>
      <c r="K17" s="457">
        <f t="shared" si="8"/>
        <v>17</v>
      </c>
      <c r="L17" s="503">
        <f t="shared" si="9"/>
        <v>-1.96</v>
      </c>
      <c r="M17" s="461">
        <f t="shared" si="10"/>
        <v>6.1387755102040815E-2</v>
      </c>
      <c r="N17" s="462" t="s">
        <v>600</v>
      </c>
      <c r="O17" s="513">
        <v>44049</v>
      </c>
      <c r="Q17" s="428"/>
      <c r="R17" s="429" t="s">
        <v>3187</v>
      </c>
      <c r="S17" s="428"/>
      <c r="T17" s="428"/>
      <c r="U17" s="428"/>
      <c r="V17" s="428"/>
      <c r="W17" s="428"/>
      <c r="X17" s="428"/>
      <c r="Y17" s="428"/>
      <c r="Z17" s="428"/>
      <c r="AA17" s="428"/>
      <c r="AB17" s="428"/>
    </row>
    <row r="18" spans="1:28" s="427" customFormat="1" ht="14.25">
      <c r="A18" s="514">
        <v>9</v>
      </c>
      <c r="B18" s="458">
        <v>44046</v>
      </c>
      <c r="C18" s="515"/>
      <c r="D18" s="516" t="s">
        <v>178</v>
      </c>
      <c r="E18" s="517" t="s">
        <v>601</v>
      </c>
      <c r="F18" s="460">
        <v>520</v>
      </c>
      <c r="G18" s="517">
        <v>478</v>
      </c>
      <c r="H18" s="517">
        <v>559</v>
      </c>
      <c r="I18" s="518" t="s">
        <v>3655</v>
      </c>
      <c r="J18" s="457" t="s">
        <v>3802</v>
      </c>
      <c r="K18" s="457">
        <f t="shared" si="8"/>
        <v>39</v>
      </c>
      <c r="L18" s="503">
        <f t="shared" si="9"/>
        <v>-4.16</v>
      </c>
      <c r="M18" s="461">
        <f t="shared" si="10"/>
        <v>6.7000000000000004E-2</v>
      </c>
      <c r="N18" s="462" t="s">
        <v>600</v>
      </c>
      <c r="O18" s="513">
        <v>44071</v>
      </c>
      <c r="Q18" s="428"/>
      <c r="R18" s="429" t="s">
        <v>603</v>
      </c>
      <c r="S18" s="428"/>
      <c r="T18" s="428"/>
      <c r="U18" s="428"/>
      <c r="V18" s="428"/>
      <c r="W18" s="428"/>
      <c r="X18" s="428"/>
      <c r="Y18" s="428"/>
      <c r="Z18" s="428"/>
      <c r="AA18" s="428"/>
      <c r="AB18" s="428"/>
    </row>
    <row r="19" spans="1:28" s="427" customFormat="1" ht="14.25">
      <c r="A19" s="514">
        <v>10</v>
      </c>
      <c r="B19" s="458">
        <v>44048</v>
      </c>
      <c r="C19" s="515"/>
      <c r="D19" s="516" t="s">
        <v>67</v>
      </c>
      <c r="E19" s="517" t="s">
        <v>601</v>
      </c>
      <c r="F19" s="460">
        <v>398</v>
      </c>
      <c r="G19" s="517">
        <v>374</v>
      </c>
      <c r="H19" s="517">
        <v>430</v>
      </c>
      <c r="I19" s="518">
        <v>450</v>
      </c>
      <c r="J19" s="457" t="s">
        <v>3675</v>
      </c>
      <c r="K19" s="457">
        <f t="shared" ref="K19" si="11">H19-F19</f>
        <v>32</v>
      </c>
      <c r="L19" s="503">
        <f t="shared" ref="L19" si="12">(F19*-0.8)/100</f>
        <v>-3.1840000000000002</v>
      </c>
      <c r="M19" s="461">
        <f t="shared" ref="M19" si="13">(K19+L19)/F19</f>
        <v>7.240201005025125E-2</v>
      </c>
      <c r="N19" s="462" t="s">
        <v>600</v>
      </c>
      <c r="O19" s="513">
        <v>44053</v>
      </c>
      <c r="Q19" s="428"/>
      <c r="R19" s="429" t="s">
        <v>3187</v>
      </c>
      <c r="S19" s="428"/>
      <c r="T19" s="428"/>
      <c r="U19" s="428"/>
      <c r="V19" s="428"/>
      <c r="W19" s="428"/>
      <c r="X19" s="428"/>
      <c r="Y19" s="428"/>
      <c r="Z19" s="428"/>
      <c r="AA19" s="428"/>
      <c r="AB19" s="428"/>
    </row>
    <row r="20" spans="1:28" s="427" customFormat="1" ht="14.25">
      <c r="A20" s="514">
        <v>11</v>
      </c>
      <c r="B20" s="458">
        <v>44049</v>
      </c>
      <c r="C20" s="515"/>
      <c r="D20" s="516" t="s">
        <v>98</v>
      </c>
      <c r="E20" s="517" t="s">
        <v>601</v>
      </c>
      <c r="F20" s="460">
        <v>153</v>
      </c>
      <c r="G20" s="517">
        <v>141</v>
      </c>
      <c r="H20" s="517">
        <v>162.5</v>
      </c>
      <c r="I20" s="518">
        <v>175</v>
      </c>
      <c r="J20" s="457" t="s">
        <v>3669</v>
      </c>
      <c r="K20" s="457">
        <f t="shared" ref="K20:K22" si="14">H20-F20</f>
        <v>9.5</v>
      </c>
      <c r="L20" s="503">
        <f t="shared" ref="L20:L22" si="15">(F20*-0.8)/100</f>
        <v>-1.224</v>
      </c>
      <c r="M20" s="461">
        <f t="shared" ref="M20:M22" si="16">(K20+L20)/F20</f>
        <v>5.4091503267973857E-2</v>
      </c>
      <c r="N20" s="462" t="s">
        <v>600</v>
      </c>
      <c r="O20" s="513">
        <v>44050</v>
      </c>
      <c r="Q20" s="428"/>
      <c r="R20" s="429" t="s">
        <v>3187</v>
      </c>
      <c r="S20" s="428"/>
      <c r="T20" s="428"/>
      <c r="U20" s="428"/>
      <c r="V20" s="428"/>
      <c r="W20" s="428"/>
      <c r="X20" s="428"/>
      <c r="Y20" s="428"/>
      <c r="Z20" s="428"/>
      <c r="AA20" s="428"/>
      <c r="AB20" s="428"/>
    </row>
    <row r="21" spans="1:28" s="427" customFormat="1" ht="14.25">
      <c r="A21" s="514">
        <v>12</v>
      </c>
      <c r="B21" s="458">
        <v>44053</v>
      </c>
      <c r="C21" s="515"/>
      <c r="D21" s="516" t="s">
        <v>51</v>
      </c>
      <c r="E21" s="517" t="s">
        <v>601</v>
      </c>
      <c r="F21" s="460">
        <v>1790</v>
      </c>
      <c r="G21" s="517">
        <v>1695</v>
      </c>
      <c r="H21" s="517">
        <v>1895</v>
      </c>
      <c r="I21" s="518" t="s">
        <v>3677</v>
      </c>
      <c r="J21" s="457" t="s">
        <v>3673</v>
      </c>
      <c r="K21" s="457">
        <f t="shared" si="14"/>
        <v>105</v>
      </c>
      <c r="L21" s="503">
        <f t="shared" si="15"/>
        <v>-14.32</v>
      </c>
      <c r="M21" s="461">
        <f t="shared" si="16"/>
        <v>5.0659217877094972E-2</v>
      </c>
      <c r="N21" s="462" t="s">
        <v>600</v>
      </c>
      <c r="O21" s="513">
        <v>44062</v>
      </c>
      <c r="Q21" s="428"/>
      <c r="R21" s="429" t="s">
        <v>603</v>
      </c>
      <c r="S21" s="428"/>
      <c r="T21" s="428"/>
      <c r="U21" s="428"/>
      <c r="V21" s="428"/>
      <c r="W21" s="428"/>
      <c r="X21" s="428"/>
      <c r="Y21" s="428"/>
      <c r="Z21" s="428"/>
      <c r="AA21" s="428"/>
      <c r="AB21" s="428"/>
    </row>
    <row r="22" spans="1:28" s="427" customFormat="1" ht="14.25">
      <c r="A22" s="514">
        <v>13</v>
      </c>
      <c r="B22" s="458">
        <v>44053</v>
      </c>
      <c r="C22" s="515"/>
      <c r="D22" s="516" t="s">
        <v>195</v>
      </c>
      <c r="E22" s="517" t="s">
        <v>601</v>
      </c>
      <c r="F22" s="460">
        <v>3975</v>
      </c>
      <c r="G22" s="517">
        <v>3720</v>
      </c>
      <c r="H22" s="517">
        <v>4205</v>
      </c>
      <c r="I22" s="518" t="s">
        <v>3678</v>
      </c>
      <c r="J22" s="457" t="s">
        <v>3731</v>
      </c>
      <c r="K22" s="457">
        <f t="shared" si="14"/>
        <v>230</v>
      </c>
      <c r="L22" s="503">
        <f t="shared" si="15"/>
        <v>-31.8</v>
      </c>
      <c r="M22" s="461">
        <f t="shared" si="16"/>
        <v>4.986163522012578E-2</v>
      </c>
      <c r="N22" s="462" t="s">
        <v>600</v>
      </c>
      <c r="O22" s="513">
        <v>44062</v>
      </c>
      <c r="Q22" s="428"/>
      <c r="R22" s="429" t="s">
        <v>603</v>
      </c>
      <c r="S22" s="428"/>
      <c r="T22" s="428"/>
      <c r="U22" s="428"/>
      <c r="V22" s="428"/>
      <c r="W22" s="428"/>
      <c r="X22" s="428"/>
      <c r="Y22" s="428"/>
      <c r="Z22" s="428"/>
      <c r="AA22" s="428"/>
      <c r="AB22" s="428"/>
    </row>
    <row r="23" spans="1:28" s="427" customFormat="1" ht="14.25">
      <c r="A23" s="514">
        <v>14</v>
      </c>
      <c r="B23" s="458">
        <v>44053</v>
      </c>
      <c r="C23" s="515"/>
      <c r="D23" s="516" t="s">
        <v>145</v>
      </c>
      <c r="E23" s="517" t="s">
        <v>601</v>
      </c>
      <c r="F23" s="460">
        <v>957</v>
      </c>
      <c r="G23" s="517">
        <v>895</v>
      </c>
      <c r="H23" s="517">
        <v>1012.5</v>
      </c>
      <c r="I23" s="518" t="s">
        <v>3679</v>
      </c>
      <c r="J23" s="457" t="s">
        <v>3746</v>
      </c>
      <c r="K23" s="457">
        <f t="shared" ref="K23:K25" si="17">H23-F23</f>
        <v>55.5</v>
      </c>
      <c r="L23" s="503">
        <f t="shared" ref="L23:L25" si="18">(F23*-0.8)/100</f>
        <v>-7.6560000000000006</v>
      </c>
      <c r="M23" s="461">
        <f t="shared" ref="M23:M25" si="19">(K23+L23)/F23</f>
        <v>4.9993730407523515E-2</v>
      </c>
      <c r="N23" s="462" t="s">
        <v>600</v>
      </c>
      <c r="O23" s="513">
        <v>44063</v>
      </c>
      <c r="Q23" s="428"/>
      <c r="R23" s="429" t="s">
        <v>3187</v>
      </c>
      <c r="S23" s="428"/>
      <c r="T23" s="428"/>
      <c r="U23" s="428"/>
      <c r="V23" s="428"/>
      <c r="W23" s="428"/>
      <c r="X23" s="428"/>
      <c r="Y23" s="428"/>
      <c r="Z23" s="428"/>
      <c r="AA23" s="428"/>
      <c r="AB23" s="428"/>
    </row>
    <row r="24" spans="1:28" s="427" customFormat="1" ht="14.25">
      <c r="A24" s="514">
        <v>15</v>
      </c>
      <c r="B24" s="458">
        <v>44056</v>
      </c>
      <c r="C24" s="515"/>
      <c r="D24" s="516" t="s">
        <v>533</v>
      </c>
      <c r="E24" s="517" t="s">
        <v>601</v>
      </c>
      <c r="F24" s="460">
        <v>1203</v>
      </c>
      <c r="G24" s="517">
        <v>1140</v>
      </c>
      <c r="H24" s="517">
        <v>1275</v>
      </c>
      <c r="I24" s="518" t="s">
        <v>3700</v>
      </c>
      <c r="J24" s="457" t="s">
        <v>3732</v>
      </c>
      <c r="K24" s="457">
        <f t="shared" si="17"/>
        <v>72</v>
      </c>
      <c r="L24" s="503">
        <f t="shared" si="18"/>
        <v>-9.6240000000000006</v>
      </c>
      <c r="M24" s="461">
        <f t="shared" si="19"/>
        <v>5.1850374064837904E-2</v>
      </c>
      <c r="N24" s="462" t="s">
        <v>600</v>
      </c>
      <c r="O24" s="513">
        <v>44062</v>
      </c>
      <c r="Q24" s="428"/>
      <c r="R24" s="429" t="s">
        <v>603</v>
      </c>
      <c r="S24" s="428"/>
      <c r="T24" s="428"/>
      <c r="U24" s="428"/>
      <c r="V24" s="428"/>
      <c r="W24" s="428"/>
      <c r="X24" s="428"/>
      <c r="Y24" s="428"/>
      <c r="Z24" s="428"/>
      <c r="AA24" s="428"/>
      <c r="AB24" s="428"/>
    </row>
    <row r="25" spans="1:28" s="427" customFormat="1" ht="14.25">
      <c r="A25" s="514">
        <v>16</v>
      </c>
      <c r="B25" s="458">
        <v>44057</v>
      </c>
      <c r="C25" s="515"/>
      <c r="D25" s="516" t="s">
        <v>86</v>
      </c>
      <c r="E25" s="517" t="s">
        <v>601</v>
      </c>
      <c r="F25" s="460">
        <v>376</v>
      </c>
      <c r="G25" s="517">
        <v>349</v>
      </c>
      <c r="H25" s="517">
        <v>397.5</v>
      </c>
      <c r="I25" s="518" t="s">
        <v>3714</v>
      </c>
      <c r="J25" s="457" t="s">
        <v>3733</v>
      </c>
      <c r="K25" s="457">
        <f t="shared" si="17"/>
        <v>21.5</v>
      </c>
      <c r="L25" s="503">
        <f t="shared" si="18"/>
        <v>-3.008</v>
      </c>
      <c r="M25" s="461">
        <f t="shared" si="19"/>
        <v>4.9180851063829786E-2</v>
      </c>
      <c r="N25" s="462" t="s">
        <v>600</v>
      </c>
      <c r="O25" s="513">
        <v>44062</v>
      </c>
      <c r="Q25" s="428"/>
      <c r="R25" s="429" t="s">
        <v>3187</v>
      </c>
      <c r="S25" s="428"/>
      <c r="T25" s="428"/>
      <c r="U25" s="428"/>
      <c r="V25" s="428"/>
      <c r="W25" s="428"/>
      <c r="X25" s="428"/>
      <c r="Y25" s="428"/>
      <c r="Z25" s="428"/>
      <c r="AA25" s="428"/>
      <c r="AB25" s="428"/>
    </row>
    <row r="26" spans="1:28" s="427" customFormat="1" ht="14.25">
      <c r="A26" s="383">
        <v>17</v>
      </c>
      <c r="B26" s="408">
        <v>44057</v>
      </c>
      <c r="C26" s="422"/>
      <c r="D26" s="470" t="s">
        <v>128</v>
      </c>
      <c r="E26" s="423" t="s">
        <v>601</v>
      </c>
      <c r="F26" s="423" t="s">
        <v>3715</v>
      </c>
      <c r="G26" s="432">
        <v>187</v>
      </c>
      <c r="H26" s="423"/>
      <c r="I26" s="411" t="s">
        <v>3716</v>
      </c>
      <c r="J26" s="424" t="s">
        <v>602</v>
      </c>
      <c r="K26" s="424"/>
      <c r="L26" s="506"/>
      <c r="M26" s="424"/>
      <c r="N26" s="425"/>
      <c r="O26" s="426"/>
      <c r="Q26" s="428"/>
      <c r="R26" s="429" t="s">
        <v>3701</v>
      </c>
      <c r="S26" s="428"/>
      <c r="T26" s="428"/>
      <c r="U26" s="428"/>
      <c r="V26" s="428"/>
      <c r="W26" s="428"/>
      <c r="X26" s="428"/>
      <c r="Y26" s="428"/>
      <c r="Z26" s="428"/>
      <c r="AA26" s="428"/>
      <c r="AB26" s="428"/>
    </row>
    <row r="27" spans="1:28" s="427" customFormat="1" ht="14.25">
      <c r="A27" s="497">
        <v>18</v>
      </c>
      <c r="B27" s="463">
        <v>44057</v>
      </c>
      <c r="C27" s="498"/>
      <c r="D27" s="499" t="s">
        <v>74</v>
      </c>
      <c r="E27" s="500" t="s">
        <v>3628</v>
      </c>
      <c r="F27" s="500">
        <v>412.5</v>
      </c>
      <c r="G27" s="501">
        <v>438</v>
      </c>
      <c r="H27" s="500">
        <v>405</v>
      </c>
      <c r="I27" s="502" t="s">
        <v>3717</v>
      </c>
      <c r="J27" s="464" t="s">
        <v>3743</v>
      </c>
      <c r="K27" s="464">
        <f>F27-H27</f>
        <v>7.5</v>
      </c>
      <c r="L27" s="483">
        <f>(F27*-0.8)/100</f>
        <v>-3.3</v>
      </c>
      <c r="M27" s="465">
        <f t="shared" ref="M27" si="20">(K27+L27)/F27</f>
        <v>1.0181818181818183E-2</v>
      </c>
      <c r="N27" s="472" t="s">
        <v>709</v>
      </c>
      <c r="O27" s="487">
        <v>44063</v>
      </c>
      <c r="Q27" s="428"/>
      <c r="R27" s="429" t="s">
        <v>3701</v>
      </c>
      <c r="S27" s="428"/>
      <c r="T27" s="428"/>
      <c r="U27" s="428"/>
      <c r="V27" s="428"/>
      <c r="W27" s="428"/>
      <c r="X27" s="428"/>
      <c r="Y27" s="428"/>
      <c r="Z27" s="428"/>
      <c r="AA27" s="428"/>
      <c r="AB27" s="428"/>
    </row>
    <row r="28" spans="1:28" s="427" customFormat="1" ht="14.25">
      <c r="A28" s="519">
        <v>19</v>
      </c>
      <c r="B28" s="448">
        <v>44057</v>
      </c>
      <c r="C28" s="523"/>
      <c r="D28" s="524" t="s">
        <v>111</v>
      </c>
      <c r="E28" s="433" t="s">
        <v>3628</v>
      </c>
      <c r="F28" s="433">
        <v>2790</v>
      </c>
      <c r="G28" s="525">
        <v>2930</v>
      </c>
      <c r="H28" s="525">
        <v>2930</v>
      </c>
      <c r="I28" s="433" t="s">
        <v>3718</v>
      </c>
      <c r="J28" s="434" t="s">
        <v>3726</v>
      </c>
      <c r="K28" s="434">
        <f>F28-H28</f>
        <v>-140</v>
      </c>
      <c r="L28" s="505">
        <f>(F28*-0.8)/100</f>
        <v>-22.32</v>
      </c>
      <c r="M28" s="435">
        <f t="shared" ref="M28:M29" si="21">(K28+L28)/F28</f>
        <v>-5.8179211469534045E-2</v>
      </c>
      <c r="N28" s="449" t="s">
        <v>664</v>
      </c>
      <c r="O28" s="436">
        <v>44060</v>
      </c>
      <c r="Q28" s="428"/>
      <c r="R28" s="429" t="s">
        <v>3701</v>
      </c>
      <c r="S28" s="428"/>
      <c r="T28" s="428"/>
      <c r="U28" s="428"/>
      <c r="V28" s="428"/>
      <c r="W28" s="428"/>
      <c r="X28" s="428"/>
      <c r="Y28" s="428"/>
      <c r="Z28" s="428"/>
      <c r="AA28" s="428"/>
      <c r="AB28" s="428"/>
    </row>
    <row r="29" spans="1:28" s="427" customFormat="1" ht="14.25">
      <c r="A29" s="514">
        <v>20</v>
      </c>
      <c r="B29" s="458">
        <v>44060</v>
      </c>
      <c r="C29" s="515"/>
      <c r="D29" s="516" t="s">
        <v>163</v>
      </c>
      <c r="E29" s="517" t="s">
        <v>601</v>
      </c>
      <c r="F29" s="460">
        <v>1360</v>
      </c>
      <c r="G29" s="517">
        <v>1280</v>
      </c>
      <c r="H29" s="517">
        <v>1440</v>
      </c>
      <c r="I29" s="518" t="s">
        <v>3723</v>
      </c>
      <c r="J29" s="457" t="s">
        <v>3734</v>
      </c>
      <c r="K29" s="457">
        <f t="shared" ref="K29" si="22">H29-F29</f>
        <v>80</v>
      </c>
      <c r="L29" s="503">
        <f t="shared" ref="L29" si="23">(F29*-0.8)/100</f>
        <v>-10.88</v>
      </c>
      <c r="M29" s="461">
        <f t="shared" si="21"/>
        <v>5.0823529411764712E-2</v>
      </c>
      <c r="N29" s="462" t="s">
        <v>600</v>
      </c>
      <c r="O29" s="513">
        <v>44062</v>
      </c>
      <c r="Q29" s="428"/>
      <c r="R29" s="429" t="s">
        <v>3187</v>
      </c>
      <c r="S29" s="428"/>
      <c r="T29" s="428"/>
      <c r="U29" s="428"/>
      <c r="V29" s="428"/>
      <c r="W29" s="428"/>
      <c r="X29" s="428"/>
      <c r="Y29" s="428"/>
      <c r="Z29" s="428"/>
      <c r="AA29" s="428"/>
      <c r="AB29" s="428"/>
    </row>
    <row r="30" spans="1:28" s="427" customFormat="1" ht="14.25">
      <c r="A30" s="514">
        <v>21</v>
      </c>
      <c r="B30" s="458">
        <v>44062</v>
      </c>
      <c r="C30" s="515"/>
      <c r="D30" s="516" t="s">
        <v>569</v>
      </c>
      <c r="E30" s="517" t="s">
        <v>601</v>
      </c>
      <c r="F30" s="460">
        <v>2005</v>
      </c>
      <c r="G30" s="517">
        <v>1870</v>
      </c>
      <c r="H30" s="517">
        <v>2135</v>
      </c>
      <c r="I30" s="518" t="s">
        <v>3735</v>
      </c>
      <c r="J30" s="457" t="s">
        <v>3683</v>
      </c>
      <c r="K30" s="457">
        <f t="shared" ref="K30:K31" si="24">H30-F30</f>
        <v>130</v>
      </c>
      <c r="L30" s="503">
        <f t="shared" ref="L30:L31" si="25">(F30*-0.8)/100</f>
        <v>-16.04</v>
      </c>
      <c r="M30" s="461">
        <f t="shared" ref="M30:M31" si="26">(K30+L30)/F30</f>
        <v>5.6837905236907738E-2</v>
      </c>
      <c r="N30" s="462" t="s">
        <v>600</v>
      </c>
      <c r="O30" s="513">
        <v>44064</v>
      </c>
      <c r="Q30" s="428"/>
      <c r="R30" s="429" t="s">
        <v>603</v>
      </c>
      <c r="S30" s="428"/>
      <c r="T30" s="428"/>
      <c r="U30" s="428"/>
      <c r="V30" s="428"/>
      <c r="W30" s="428"/>
      <c r="X30" s="428"/>
      <c r="Y30" s="428"/>
      <c r="Z30" s="428"/>
      <c r="AA30" s="428"/>
      <c r="AB30" s="428"/>
    </row>
    <row r="31" spans="1:28" s="427" customFormat="1" ht="14.25">
      <c r="A31" s="437">
        <v>22</v>
      </c>
      <c r="B31" s="438">
        <v>44063</v>
      </c>
      <c r="C31" s="439"/>
      <c r="D31" s="440" t="s">
        <v>546</v>
      </c>
      <c r="E31" s="441" t="s">
        <v>601</v>
      </c>
      <c r="F31" s="442">
        <v>785</v>
      </c>
      <c r="G31" s="441">
        <v>730</v>
      </c>
      <c r="H31" s="441">
        <v>825</v>
      </c>
      <c r="I31" s="443" t="s">
        <v>3739</v>
      </c>
      <c r="J31" s="444" t="s">
        <v>3633</v>
      </c>
      <c r="K31" s="444">
        <f t="shared" si="24"/>
        <v>40</v>
      </c>
      <c r="L31" s="504">
        <f t="shared" si="25"/>
        <v>-6.28</v>
      </c>
      <c r="M31" s="445">
        <f t="shared" si="26"/>
        <v>4.2955414012738849E-2</v>
      </c>
      <c r="N31" s="446" t="s">
        <v>600</v>
      </c>
      <c r="O31" s="447">
        <v>44064</v>
      </c>
      <c r="Q31" s="428"/>
      <c r="R31" s="429" t="s">
        <v>603</v>
      </c>
      <c r="S31" s="428"/>
      <c r="T31" s="428"/>
      <c r="U31" s="428"/>
      <c r="V31" s="428"/>
      <c r="W31" s="428"/>
      <c r="X31" s="428"/>
      <c r="Y31" s="428"/>
      <c r="Z31" s="428"/>
      <c r="AA31" s="428"/>
      <c r="AB31" s="428"/>
    </row>
    <row r="32" spans="1:28" s="427" customFormat="1" ht="14.25">
      <c r="A32" s="514">
        <v>23</v>
      </c>
      <c r="B32" s="458">
        <v>44064</v>
      </c>
      <c r="C32" s="515"/>
      <c r="D32" s="516" t="s">
        <v>3750</v>
      </c>
      <c r="E32" s="517" t="s">
        <v>3751</v>
      </c>
      <c r="F32" s="460">
        <v>117.5</v>
      </c>
      <c r="G32" s="517">
        <v>110</v>
      </c>
      <c r="H32" s="517">
        <v>124.5</v>
      </c>
      <c r="I32" s="518" t="s">
        <v>3752</v>
      </c>
      <c r="J32" s="457" t="s">
        <v>3706</v>
      </c>
      <c r="K32" s="457">
        <f t="shared" ref="K32" si="27">H32-F32</f>
        <v>7</v>
      </c>
      <c r="L32" s="503">
        <f t="shared" ref="L32" si="28">(F32*-0.8)/100</f>
        <v>-0.94</v>
      </c>
      <c r="M32" s="461">
        <f t="shared" ref="M32" si="29">(K32+L32)/F32</f>
        <v>5.1574468085106386E-2</v>
      </c>
      <c r="N32" s="462" t="s">
        <v>600</v>
      </c>
      <c r="O32" s="513">
        <v>44070</v>
      </c>
      <c r="Q32" s="428"/>
      <c r="R32" s="429" t="s">
        <v>603</v>
      </c>
      <c r="S32" s="428"/>
      <c r="T32" s="428"/>
      <c r="U32" s="428"/>
      <c r="V32" s="428"/>
      <c r="W32" s="428"/>
      <c r="X32" s="428"/>
      <c r="Y32" s="428"/>
      <c r="Z32" s="428"/>
      <c r="AA32" s="428"/>
      <c r="AB32" s="428"/>
    </row>
    <row r="33" spans="1:38" s="427" customFormat="1" ht="14.25">
      <c r="A33" s="437">
        <v>24</v>
      </c>
      <c r="B33" s="438">
        <v>44064</v>
      </c>
      <c r="C33" s="439"/>
      <c r="D33" s="440" t="s">
        <v>284</v>
      </c>
      <c r="E33" s="441" t="s">
        <v>601</v>
      </c>
      <c r="F33" s="442">
        <v>172</v>
      </c>
      <c r="G33" s="441">
        <v>160</v>
      </c>
      <c r="H33" s="441">
        <v>180.5</v>
      </c>
      <c r="I33" s="443">
        <v>195</v>
      </c>
      <c r="J33" s="444" t="s">
        <v>3784</v>
      </c>
      <c r="K33" s="444">
        <f t="shared" ref="K33" si="30">H33-F33</f>
        <v>8.5</v>
      </c>
      <c r="L33" s="504">
        <f t="shared" ref="L33" si="31">(F33*-0.8)/100</f>
        <v>-1.3759999999999999</v>
      </c>
      <c r="M33" s="445">
        <f t="shared" ref="M33" si="32">(K33+L33)/F33</f>
        <v>4.1418604651162795E-2</v>
      </c>
      <c r="N33" s="446" t="s">
        <v>600</v>
      </c>
      <c r="O33" s="447">
        <v>44070</v>
      </c>
      <c r="Q33" s="428"/>
      <c r="R33" s="429" t="s">
        <v>3187</v>
      </c>
      <c r="S33" s="428"/>
      <c r="T33" s="428"/>
      <c r="U33" s="428"/>
      <c r="V33" s="428"/>
      <c r="W33" s="428"/>
      <c r="X33" s="428"/>
      <c r="Y33" s="428"/>
      <c r="Z33" s="428"/>
      <c r="AA33" s="428"/>
      <c r="AB33" s="428"/>
    </row>
    <row r="34" spans="1:38" s="427" customFormat="1" ht="14.25">
      <c r="A34" s="383">
        <v>25</v>
      </c>
      <c r="B34" s="408">
        <v>44068</v>
      </c>
      <c r="C34" s="422"/>
      <c r="D34" s="470" t="s">
        <v>1976</v>
      </c>
      <c r="E34" s="423" t="s">
        <v>601</v>
      </c>
      <c r="F34" s="423" t="s">
        <v>3771</v>
      </c>
      <c r="G34" s="432">
        <v>217</v>
      </c>
      <c r="H34" s="423"/>
      <c r="I34" s="411" t="s">
        <v>3772</v>
      </c>
      <c r="J34" s="424" t="s">
        <v>602</v>
      </c>
      <c r="K34" s="424"/>
      <c r="L34" s="506"/>
      <c r="M34" s="424"/>
      <c r="N34" s="425"/>
      <c r="O34" s="426"/>
      <c r="Q34" s="428"/>
      <c r="R34" s="429" t="s">
        <v>603</v>
      </c>
      <c r="S34" s="428"/>
      <c r="T34" s="428"/>
      <c r="U34" s="428"/>
      <c r="V34" s="428"/>
      <c r="W34" s="428"/>
      <c r="X34" s="428"/>
      <c r="Y34" s="428"/>
      <c r="Z34" s="428"/>
      <c r="AA34" s="428"/>
      <c r="AB34" s="428"/>
    </row>
    <row r="35" spans="1:38" s="427" customFormat="1" ht="14.25">
      <c r="A35" s="383">
        <v>26</v>
      </c>
      <c r="B35" s="408">
        <v>44071</v>
      </c>
      <c r="C35" s="422"/>
      <c r="D35" s="470" t="s">
        <v>250</v>
      </c>
      <c r="E35" s="423" t="s">
        <v>601</v>
      </c>
      <c r="F35" s="423" t="s">
        <v>3808</v>
      </c>
      <c r="G35" s="432">
        <v>199</v>
      </c>
      <c r="H35" s="423"/>
      <c r="I35" s="411" t="s">
        <v>3809</v>
      </c>
      <c r="J35" s="424" t="s">
        <v>602</v>
      </c>
      <c r="K35" s="424"/>
      <c r="L35" s="506"/>
      <c r="M35" s="424"/>
      <c r="N35" s="425"/>
      <c r="O35" s="426"/>
      <c r="Q35" s="428"/>
      <c r="R35" s="429" t="s">
        <v>603</v>
      </c>
      <c r="S35" s="428"/>
      <c r="T35" s="428"/>
      <c r="U35" s="428"/>
      <c r="V35" s="428"/>
      <c r="W35" s="428"/>
      <c r="X35" s="428"/>
      <c r="Y35" s="428"/>
      <c r="Z35" s="428"/>
      <c r="AA35" s="428"/>
      <c r="AB35" s="428"/>
    </row>
    <row r="36" spans="1:38" s="427" customFormat="1" ht="14.25">
      <c r="A36" s="383">
        <v>27</v>
      </c>
      <c r="B36" s="408">
        <v>44071</v>
      </c>
      <c r="C36" s="422"/>
      <c r="D36" s="470" t="s">
        <v>160</v>
      </c>
      <c r="E36" s="423" t="s">
        <v>601</v>
      </c>
      <c r="F36" s="423" t="s">
        <v>3810</v>
      </c>
      <c r="G36" s="432">
        <v>1415</v>
      </c>
      <c r="H36" s="423"/>
      <c r="I36" s="411" t="s">
        <v>3811</v>
      </c>
      <c r="J36" s="424" t="s">
        <v>602</v>
      </c>
      <c r="K36" s="424"/>
      <c r="L36" s="506"/>
      <c r="M36" s="424"/>
      <c r="N36" s="425"/>
      <c r="O36" s="426"/>
      <c r="Q36" s="428"/>
      <c r="R36" s="429" t="s">
        <v>3187</v>
      </c>
      <c r="S36" s="428"/>
      <c r="T36" s="428"/>
      <c r="U36" s="428"/>
      <c r="V36" s="428"/>
      <c r="W36" s="428"/>
      <c r="X36" s="428"/>
      <c r="Y36" s="428"/>
      <c r="Z36" s="428"/>
      <c r="AA36" s="428"/>
      <c r="AB36" s="428"/>
    </row>
    <row r="37" spans="1:38" s="427" customFormat="1" ht="14.25">
      <c r="A37" s="383">
        <v>28</v>
      </c>
      <c r="B37" s="408">
        <v>44071</v>
      </c>
      <c r="C37" s="422"/>
      <c r="D37" s="470" t="s">
        <v>569</v>
      </c>
      <c r="E37" s="423" t="s">
        <v>601</v>
      </c>
      <c r="F37" s="423" t="s">
        <v>3812</v>
      </c>
      <c r="G37" s="432">
        <v>1980</v>
      </c>
      <c r="H37" s="423"/>
      <c r="I37" s="411" t="s">
        <v>3813</v>
      </c>
      <c r="J37" s="424" t="s">
        <v>602</v>
      </c>
      <c r="K37" s="424"/>
      <c r="L37" s="506"/>
      <c r="M37" s="424"/>
      <c r="N37" s="425"/>
      <c r="O37" s="426"/>
      <c r="Q37" s="428"/>
      <c r="R37" s="429" t="s">
        <v>603</v>
      </c>
      <c r="S37" s="428"/>
      <c r="T37" s="428"/>
      <c r="U37" s="428"/>
      <c r="V37" s="428"/>
      <c r="W37" s="428"/>
      <c r="X37" s="428"/>
      <c r="Y37" s="428"/>
      <c r="Z37" s="428"/>
      <c r="AA37" s="428"/>
      <c r="AB37" s="428"/>
    </row>
    <row r="38" spans="1:38" s="5" customFormat="1" ht="14.25">
      <c r="A38" s="383"/>
      <c r="B38" s="408"/>
      <c r="C38" s="409"/>
      <c r="D38" s="390"/>
      <c r="E38" s="410"/>
      <c r="F38" s="411"/>
      <c r="G38" s="412"/>
      <c r="H38" s="412"/>
      <c r="I38" s="411"/>
      <c r="J38" s="377"/>
      <c r="K38" s="377"/>
      <c r="L38" s="507"/>
      <c r="M38" s="376"/>
      <c r="N38" s="388"/>
      <c r="O38" s="382"/>
      <c r="P38" s="427"/>
      <c r="Q38" s="64"/>
      <c r="R38" s="341"/>
      <c r="S38" s="64"/>
      <c r="T38" s="64"/>
      <c r="U38" s="64"/>
      <c r="V38" s="64"/>
      <c r="W38" s="64"/>
      <c r="X38" s="64"/>
      <c r="Y38" s="64"/>
      <c r="Z38" s="64"/>
      <c r="AA38" s="64"/>
      <c r="AB38" s="64"/>
    </row>
    <row r="39" spans="1:38" s="5" customFormat="1" ht="12" customHeight="1">
      <c r="A39" s="23" t="s">
        <v>604</v>
      </c>
      <c r="B39" s="24"/>
      <c r="C39" s="25"/>
      <c r="D39" s="26"/>
      <c r="E39" s="27"/>
      <c r="F39" s="28"/>
      <c r="G39" s="28"/>
      <c r="H39" s="28"/>
      <c r="I39" s="28"/>
      <c r="J39" s="65"/>
      <c r="K39" s="28"/>
      <c r="L39" s="508"/>
      <c r="M39" s="38"/>
      <c r="N39" s="65"/>
      <c r="O39" s="66"/>
      <c r="P39" s="8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s="5" customFormat="1" ht="12" customHeight="1">
      <c r="A40" s="29" t="s">
        <v>605</v>
      </c>
      <c r="B40" s="23"/>
      <c r="C40" s="23"/>
      <c r="D40" s="23"/>
      <c r="F40" s="30" t="s">
        <v>606</v>
      </c>
      <c r="G40" s="17"/>
      <c r="H40" s="31"/>
      <c r="I40" s="36"/>
      <c r="J40" s="67"/>
      <c r="K40" s="68"/>
      <c r="L40" s="509"/>
      <c r="M40" s="69"/>
      <c r="N40" s="16"/>
      <c r="O40" s="70"/>
      <c r="P40" s="8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s="5" customFormat="1" ht="12" customHeight="1">
      <c r="A41" s="23" t="s">
        <v>607</v>
      </c>
      <c r="B41" s="23"/>
      <c r="C41" s="23"/>
      <c r="D41" s="23"/>
      <c r="E41" s="32"/>
      <c r="F41" s="30" t="s">
        <v>608</v>
      </c>
      <c r="G41" s="17"/>
      <c r="H41" s="31"/>
      <c r="I41" s="36"/>
      <c r="J41" s="67"/>
      <c r="K41" s="68"/>
      <c r="L41" s="509"/>
      <c r="M41" s="69"/>
      <c r="N41" s="16"/>
      <c r="O41" s="70"/>
      <c r="P41" s="8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8"/>
      <c r="AD41" s="8"/>
      <c r="AE41" s="8"/>
      <c r="AF41" s="8"/>
      <c r="AG41" s="8"/>
      <c r="AH41" s="8"/>
      <c r="AI41" s="8"/>
      <c r="AJ41" s="8"/>
      <c r="AK41" s="8"/>
      <c r="AL41" s="8"/>
    </row>
    <row r="42" spans="1:38" s="5" customFormat="1" ht="12" customHeight="1">
      <c r="A42" s="23"/>
      <c r="B42" s="23"/>
      <c r="C42" s="23"/>
      <c r="D42" s="23"/>
      <c r="E42" s="32"/>
      <c r="F42" s="17"/>
      <c r="G42" s="17"/>
      <c r="H42" s="31"/>
      <c r="I42" s="36"/>
      <c r="J42" s="71"/>
      <c r="K42" s="68"/>
      <c r="L42" s="509"/>
      <c r="M42" s="17"/>
      <c r="N42" s="72"/>
      <c r="O42" s="5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</row>
    <row r="43" spans="1:38" ht="15">
      <c r="A43" s="11"/>
      <c r="B43" s="33" t="s">
        <v>609</v>
      </c>
      <c r="C43" s="33"/>
      <c r="D43" s="33"/>
      <c r="E43" s="33"/>
      <c r="F43" s="34"/>
      <c r="G43" s="32"/>
      <c r="H43" s="32"/>
      <c r="I43" s="73"/>
      <c r="J43" s="74"/>
      <c r="K43" s="75"/>
      <c r="L43" s="510"/>
      <c r="M43" s="12"/>
      <c r="N43" s="11"/>
      <c r="O43" s="53"/>
      <c r="P43" s="7"/>
      <c r="R43" s="82"/>
      <c r="S43" s="16"/>
      <c r="T43" s="16"/>
      <c r="U43" s="16"/>
      <c r="V43" s="16"/>
      <c r="W43" s="16"/>
      <c r="X43" s="16"/>
      <c r="Y43" s="16"/>
      <c r="Z43" s="16"/>
    </row>
    <row r="44" spans="1:38" s="6" customFormat="1" ht="38.25">
      <c r="A44" s="20" t="s">
        <v>16</v>
      </c>
      <c r="B44" s="21" t="s">
        <v>575</v>
      </c>
      <c r="C44" s="21"/>
      <c r="D44" s="22" t="s">
        <v>588</v>
      </c>
      <c r="E44" s="21" t="s">
        <v>589</v>
      </c>
      <c r="F44" s="21" t="s">
        <v>590</v>
      </c>
      <c r="G44" s="21" t="s">
        <v>610</v>
      </c>
      <c r="H44" s="21" t="s">
        <v>592</v>
      </c>
      <c r="I44" s="21" t="s">
        <v>593</v>
      </c>
      <c r="J44" s="76" t="s">
        <v>594</v>
      </c>
      <c r="K44" s="62" t="s">
        <v>611</v>
      </c>
      <c r="L44" s="511" t="s">
        <v>3637</v>
      </c>
      <c r="M44" s="63" t="s">
        <v>3636</v>
      </c>
      <c r="N44" s="21" t="s">
        <v>597</v>
      </c>
      <c r="O44" s="78" t="s">
        <v>598</v>
      </c>
      <c r="P44" s="7"/>
      <c r="Q44" s="40"/>
      <c r="R44" s="38"/>
      <c r="S44" s="38"/>
      <c r="T44" s="38"/>
    </row>
    <row r="45" spans="1:38" s="9" customFormat="1" ht="15" customHeight="1">
      <c r="A45" s="552">
        <v>1</v>
      </c>
      <c r="B45" s="458">
        <v>44042</v>
      </c>
      <c r="C45" s="495"/>
      <c r="D45" s="459" t="s">
        <v>86</v>
      </c>
      <c r="E45" s="460" t="s">
        <v>601</v>
      </c>
      <c r="F45" s="488">
        <v>446.5</v>
      </c>
      <c r="G45" s="488">
        <v>431</v>
      </c>
      <c r="H45" s="488">
        <v>463</v>
      </c>
      <c r="I45" s="496">
        <v>475</v>
      </c>
      <c r="J45" s="457" t="s">
        <v>3658</v>
      </c>
      <c r="K45" s="457">
        <f t="shared" ref="K45:K48" si="33">H45-F45</f>
        <v>16.5</v>
      </c>
      <c r="L45" s="503">
        <f t="shared" ref="L45:L48" si="34">(F45*-0.8)/100</f>
        <v>-3.5720000000000005</v>
      </c>
      <c r="M45" s="461">
        <f t="shared" ref="M45:M48" si="35">(K45+L45)/F45</f>
        <v>2.8954087346024632E-2</v>
      </c>
      <c r="N45" s="462" t="s">
        <v>600</v>
      </c>
      <c r="O45" s="513">
        <v>44047</v>
      </c>
      <c r="P45" s="64"/>
      <c r="Q45" s="64"/>
      <c r="R45" s="421" t="s">
        <v>3187</v>
      </c>
      <c r="S45" s="6"/>
      <c r="T45" s="6"/>
      <c r="U45" s="6"/>
      <c r="V45" s="6"/>
      <c r="W45" s="6"/>
      <c r="X45" s="6"/>
      <c r="Y45" s="6"/>
      <c r="Z45" s="6"/>
      <c r="AA45" s="6"/>
    </row>
    <row r="46" spans="1:38" s="9" customFormat="1" ht="15" customHeight="1">
      <c r="A46" s="552">
        <v>2</v>
      </c>
      <c r="B46" s="458">
        <v>44043</v>
      </c>
      <c r="C46" s="495"/>
      <c r="D46" s="459" t="s">
        <v>313</v>
      </c>
      <c r="E46" s="460" t="s">
        <v>601</v>
      </c>
      <c r="F46" s="488">
        <v>641</v>
      </c>
      <c r="G46" s="488">
        <v>625</v>
      </c>
      <c r="H46" s="488">
        <v>657</v>
      </c>
      <c r="I46" s="496" t="s">
        <v>3646</v>
      </c>
      <c r="J46" s="457" t="s">
        <v>3659</v>
      </c>
      <c r="K46" s="457">
        <f t="shared" si="33"/>
        <v>16</v>
      </c>
      <c r="L46" s="503">
        <f t="shared" si="34"/>
        <v>-5.128000000000001</v>
      </c>
      <c r="M46" s="461">
        <f t="shared" si="35"/>
        <v>1.6960998439937598E-2</v>
      </c>
      <c r="N46" s="462" t="s">
        <v>600</v>
      </c>
      <c r="O46" s="513">
        <v>44047</v>
      </c>
      <c r="P46" s="64"/>
      <c r="Q46" s="64"/>
      <c r="R46" s="421" t="s">
        <v>3187</v>
      </c>
      <c r="S46" s="6"/>
      <c r="T46" s="6"/>
      <c r="U46" s="6"/>
      <c r="V46" s="6"/>
      <c r="W46" s="6"/>
      <c r="X46" s="6"/>
      <c r="Y46" s="6"/>
      <c r="Z46" s="6"/>
      <c r="AA46" s="6"/>
    </row>
    <row r="47" spans="1:38" ht="15" customHeight="1">
      <c r="A47" s="553">
        <v>3</v>
      </c>
      <c r="B47" s="448">
        <v>44043</v>
      </c>
      <c r="C47" s="452"/>
      <c r="D47" s="453" t="s">
        <v>71</v>
      </c>
      <c r="E47" s="454" t="s">
        <v>601</v>
      </c>
      <c r="F47" s="519">
        <v>410</v>
      </c>
      <c r="G47" s="519">
        <v>399</v>
      </c>
      <c r="H47" s="519">
        <v>399</v>
      </c>
      <c r="I47" s="519">
        <v>430</v>
      </c>
      <c r="J47" s="434" t="s">
        <v>3670</v>
      </c>
      <c r="K47" s="434">
        <f t="shared" si="33"/>
        <v>-11</v>
      </c>
      <c r="L47" s="505">
        <f t="shared" si="34"/>
        <v>-3.28</v>
      </c>
      <c r="M47" s="435">
        <f t="shared" si="35"/>
        <v>-3.4829268292682923E-2</v>
      </c>
      <c r="N47" s="449" t="s">
        <v>664</v>
      </c>
      <c r="O47" s="436">
        <v>44050</v>
      </c>
      <c r="P47" s="7"/>
      <c r="Q47" s="11"/>
      <c r="R47" s="12" t="s">
        <v>3187</v>
      </c>
      <c r="S47" s="16"/>
      <c r="T47" s="16"/>
      <c r="U47" s="16"/>
      <c r="V47" s="16"/>
      <c r="W47" s="16"/>
      <c r="X47" s="16"/>
      <c r="Y47" s="16"/>
      <c r="Z47" s="16"/>
      <c r="AA47" s="16"/>
    </row>
    <row r="48" spans="1:38" ht="15" customHeight="1">
      <c r="A48" s="552">
        <v>4</v>
      </c>
      <c r="B48" s="458">
        <v>44046</v>
      </c>
      <c r="C48" s="495"/>
      <c r="D48" s="459" t="s">
        <v>69</v>
      </c>
      <c r="E48" s="460" t="s">
        <v>601</v>
      </c>
      <c r="F48" s="488">
        <v>551</v>
      </c>
      <c r="G48" s="488">
        <v>534</v>
      </c>
      <c r="H48" s="488">
        <v>564</v>
      </c>
      <c r="I48" s="496" t="s">
        <v>3644</v>
      </c>
      <c r="J48" s="457" t="s">
        <v>3672</v>
      </c>
      <c r="K48" s="457">
        <f t="shared" si="33"/>
        <v>13</v>
      </c>
      <c r="L48" s="503">
        <f t="shared" si="34"/>
        <v>-4.4080000000000004</v>
      </c>
      <c r="M48" s="461">
        <f t="shared" si="35"/>
        <v>1.5593466424682394E-2</v>
      </c>
      <c r="N48" s="462" t="s">
        <v>600</v>
      </c>
      <c r="O48" s="513">
        <v>44053</v>
      </c>
      <c r="P48" s="7"/>
      <c r="Q48" s="11"/>
      <c r="R48" s="12" t="s">
        <v>603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27" ht="15" customHeight="1">
      <c r="A49" s="552">
        <v>5</v>
      </c>
      <c r="B49" s="458">
        <v>44046</v>
      </c>
      <c r="C49" s="495"/>
      <c r="D49" s="459" t="s">
        <v>83</v>
      </c>
      <c r="E49" s="460" t="s">
        <v>601</v>
      </c>
      <c r="F49" s="488">
        <v>705</v>
      </c>
      <c r="G49" s="488">
        <v>688</v>
      </c>
      <c r="H49" s="488">
        <v>717</v>
      </c>
      <c r="I49" s="496" t="s">
        <v>3651</v>
      </c>
      <c r="J49" s="457" t="s">
        <v>3652</v>
      </c>
      <c r="K49" s="457">
        <f t="shared" ref="K49:K50" si="36">H49-F49</f>
        <v>12</v>
      </c>
      <c r="L49" s="503">
        <f>(F49*-0.07)/100</f>
        <v>-0.49349999999999999</v>
      </c>
      <c r="M49" s="461">
        <f t="shared" ref="M49:M50" si="37">(K49+L49)/F49</f>
        <v>1.6321276595744682E-2</v>
      </c>
      <c r="N49" s="462" t="s">
        <v>600</v>
      </c>
      <c r="O49" s="473">
        <v>44046</v>
      </c>
      <c r="P49" s="7"/>
      <c r="Q49" s="11"/>
      <c r="R49" s="12" t="s">
        <v>603</v>
      </c>
      <c r="S49" s="16"/>
      <c r="T49" s="16"/>
      <c r="U49" s="16"/>
      <c r="V49" s="16"/>
      <c r="W49" s="16"/>
      <c r="X49" s="16"/>
      <c r="Y49" s="16"/>
      <c r="Z49" s="16"/>
      <c r="AA49" s="16"/>
    </row>
    <row r="50" spans="1:27" ht="15" customHeight="1">
      <c r="A50" s="552">
        <v>6</v>
      </c>
      <c r="B50" s="458">
        <v>44046</v>
      </c>
      <c r="C50" s="495"/>
      <c r="D50" s="459" t="s">
        <v>3653</v>
      </c>
      <c r="E50" s="460" t="s">
        <v>601</v>
      </c>
      <c r="F50" s="488">
        <v>2247.5</v>
      </c>
      <c r="G50" s="488">
        <v>2190</v>
      </c>
      <c r="H50" s="488">
        <v>2299.5</v>
      </c>
      <c r="I50" s="496">
        <v>2350</v>
      </c>
      <c r="J50" s="457" t="s">
        <v>3661</v>
      </c>
      <c r="K50" s="457">
        <f t="shared" si="36"/>
        <v>52</v>
      </c>
      <c r="L50" s="503">
        <f t="shared" ref="L50" si="38">(F50*-0.8)/100</f>
        <v>-17.98</v>
      </c>
      <c r="M50" s="461">
        <f t="shared" si="37"/>
        <v>1.5136818687430477E-2</v>
      </c>
      <c r="N50" s="462" t="s">
        <v>600</v>
      </c>
      <c r="O50" s="513">
        <v>44048</v>
      </c>
      <c r="P50" s="7"/>
      <c r="Q50" s="11"/>
      <c r="R50" s="12" t="s">
        <v>3187</v>
      </c>
      <c r="S50" s="16"/>
      <c r="T50" s="16"/>
      <c r="U50" s="16"/>
      <c r="V50" s="16"/>
      <c r="W50" s="16"/>
      <c r="X50" s="16"/>
      <c r="Y50" s="16"/>
      <c r="Z50" s="16"/>
      <c r="AA50" s="16"/>
    </row>
    <row r="51" spans="1:27" ht="15" customHeight="1">
      <c r="A51" s="552">
        <v>7</v>
      </c>
      <c r="B51" s="458">
        <v>44046</v>
      </c>
      <c r="C51" s="495"/>
      <c r="D51" s="459" t="s">
        <v>110</v>
      </c>
      <c r="E51" s="460" t="s">
        <v>601</v>
      </c>
      <c r="F51" s="488">
        <v>1001</v>
      </c>
      <c r="G51" s="488">
        <v>970</v>
      </c>
      <c r="H51" s="488">
        <v>1034</v>
      </c>
      <c r="I51" s="496" t="s">
        <v>3654</v>
      </c>
      <c r="J51" s="457" t="s">
        <v>3660</v>
      </c>
      <c r="K51" s="457">
        <f t="shared" ref="K51" si="39">H51-F51</f>
        <v>33</v>
      </c>
      <c r="L51" s="503">
        <f t="shared" ref="L51" si="40">(F51*-0.8)/100</f>
        <v>-8.0080000000000009</v>
      </c>
      <c r="M51" s="461">
        <f t="shared" ref="M51" si="41">(K51+L51)/F51</f>
        <v>2.4967032967032964E-2</v>
      </c>
      <c r="N51" s="462" t="s">
        <v>600</v>
      </c>
      <c r="O51" s="513">
        <v>44047</v>
      </c>
      <c r="P51" s="7"/>
      <c r="Q51" s="11"/>
      <c r="R51" s="12" t="s">
        <v>603</v>
      </c>
      <c r="S51" s="16"/>
      <c r="T51" s="16"/>
      <c r="U51" s="16"/>
      <c r="V51" s="16"/>
      <c r="W51" s="16"/>
      <c r="X51" s="16"/>
      <c r="Y51" s="16"/>
      <c r="Z51" s="16"/>
      <c r="AA51" s="16"/>
    </row>
    <row r="52" spans="1:27" s="9" customFormat="1" ht="15" customHeight="1">
      <c r="A52" s="552">
        <v>8</v>
      </c>
      <c r="B52" s="458">
        <v>44047</v>
      </c>
      <c r="C52" s="495"/>
      <c r="D52" s="459" t="s">
        <v>494</v>
      </c>
      <c r="E52" s="460" t="s">
        <v>601</v>
      </c>
      <c r="F52" s="488">
        <v>4385</v>
      </c>
      <c r="G52" s="488">
        <v>4280</v>
      </c>
      <c r="H52" s="488">
        <v>4490</v>
      </c>
      <c r="I52" s="496" t="s">
        <v>3657</v>
      </c>
      <c r="J52" s="457" t="s">
        <v>3673</v>
      </c>
      <c r="K52" s="457">
        <f t="shared" ref="K52" si="42">H52-F52</f>
        <v>105</v>
      </c>
      <c r="L52" s="503">
        <f t="shared" ref="L52" si="43">(F52*-0.8)/100</f>
        <v>-35.08</v>
      </c>
      <c r="M52" s="461">
        <f t="shared" ref="M52" si="44">(K52+L52)/F52</f>
        <v>1.594526795895097E-2</v>
      </c>
      <c r="N52" s="462" t="s">
        <v>600</v>
      </c>
      <c r="O52" s="513">
        <v>44050</v>
      </c>
      <c r="P52" s="64"/>
      <c r="Q52" s="64"/>
      <c r="R52" s="421" t="s">
        <v>603</v>
      </c>
      <c r="S52" s="6"/>
      <c r="T52" s="6"/>
      <c r="U52" s="6"/>
      <c r="V52" s="6"/>
      <c r="W52" s="6"/>
      <c r="X52" s="6"/>
      <c r="Y52" s="6"/>
      <c r="Z52" s="6"/>
      <c r="AA52" s="6"/>
    </row>
    <row r="53" spans="1:27" s="9" customFormat="1" ht="15" customHeight="1">
      <c r="A53" s="552">
        <v>9</v>
      </c>
      <c r="B53" s="458">
        <v>44048</v>
      </c>
      <c r="C53" s="495"/>
      <c r="D53" s="459" t="s">
        <v>88</v>
      </c>
      <c r="E53" s="460" t="s">
        <v>601</v>
      </c>
      <c r="F53" s="488">
        <v>504</v>
      </c>
      <c r="G53" s="488">
        <v>489</v>
      </c>
      <c r="H53" s="488">
        <v>518</v>
      </c>
      <c r="I53" s="496" t="s">
        <v>3662</v>
      </c>
      <c r="J53" s="457" t="s">
        <v>3674</v>
      </c>
      <c r="K53" s="457">
        <f t="shared" ref="K53" si="45">H53-F53</f>
        <v>14</v>
      </c>
      <c r="L53" s="503">
        <f t="shared" ref="L53" si="46">(F53*-0.8)/100</f>
        <v>-4.032</v>
      </c>
      <c r="M53" s="461">
        <f t="shared" ref="M53" si="47">(K53+L53)/F53</f>
        <v>1.9777777777777776E-2</v>
      </c>
      <c r="N53" s="462" t="s">
        <v>600</v>
      </c>
      <c r="O53" s="513">
        <v>44053</v>
      </c>
      <c r="P53" s="64"/>
      <c r="Q53" s="64"/>
      <c r="R53" s="421" t="s">
        <v>603</v>
      </c>
      <c r="S53" s="6"/>
      <c r="T53" s="6"/>
      <c r="U53" s="6"/>
      <c r="V53" s="6"/>
      <c r="W53" s="6"/>
      <c r="X53" s="6"/>
      <c r="Y53" s="6"/>
      <c r="Z53" s="6"/>
      <c r="AA53" s="6"/>
    </row>
    <row r="54" spans="1:27" s="9" customFormat="1" ht="15" customHeight="1">
      <c r="A54" s="552">
        <v>10</v>
      </c>
      <c r="B54" s="458">
        <v>44048</v>
      </c>
      <c r="C54" s="495"/>
      <c r="D54" s="459" t="s">
        <v>80</v>
      </c>
      <c r="E54" s="460" t="s">
        <v>601</v>
      </c>
      <c r="F54" s="488">
        <v>299</v>
      </c>
      <c r="G54" s="488">
        <v>290</v>
      </c>
      <c r="H54" s="488">
        <v>304</v>
      </c>
      <c r="I54" s="496">
        <v>320</v>
      </c>
      <c r="J54" s="457" t="s">
        <v>3666</v>
      </c>
      <c r="K54" s="457">
        <f t="shared" ref="K54" si="48">H54-F54</f>
        <v>5</v>
      </c>
      <c r="L54" s="503">
        <f>(F54*-0.07)/100</f>
        <v>-0.20930000000000004</v>
      </c>
      <c r="M54" s="461">
        <f t="shared" ref="M54:M56" si="49">(K54+L54)/F54</f>
        <v>1.6022408026755853E-2</v>
      </c>
      <c r="N54" s="462" t="s">
        <v>600</v>
      </c>
      <c r="O54" s="473">
        <v>44048</v>
      </c>
      <c r="P54" s="64"/>
      <c r="Q54" s="64"/>
      <c r="R54" s="421" t="s">
        <v>3187</v>
      </c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553">
        <v>11</v>
      </c>
      <c r="B55" s="448">
        <v>44050</v>
      </c>
      <c r="C55" s="523"/>
      <c r="D55" s="524" t="s">
        <v>186</v>
      </c>
      <c r="E55" s="433" t="s">
        <v>3628</v>
      </c>
      <c r="F55" s="433">
        <v>403</v>
      </c>
      <c r="G55" s="525">
        <v>415</v>
      </c>
      <c r="H55" s="525">
        <v>417</v>
      </c>
      <c r="I55" s="433" t="s">
        <v>3668</v>
      </c>
      <c r="J55" s="434" t="s">
        <v>3684</v>
      </c>
      <c r="K55" s="434">
        <f>F55-H55</f>
        <v>-14</v>
      </c>
      <c r="L55" s="505">
        <f>(F55*-0.8)/100</f>
        <v>-3.2240000000000002</v>
      </c>
      <c r="M55" s="435">
        <f t="shared" si="49"/>
        <v>-4.2739454094292806E-2</v>
      </c>
      <c r="N55" s="449" t="s">
        <v>664</v>
      </c>
      <c r="O55" s="436">
        <v>44054</v>
      </c>
      <c r="P55" s="64"/>
      <c r="Q55" s="64"/>
      <c r="R55" s="421" t="s">
        <v>603</v>
      </c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552">
        <v>12</v>
      </c>
      <c r="B56" s="458">
        <v>44050</v>
      </c>
      <c r="C56" s="495"/>
      <c r="D56" s="459" t="s">
        <v>367</v>
      </c>
      <c r="E56" s="460" t="s">
        <v>601</v>
      </c>
      <c r="F56" s="488">
        <v>273</v>
      </c>
      <c r="G56" s="488">
        <v>264</v>
      </c>
      <c r="H56" s="488">
        <v>281.5</v>
      </c>
      <c r="I56" s="496">
        <v>294</v>
      </c>
      <c r="J56" s="457" t="s">
        <v>3703</v>
      </c>
      <c r="K56" s="457">
        <f t="shared" ref="K56" si="50">H56-F56</f>
        <v>8.5</v>
      </c>
      <c r="L56" s="503">
        <f t="shared" ref="L56" si="51">(F56*-0.8)/100</f>
        <v>-2.1840000000000002</v>
      </c>
      <c r="M56" s="461">
        <f t="shared" si="49"/>
        <v>2.3135531135531136E-2</v>
      </c>
      <c r="N56" s="462" t="s">
        <v>600</v>
      </c>
      <c r="O56" s="513">
        <v>44057</v>
      </c>
      <c r="P56" s="64"/>
      <c r="Q56" s="64"/>
      <c r="R56" s="421" t="s">
        <v>3187</v>
      </c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552">
        <v>13</v>
      </c>
      <c r="B57" s="458">
        <v>44053</v>
      </c>
      <c r="C57" s="495"/>
      <c r="D57" s="459" t="s">
        <v>193</v>
      </c>
      <c r="E57" s="460" t="s">
        <v>601</v>
      </c>
      <c r="F57" s="488">
        <v>963</v>
      </c>
      <c r="G57" s="488">
        <v>938</v>
      </c>
      <c r="H57" s="488">
        <v>986.5</v>
      </c>
      <c r="I57" s="496" t="s">
        <v>3676</v>
      </c>
      <c r="J57" s="457" t="s">
        <v>3696</v>
      </c>
      <c r="K57" s="457">
        <f t="shared" ref="K57:K58" si="52">H57-F57</f>
        <v>23.5</v>
      </c>
      <c r="L57" s="503">
        <f t="shared" ref="L57:L58" si="53">(F57*-0.8)/100</f>
        <v>-7.7040000000000006</v>
      </c>
      <c r="M57" s="461">
        <f t="shared" ref="M57:M58" si="54">(K57+L57)/F57</f>
        <v>1.6402907580477674E-2</v>
      </c>
      <c r="N57" s="462" t="s">
        <v>600</v>
      </c>
      <c r="O57" s="513">
        <v>44056</v>
      </c>
      <c r="P57" s="64"/>
      <c r="Q57" s="64"/>
      <c r="R57" s="421" t="s">
        <v>603</v>
      </c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553">
        <v>14</v>
      </c>
      <c r="B58" s="448">
        <v>44053</v>
      </c>
      <c r="C58" s="523"/>
      <c r="D58" s="524" t="s">
        <v>248</v>
      </c>
      <c r="E58" s="433" t="s">
        <v>601</v>
      </c>
      <c r="F58" s="433">
        <v>895</v>
      </c>
      <c r="G58" s="525">
        <v>868</v>
      </c>
      <c r="H58" s="525">
        <v>868</v>
      </c>
      <c r="I58" s="433">
        <v>940</v>
      </c>
      <c r="J58" s="434" t="s">
        <v>3704</v>
      </c>
      <c r="K58" s="434">
        <f t="shared" si="52"/>
        <v>-27</v>
      </c>
      <c r="L58" s="505">
        <f t="shared" si="53"/>
        <v>-7.16</v>
      </c>
      <c r="M58" s="435">
        <f t="shared" si="54"/>
        <v>-3.8167597765363125E-2</v>
      </c>
      <c r="N58" s="449" t="s">
        <v>664</v>
      </c>
      <c r="O58" s="436">
        <v>44050</v>
      </c>
      <c r="P58" s="64"/>
      <c r="Q58" s="64"/>
      <c r="R58" s="421" t="s">
        <v>3187</v>
      </c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552">
        <v>15</v>
      </c>
      <c r="B59" s="458">
        <v>44053</v>
      </c>
      <c r="C59" s="495"/>
      <c r="D59" s="459" t="s">
        <v>494</v>
      </c>
      <c r="E59" s="460" t="s">
        <v>601</v>
      </c>
      <c r="F59" s="488">
        <v>4510</v>
      </c>
      <c r="G59" s="488">
        <v>4350</v>
      </c>
      <c r="H59" s="488">
        <v>4640</v>
      </c>
      <c r="I59" s="496" t="s">
        <v>3680</v>
      </c>
      <c r="J59" s="457" t="s">
        <v>3683</v>
      </c>
      <c r="K59" s="457">
        <f t="shared" ref="K59" si="55">H59-F59</f>
        <v>130</v>
      </c>
      <c r="L59" s="503">
        <f t="shared" ref="L59" si="56">(F59*-0.8)/100</f>
        <v>-36.08</v>
      </c>
      <c r="M59" s="461">
        <f t="shared" ref="M59" si="57">(K59+L59)/F59</f>
        <v>2.0824833702882482E-2</v>
      </c>
      <c r="N59" s="462" t="s">
        <v>600</v>
      </c>
      <c r="O59" s="513">
        <v>44054</v>
      </c>
      <c r="P59" s="64"/>
      <c r="Q59" s="64"/>
      <c r="R59" s="421" t="s">
        <v>603</v>
      </c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552">
        <v>16</v>
      </c>
      <c r="B60" s="458">
        <v>44053</v>
      </c>
      <c r="C60" s="495"/>
      <c r="D60" s="459" t="s">
        <v>122</v>
      </c>
      <c r="E60" s="460" t="s">
        <v>601</v>
      </c>
      <c r="F60" s="488">
        <v>389.5</v>
      </c>
      <c r="G60" s="488">
        <v>378</v>
      </c>
      <c r="H60" s="488">
        <v>403</v>
      </c>
      <c r="I60" s="496">
        <v>410</v>
      </c>
      <c r="J60" s="457" t="s">
        <v>3695</v>
      </c>
      <c r="K60" s="457">
        <f t="shared" ref="K60" si="58">H60-F60</f>
        <v>13.5</v>
      </c>
      <c r="L60" s="503">
        <f t="shared" ref="L60" si="59">(F60*-0.8)/100</f>
        <v>-3.1160000000000001</v>
      </c>
      <c r="M60" s="461">
        <f t="shared" ref="M60" si="60">(K60+L60)/F60</f>
        <v>2.665982028241335E-2</v>
      </c>
      <c r="N60" s="462" t="s">
        <v>600</v>
      </c>
      <c r="O60" s="513">
        <v>44056</v>
      </c>
      <c r="P60" s="64"/>
      <c r="Q60" s="64"/>
      <c r="R60" s="421" t="s">
        <v>603</v>
      </c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552">
        <v>17</v>
      </c>
      <c r="B61" s="458">
        <v>44055</v>
      </c>
      <c r="C61" s="495"/>
      <c r="D61" s="459" t="s">
        <v>2932</v>
      </c>
      <c r="E61" s="460" t="s">
        <v>601</v>
      </c>
      <c r="F61" s="488">
        <v>1355</v>
      </c>
      <c r="G61" s="488">
        <v>1315</v>
      </c>
      <c r="H61" s="488">
        <v>1375</v>
      </c>
      <c r="I61" s="496" t="s">
        <v>3688</v>
      </c>
      <c r="J61" s="457" t="s">
        <v>3690</v>
      </c>
      <c r="K61" s="457">
        <f t="shared" ref="K61:K62" si="61">H61-F61</f>
        <v>20</v>
      </c>
      <c r="L61" s="503">
        <f>(F61*-0.07)/100</f>
        <v>-0.94850000000000012</v>
      </c>
      <c r="M61" s="461">
        <f t="shared" ref="M61:M62" si="62">(K61+L61)/F61</f>
        <v>1.4060147601476015E-2</v>
      </c>
      <c r="N61" s="462" t="s">
        <v>600</v>
      </c>
      <c r="O61" s="473">
        <v>44055</v>
      </c>
      <c r="P61" s="64"/>
      <c r="Q61" s="64"/>
      <c r="R61" s="421" t="s">
        <v>603</v>
      </c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552">
        <v>18</v>
      </c>
      <c r="B62" s="458">
        <v>44055</v>
      </c>
      <c r="C62" s="495"/>
      <c r="D62" s="459" t="s">
        <v>237</v>
      </c>
      <c r="E62" s="460" t="s">
        <v>601</v>
      </c>
      <c r="F62" s="488">
        <v>253.5</v>
      </c>
      <c r="G62" s="488">
        <v>245</v>
      </c>
      <c r="H62" s="488">
        <v>262.5</v>
      </c>
      <c r="I62" s="496" t="s">
        <v>3689</v>
      </c>
      <c r="J62" s="457" t="s">
        <v>3406</v>
      </c>
      <c r="K62" s="457">
        <f t="shared" si="61"/>
        <v>9</v>
      </c>
      <c r="L62" s="503">
        <f t="shared" ref="L62" si="63">(F62*-0.8)/100</f>
        <v>-2.028</v>
      </c>
      <c r="M62" s="461">
        <f t="shared" si="62"/>
        <v>2.7502958579881654E-2</v>
      </c>
      <c r="N62" s="462" t="s">
        <v>600</v>
      </c>
      <c r="O62" s="513">
        <v>44061</v>
      </c>
      <c r="P62" s="64"/>
      <c r="Q62" s="64"/>
      <c r="R62" s="421" t="s">
        <v>3187</v>
      </c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552">
        <v>19</v>
      </c>
      <c r="B63" s="458">
        <v>44056</v>
      </c>
      <c r="C63" s="495"/>
      <c r="D63" s="459" t="s">
        <v>69</v>
      </c>
      <c r="E63" s="460" t="s">
        <v>601</v>
      </c>
      <c r="F63" s="488">
        <v>533</v>
      </c>
      <c r="G63" s="488">
        <v>519</v>
      </c>
      <c r="H63" s="488">
        <v>544.5</v>
      </c>
      <c r="I63" s="496" t="s">
        <v>3693</v>
      </c>
      <c r="J63" s="457" t="s">
        <v>3702</v>
      </c>
      <c r="K63" s="457">
        <f t="shared" ref="K63:K64" si="64">H63-F63</f>
        <v>11.5</v>
      </c>
      <c r="L63" s="503">
        <f>(F63*-0.07)/100</f>
        <v>-0.37310000000000004</v>
      </c>
      <c r="M63" s="461">
        <f t="shared" ref="M63:M64" si="65">(K63+L63)/F63</f>
        <v>2.0875984990619136E-2</v>
      </c>
      <c r="N63" s="462" t="s">
        <v>600</v>
      </c>
      <c r="O63" s="473">
        <v>44056</v>
      </c>
      <c r="P63" s="64"/>
      <c r="Q63" s="64"/>
      <c r="R63" s="421" t="s">
        <v>603</v>
      </c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552">
        <v>20</v>
      </c>
      <c r="B64" s="458">
        <v>44056</v>
      </c>
      <c r="C64" s="495"/>
      <c r="D64" s="459" t="s">
        <v>122</v>
      </c>
      <c r="E64" s="460" t="s">
        <v>601</v>
      </c>
      <c r="F64" s="488">
        <v>396</v>
      </c>
      <c r="G64" s="488">
        <v>385</v>
      </c>
      <c r="H64" s="488">
        <v>406</v>
      </c>
      <c r="I64" s="496" t="s">
        <v>3694</v>
      </c>
      <c r="J64" s="457" t="s">
        <v>3740</v>
      </c>
      <c r="K64" s="457">
        <f t="shared" si="64"/>
        <v>10</v>
      </c>
      <c r="L64" s="503">
        <f t="shared" ref="L64" si="66">(F64*-0.8)/100</f>
        <v>-3.1680000000000001</v>
      </c>
      <c r="M64" s="461">
        <f t="shared" si="65"/>
        <v>1.7252525252525252E-2</v>
      </c>
      <c r="N64" s="462" t="s">
        <v>600</v>
      </c>
      <c r="O64" s="513">
        <v>44063</v>
      </c>
      <c r="P64" s="64"/>
      <c r="Q64" s="64"/>
      <c r="R64" s="421" t="s">
        <v>603</v>
      </c>
      <c r="S64" s="6"/>
      <c r="T64" s="6"/>
      <c r="U64" s="6"/>
      <c r="V64" s="6"/>
      <c r="W64" s="6"/>
      <c r="X64" s="6"/>
      <c r="Y64" s="6"/>
      <c r="Z64" s="6"/>
      <c r="AA64" s="6"/>
    </row>
    <row r="65" spans="1:27" s="9" customFormat="1" ht="15" customHeight="1">
      <c r="A65" s="552">
        <v>21</v>
      </c>
      <c r="B65" s="458">
        <v>44057</v>
      </c>
      <c r="C65" s="495"/>
      <c r="D65" s="459" t="s">
        <v>76</v>
      </c>
      <c r="E65" s="460" t="s">
        <v>601</v>
      </c>
      <c r="F65" s="488">
        <v>390.5</v>
      </c>
      <c r="G65" s="488">
        <v>379.5</v>
      </c>
      <c r="H65" s="488">
        <v>397.5</v>
      </c>
      <c r="I65" s="496" t="s">
        <v>3705</v>
      </c>
      <c r="J65" s="457" t="s">
        <v>3706</v>
      </c>
      <c r="K65" s="457">
        <f t="shared" ref="K65" si="67">H65-F65</f>
        <v>7</v>
      </c>
      <c r="L65" s="503">
        <f>(F65*-0.07)/100</f>
        <v>-0.27334999999999998</v>
      </c>
      <c r="M65" s="461">
        <f t="shared" ref="M65" si="68">(K65+L65)/F65</f>
        <v>1.7225736235595392E-2</v>
      </c>
      <c r="N65" s="462" t="s">
        <v>600</v>
      </c>
      <c r="O65" s="473">
        <v>44057</v>
      </c>
      <c r="P65" s="64"/>
      <c r="Q65" s="64"/>
      <c r="R65" s="421" t="s">
        <v>603</v>
      </c>
      <c r="S65" s="6"/>
      <c r="T65" s="6"/>
      <c r="U65" s="6"/>
      <c r="V65" s="6"/>
      <c r="W65" s="6"/>
      <c r="X65" s="6"/>
      <c r="Y65" s="6"/>
      <c r="Z65" s="6"/>
      <c r="AA65" s="6"/>
    </row>
    <row r="66" spans="1:27" s="9" customFormat="1" ht="15" customHeight="1">
      <c r="A66" s="552">
        <v>22</v>
      </c>
      <c r="B66" s="458">
        <v>44057</v>
      </c>
      <c r="C66" s="495"/>
      <c r="D66" s="459" t="s">
        <v>190</v>
      </c>
      <c r="E66" s="460" t="s">
        <v>601</v>
      </c>
      <c r="F66" s="488">
        <v>2825</v>
      </c>
      <c r="G66" s="488">
        <v>2760</v>
      </c>
      <c r="H66" s="488">
        <v>2875</v>
      </c>
      <c r="I66" s="496" t="s">
        <v>3707</v>
      </c>
      <c r="J66" s="457" t="s">
        <v>3708</v>
      </c>
      <c r="K66" s="457">
        <f t="shared" ref="K66" si="69">H66-F66</f>
        <v>50</v>
      </c>
      <c r="L66" s="503">
        <f>(F66*-0.07)/100</f>
        <v>-1.9775000000000003</v>
      </c>
      <c r="M66" s="461">
        <f t="shared" ref="M66:M67" si="70">(K66+L66)/F66</f>
        <v>1.6999115044247788E-2</v>
      </c>
      <c r="N66" s="462" t="s">
        <v>600</v>
      </c>
      <c r="O66" s="473">
        <v>44057</v>
      </c>
      <c r="P66" s="64"/>
      <c r="Q66" s="64"/>
      <c r="R66" s="421" t="s">
        <v>3187</v>
      </c>
      <c r="S66" s="6"/>
      <c r="T66" s="6"/>
      <c r="U66" s="6"/>
      <c r="V66" s="6"/>
      <c r="W66" s="6"/>
      <c r="X66" s="6"/>
      <c r="Y66" s="6"/>
      <c r="Z66" s="6"/>
      <c r="AA66" s="6"/>
    </row>
    <row r="67" spans="1:27" s="9" customFormat="1" ht="15" customHeight="1">
      <c r="A67" s="552">
        <v>23</v>
      </c>
      <c r="B67" s="458">
        <v>44057</v>
      </c>
      <c r="C67" s="495"/>
      <c r="D67" s="459" t="s">
        <v>186</v>
      </c>
      <c r="E67" s="460" t="s">
        <v>3628</v>
      </c>
      <c r="F67" s="488">
        <v>430.5</v>
      </c>
      <c r="G67" s="488">
        <v>445</v>
      </c>
      <c r="H67" s="488">
        <v>422</v>
      </c>
      <c r="I67" s="496" t="s">
        <v>3709</v>
      </c>
      <c r="J67" s="457" t="s">
        <v>3703</v>
      </c>
      <c r="K67" s="457">
        <f>F67-H67</f>
        <v>8.5</v>
      </c>
      <c r="L67" s="503">
        <f>(F67*-0.07)/100</f>
        <v>-0.30135000000000001</v>
      </c>
      <c r="M67" s="461">
        <f t="shared" si="70"/>
        <v>1.9044483159117307E-2</v>
      </c>
      <c r="N67" s="462" t="s">
        <v>600</v>
      </c>
      <c r="O67" s="473">
        <v>44057</v>
      </c>
      <c r="P67" s="64"/>
      <c r="Q67" s="64"/>
      <c r="R67" s="421" t="s">
        <v>603</v>
      </c>
      <c r="S67" s="6"/>
      <c r="T67" s="6"/>
      <c r="U67" s="6"/>
      <c r="V67" s="6"/>
      <c r="W67" s="6"/>
      <c r="X67" s="6"/>
      <c r="Y67" s="6"/>
      <c r="Z67" s="6"/>
      <c r="AA67" s="6"/>
    </row>
    <row r="68" spans="1:27" s="9" customFormat="1" ht="15" customHeight="1">
      <c r="A68" s="554">
        <v>24</v>
      </c>
      <c r="B68" s="534">
        <v>44060</v>
      </c>
      <c r="C68" s="535"/>
      <c r="D68" s="536" t="s">
        <v>135</v>
      </c>
      <c r="E68" s="537" t="s">
        <v>3628</v>
      </c>
      <c r="F68" s="533">
        <v>267.5</v>
      </c>
      <c r="G68" s="533">
        <v>274</v>
      </c>
      <c r="H68" s="533">
        <v>266.5</v>
      </c>
      <c r="I68" s="538" t="s">
        <v>3719</v>
      </c>
      <c r="J68" s="539" t="s">
        <v>3720</v>
      </c>
      <c r="K68" s="539">
        <f>F68-H68</f>
        <v>1</v>
      </c>
      <c r="L68" s="540">
        <f>(F68*-0.07)/100</f>
        <v>-0.18725000000000003</v>
      </c>
      <c r="M68" s="541">
        <f t="shared" ref="M68:M69" si="71">(K68+L68)/F68</f>
        <v>3.0383177570093458E-3</v>
      </c>
      <c r="N68" s="542" t="s">
        <v>709</v>
      </c>
      <c r="O68" s="543">
        <v>44060</v>
      </c>
      <c r="P68" s="64"/>
      <c r="Q68" s="64"/>
      <c r="R68" s="421" t="s">
        <v>603</v>
      </c>
      <c r="S68" s="6"/>
      <c r="T68" s="6"/>
      <c r="U68" s="6"/>
      <c r="V68" s="6"/>
      <c r="W68" s="6"/>
      <c r="X68" s="6"/>
      <c r="Y68" s="6"/>
      <c r="Z68" s="6"/>
      <c r="AA68" s="6"/>
    </row>
    <row r="69" spans="1:27" s="9" customFormat="1" ht="15" customHeight="1">
      <c r="A69" s="552">
        <v>25</v>
      </c>
      <c r="B69" s="458">
        <v>44060</v>
      </c>
      <c r="C69" s="495"/>
      <c r="D69" s="459" t="s">
        <v>3721</v>
      </c>
      <c r="E69" s="460" t="s">
        <v>601</v>
      </c>
      <c r="F69" s="488">
        <v>310</v>
      </c>
      <c r="G69" s="488">
        <v>300</v>
      </c>
      <c r="H69" s="488">
        <v>315</v>
      </c>
      <c r="I69" s="496" t="s">
        <v>3722</v>
      </c>
      <c r="J69" s="457" t="s">
        <v>3666</v>
      </c>
      <c r="K69" s="457">
        <f t="shared" ref="K69" si="72">H69-F69</f>
        <v>5</v>
      </c>
      <c r="L69" s="503">
        <f>(F69*-0.07)/100</f>
        <v>-0.21700000000000003</v>
      </c>
      <c r="M69" s="461">
        <f t="shared" si="71"/>
        <v>1.5429032258064516E-2</v>
      </c>
      <c r="N69" s="462" t="s">
        <v>600</v>
      </c>
      <c r="O69" s="473">
        <v>44060</v>
      </c>
      <c r="P69" s="64"/>
      <c r="Q69" s="64"/>
      <c r="R69" s="421" t="s">
        <v>603</v>
      </c>
      <c r="S69" s="6"/>
      <c r="T69" s="6"/>
      <c r="U69" s="6"/>
      <c r="V69" s="6"/>
      <c r="W69" s="6"/>
      <c r="X69" s="6"/>
      <c r="Y69" s="6"/>
      <c r="Z69" s="6"/>
      <c r="AA69" s="6"/>
    </row>
    <row r="70" spans="1:27" s="9" customFormat="1" ht="15" customHeight="1">
      <c r="A70" s="554">
        <v>26</v>
      </c>
      <c r="B70" s="534">
        <v>44060</v>
      </c>
      <c r="C70" s="535"/>
      <c r="D70" s="536" t="s">
        <v>186</v>
      </c>
      <c r="E70" s="537" t="s">
        <v>3628</v>
      </c>
      <c r="F70" s="533">
        <v>425.5</v>
      </c>
      <c r="G70" s="533">
        <v>435</v>
      </c>
      <c r="H70" s="533">
        <v>424.5</v>
      </c>
      <c r="I70" s="538" t="s">
        <v>3709</v>
      </c>
      <c r="J70" s="539" t="s">
        <v>3720</v>
      </c>
      <c r="K70" s="539">
        <f>F70-H70</f>
        <v>1</v>
      </c>
      <c r="L70" s="540">
        <f>(F70*-0.7)/100</f>
        <v>-2.9784999999999995</v>
      </c>
      <c r="M70" s="541">
        <f t="shared" ref="M70" si="73">(K70+L70)/F70</f>
        <v>-4.6498237367802574E-3</v>
      </c>
      <c r="N70" s="542" t="s">
        <v>709</v>
      </c>
      <c r="O70" s="549">
        <v>44068</v>
      </c>
      <c r="P70" s="64"/>
      <c r="Q70" s="64"/>
      <c r="R70" s="421" t="s">
        <v>603</v>
      </c>
      <c r="S70" s="6"/>
      <c r="T70" s="6"/>
      <c r="U70" s="6"/>
      <c r="V70" s="6"/>
      <c r="W70" s="6"/>
      <c r="X70" s="6"/>
      <c r="Y70" s="6"/>
      <c r="Z70" s="6"/>
      <c r="AA70" s="6"/>
    </row>
    <row r="71" spans="1:27" s="9" customFormat="1" ht="15" customHeight="1">
      <c r="A71" s="552">
        <v>27</v>
      </c>
      <c r="B71" s="458">
        <v>44062</v>
      </c>
      <c r="C71" s="495"/>
      <c r="D71" s="459" t="s">
        <v>3730</v>
      </c>
      <c r="E71" s="460" t="s">
        <v>601</v>
      </c>
      <c r="F71" s="488">
        <v>1260</v>
      </c>
      <c r="G71" s="488">
        <v>1220</v>
      </c>
      <c r="H71" s="488">
        <v>1290</v>
      </c>
      <c r="I71" s="496">
        <v>1330</v>
      </c>
      <c r="J71" s="457" t="s">
        <v>3741</v>
      </c>
      <c r="K71" s="457">
        <f t="shared" ref="K71:K72" si="74">H71-F71</f>
        <v>30</v>
      </c>
      <c r="L71" s="503">
        <f t="shared" ref="L71:L72" si="75">(F71*-0.8)/100</f>
        <v>-10.08</v>
      </c>
      <c r="M71" s="461">
        <f t="shared" ref="M71:M72" si="76">(K71+L71)/F71</f>
        <v>1.5809523809523812E-2</v>
      </c>
      <c r="N71" s="462" t="s">
        <v>600</v>
      </c>
      <c r="O71" s="513">
        <v>44063</v>
      </c>
      <c r="P71" s="64"/>
      <c r="Q71" s="64"/>
      <c r="R71" s="421" t="s">
        <v>3187</v>
      </c>
      <c r="S71" s="6"/>
      <c r="T71" s="6"/>
      <c r="U71" s="6"/>
      <c r="V71" s="6"/>
      <c r="W71" s="6"/>
      <c r="X71" s="6"/>
      <c r="Y71" s="6"/>
      <c r="Z71" s="6"/>
      <c r="AA71" s="6"/>
    </row>
    <row r="72" spans="1:27" s="9" customFormat="1" ht="15" customHeight="1">
      <c r="A72" s="553">
        <v>28</v>
      </c>
      <c r="B72" s="448">
        <v>44062</v>
      </c>
      <c r="C72" s="523"/>
      <c r="D72" s="524" t="s">
        <v>69</v>
      </c>
      <c r="E72" s="433" t="s">
        <v>601</v>
      </c>
      <c r="F72" s="433">
        <v>532</v>
      </c>
      <c r="G72" s="525">
        <v>515</v>
      </c>
      <c r="H72" s="525">
        <v>514</v>
      </c>
      <c r="I72" s="433" t="s">
        <v>3736</v>
      </c>
      <c r="J72" s="434" t="s">
        <v>3760</v>
      </c>
      <c r="K72" s="434">
        <f t="shared" si="74"/>
        <v>-18</v>
      </c>
      <c r="L72" s="505">
        <f t="shared" si="75"/>
        <v>-4.2560000000000002</v>
      </c>
      <c r="M72" s="435">
        <f t="shared" si="76"/>
        <v>-4.1834586466165412E-2</v>
      </c>
      <c r="N72" s="449" t="s">
        <v>664</v>
      </c>
      <c r="O72" s="436">
        <v>44067</v>
      </c>
      <c r="P72" s="64"/>
      <c r="Q72" s="64"/>
      <c r="R72" s="421" t="s">
        <v>603</v>
      </c>
      <c r="S72" s="6"/>
      <c r="T72" s="6"/>
      <c r="U72" s="6"/>
      <c r="V72" s="6"/>
      <c r="W72" s="6"/>
      <c r="X72" s="6"/>
      <c r="Y72" s="6"/>
      <c r="Z72" s="6"/>
      <c r="AA72" s="6"/>
    </row>
    <row r="73" spans="1:27" s="9" customFormat="1" ht="15" customHeight="1">
      <c r="A73" s="552">
        <v>29</v>
      </c>
      <c r="B73" s="458">
        <v>44062</v>
      </c>
      <c r="C73" s="495"/>
      <c r="D73" s="459" t="s">
        <v>67</v>
      </c>
      <c r="E73" s="460" t="s">
        <v>601</v>
      </c>
      <c r="F73" s="488">
        <v>496</v>
      </c>
      <c r="G73" s="488">
        <v>481</v>
      </c>
      <c r="H73" s="488">
        <v>508</v>
      </c>
      <c r="I73" s="496">
        <v>520</v>
      </c>
      <c r="J73" s="457" t="s">
        <v>3652</v>
      </c>
      <c r="K73" s="457">
        <f t="shared" ref="K73" si="77">H73-F73</f>
        <v>12</v>
      </c>
      <c r="L73" s="503">
        <f t="shared" ref="L73" si="78">(F73*-0.8)/100</f>
        <v>-3.968</v>
      </c>
      <c r="M73" s="461">
        <f t="shared" ref="M73" si="79">(K73+L73)/F73</f>
        <v>1.6193548387096773E-2</v>
      </c>
      <c r="N73" s="462" t="s">
        <v>600</v>
      </c>
      <c r="O73" s="513">
        <v>44067</v>
      </c>
      <c r="P73" s="64"/>
      <c r="Q73" s="64"/>
      <c r="R73" s="421" t="s">
        <v>3187</v>
      </c>
      <c r="S73" s="6"/>
      <c r="T73" s="6"/>
      <c r="U73" s="6"/>
      <c r="V73" s="6"/>
      <c r="W73" s="6"/>
      <c r="X73" s="6"/>
      <c r="Y73" s="6"/>
      <c r="Z73" s="6"/>
      <c r="AA73" s="6"/>
    </row>
    <row r="74" spans="1:27" s="9" customFormat="1" ht="15" customHeight="1">
      <c r="A74" s="552">
        <v>30</v>
      </c>
      <c r="B74" s="458">
        <v>44062</v>
      </c>
      <c r="C74" s="495"/>
      <c r="D74" s="459" t="s">
        <v>61</v>
      </c>
      <c r="E74" s="460" t="s">
        <v>601</v>
      </c>
      <c r="F74" s="488">
        <v>47.15</v>
      </c>
      <c r="G74" s="488">
        <v>45.8</v>
      </c>
      <c r="H74" s="488">
        <v>48.25</v>
      </c>
      <c r="I74" s="496" t="s">
        <v>3737</v>
      </c>
      <c r="J74" s="457" t="s">
        <v>3749</v>
      </c>
      <c r="K74" s="457">
        <f t="shared" ref="K74" si="80">H74-F74</f>
        <v>1.1000000000000014</v>
      </c>
      <c r="L74" s="503">
        <f t="shared" ref="L74" si="81">(F74*-0.8)/100</f>
        <v>-0.37719999999999998</v>
      </c>
      <c r="M74" s="461">
        <f t="shared" ref="M74" si="82">(K74+L74)/F74</f>
        <v>1.5329798515376488E-2</v>
      </c>
      <c r="N74" s="462" t="s">
        <v>600</v>
      </c>
      <c r="O74" s="513">
        <v>44064</v>
      </c>
      <c r="P74" s="64"/>
      <c r="Q74" s="64"/>
      <c r="R74" s="421" t="s">
        <v>603</v>
      </c>
      <c r="S74" s="6"/>
      <c r="T74" s="6"/>
      <c r="U74" s="6"/>
      <c r="V74" s="6"/>
      <c r="W74" s="6"/>
      <c r="X74" s="6"/>
      <c r="Y74" s="6"/>
      <c r="Z74" s="6"/>
      <c r="AA74" s="6"/>
    </row>
    <row r="75" spans="1:27" s="9" customFormat="1" ht="15" customHeight="1">
      <c r="A75" s="552">
        <v>31</v>
      </c>
      <c r="B75" s="458">
        <v>44062</v>
      </c>
      <c r="C75" s="495"/>
      <c r="D75" s="459" t="s">
        <v>284</v>
      </c>
      <c r="E75" s="460" t="s">
        <v>601</v>
      </c>
      <c r="F75" s="488">
        <v>164.25</v>
      </c>
      <c r="G75" s="488">
        <v>159.80000000000001</v>
      </c>
      <c r="H75" s="488">
        <v>167.75</v>
      </c>
      <c r="I75" s="496">
        <v>172</v>
      </c>
      <c r="J75" s="457" t="s">
        <v>3738</v>
      </c>
      <c r="K75" s="457">
        <f t="shared" ref="K75" si="83">H75-F75</f>
        <v>3.5</v>
      </c>
      <c r="L75" s="503">
        <f>(F75*-0.07)/100</f>
        <v>-0.11497500000000001</v>
      </c>
      <c r="M75" s="461">
        <f t="shared" ref="M75" si="84">(K75+L75)/F75</f>
        <v>2.0608980213089802E-2</v>
      </c>
      <c r="N75" s="462" t="s">
        <v>600</v>
      </c>
      <c r="O75" s="473">
        <v>44062</v>
      </c>
      <c r="P75" s="64"/>
      <c r="Q75" s="64"/>
      <c r="R75" s="421" t="s">
        <v>3187</v>
      </c>
      <c r="S75" s="6"/>
      <c r="T75" s="6"/>
      <c r="U75" s="6"/>
      <c r="V75" s="6"/>
      <c r="W75" s="6"/>
      <c r="X75" s="6"/>
      <c r="Y75" s="6"/>
      <c r="Z75" s="6"/>
      <c r="AA75" s="6"/>
    </row>
    <row r="76" spans="1:27" s="9" customFormat="1" ht="15" customHeight="1">
      <c r="A76" s="552">
        <v>32</v>
      </c>
      <c r="B76" s="458">
        <v>44063</v>
      </c>
      <c r="C76" s="495"/>
      <c r="D76" s="459" t="s">
        <v>307</v>
      </c>
      <c r="E76" s="460" t="s">
        <v>601</v>
      </c>
      <c r="F76" s="488">
        <v>133.5</v>
      </c>
      <c r="G76" s="488">
        <v>129.5</v>
      </c>
      <c r="H76" s="488">
        <v>136.25</v>
      </c>
      <c r="I76" s="496" t="s">
        <v>3742</v>
      </c>
      <c r="J76" s="457" t="s">
        <v>3744</v>
      </c>
      <c r="K76" s="457">
        <f t="shared" ref="K76" si="85">H76-F76</f>
        <v>2.75</v>
      </c>
      <c r="L76" s="503">
        <f>(F76*-0.07)/100</f>
        <v>-9.3450000000000005E-2</v>
      </c>
      <c r="M76" s="461">
        <f t="shared" ref="M76:M78" si="86">(K76+L76)/F76</f>
        <v>1.9899250936329591E-2</v>
      </c>
      <c r="N76" s="462" t="s">
        <v>600</v>
      </c>
      <c r="O76" s="473">
        <v>44063</v>
      </c>
      <c r="P76" s="64"/>
      <c r="Q76" s="64"/>
      <c r="R76" s="421" t="s">
        <v>3187</v>
      </c>
      <c r="S76" s="6"/>
      <c r="T76" s="6"/>
      <c r="U76" s="6"/>
      <c r="V76" s="6"/>
      <c r="W76" s="6"/>
      <c r="X76" s="6"/>
      <c r="Y76" s="6"/>
      <c r="Z76" s="6"/>
      <c r="AA76" s="6"/>
    </row>
    <row r="77" spans="1:27" s="9" customFormat="1" ht="15" customHeight="1">
      <c r="A77" s="552">
        <v>33</v>
      </c>
      <c r="B77" s="458">
        <v>44063</v>
      </c>
      <c r="C77" s="546"/>
      <c r="D77" s="459" t="s">
        <v>114</v>
      </c>
      <c r="E77" s="460" t="s">
        <v>3628</v>
      </c>
      <c r="F77" s="460">
        <v>199.5</v>
      </c>
      <c r="G77" s="547">
        <v>205</v>
      </c>
      <c r="H77" s="547">
        <v>194.5</v>
      </c>
      <c r="I77" s="460" t="s">
        <v>3745</v>
      </c>
      <c r="J77" s="457" t="s">
        <v>3666</v>
      </c>
      <c r="K77" s="457">
        <f>F77-H77</f>
        <v>5</v>
      </c>
      <c r="L77" s="503">
        <f>(F77*-0.8)/100</f>
        <v>-1.5960000000000003</v>
      </c>
      <c r="M77" s="461">
        <f t="shared" si="86"/>
        <v>1.7062656641604008E-2</v>
      </c>
      <c r="N77" s="462" t="s">
        <v>600</v>
      </c>
      <c r="O77" s="513">
        <v>44067</v>
      </c>
      <c r="P77" s="64"/>
      <c r="Q77" s="64"/>
      <c r="R77" s="421" t="s">
        <v>603</v>
      </c>
      <c r="S77" s="6"/>
      <c r="T77" s="6"/>
      <c r="U77" s="6"/>
      <c r="V77" s="6"/>
      <c r="W77" s="6"/>
      <c r="X77" s="6"/>
      <c r="Y77" s="6"/>
      <c r="Z77" s="6"/>
      <c r="AA77" s="6"/>
    </row>
    <row r="78" spans="1:27" s="9" customFormat="1" ht="15" customHeight="1">
      <c r="A78" s="553">
        <v>34</v>
      </c>
      <c r="B78" s="448">
        <v>44064</v>
      </c>
      <c r="C78" s="523"/>
      <c r="D78" s="524" t="s">
        <v>437</v>
      </c>
      <c r="E78" s="433" t="s">
        <v>3751</v>
      </c>
      <c r="F78" s="433">
        <v>151.5</v>
      </c>
      <c r="G78" s="525">
        <v>147</v>
      </c>
      <c r="H78" s="525">
        <v>147.5</v>
      </c>
      <c r="I78" s="433" t="s">
        <v>3753</v>
      </c>
      <c r="J78" s="434" t="s">
        <v>3761</v>
      </c>
      <c r="K78" s="434">
        <f t="shared" ref="K78" si="87">H78-F78</f>
        <v>-4</v>
      </c>
      <c r="L78" s="505">
        <f t="shared" ref="L78" si="88">(F78*-0.8)/100</f>
        <v>-1.212</v>
      </c>
      <c r="M78" s="435">
        <f t="shared" si="86"/>
        <v>-3.4402640264026403E-2</v>
      </c>
      <c r="N78" s="449" t="s">
        <v>664</v>
      </c>
      <c r="O78" s="436">
        <v>44067</v>
      </c>
      <c r="P78" s="64"/>
      <c r="Q78" s="64"/>
      <c r="R78" s="421" t="s">
        <v>3187</v>
      </c>
      <c r="S78" s="6"/>
      <c r="T78" s="6"/>
      <c r="U78" s="6"/>
      <c r="V78" s="6"/>
      <c r="W78" s="6"/>
      <c r="X78" s="6"/>
      <c r="Y78" s="6"/>
      <c r="Z78" s="6"/>
      <c r="AA78" s="6"/>
    </row>
    <row r="79" spans="1:27" s="9" customFormat="1" ht="15" customHeight="1">
      <c r="A79" s="555">
        <v>35</v>
      </c>
      <c r="B79" s="408">
        <v>44064</v>
      </c>
      <c r="C79" s="475"/>
      <c r="D79" s="476" t="s">
        <v>3754</v>
      </c>
      <c r="E79" s="477" t="s">
        <v>601</v>
      </c>
      <c r="F79" s="477" t="s">
        <v>3755</v>
      </c>
      <c r="G79" s="478">
        <v>477</v>
      </c>
      <c r="H79" s="478"/>
      <c r="I79" s="477" t="s">
        <v>3756</v>
      </c>
      <c r="J79" s="479" t="s">
        <v>602</v>
      </c>
      <c r="K79" s="479"/>
      <c r="L79" s="512"/>
      <c r="M79" s="480"/>
      <c r="N79" s="481"/>
      <c r="O79" s="482"/>
      <c r="P79" s="64"/>
      <c r="Q79" s="64"/>
      <c r="R79" s="421" t="s">
        <v>603</v>
      </c>
      <c r="S79" s="6"/>
      <c r="T79" s="6"/>
      <c r="U79" s="6"/>
      <c r="V79" s="6"/>
      <c r="W79" s="6"/>
      <c r="X79" s="6"/>
      <c r="Y79" s="6"/>
      <c r="Z79" s="6"/>
      <c r="AA79" s="6"/>
    </row>
    <row r="80" spans="1:27" s="9" customFormat="1" ht="15" customHeight="1">
      <c r="A80" s="555">
        <v>36</v>
      </c>
      <c r="B80" s="408">
        <v>44067</v>
      </c>
      <c r="C80" s="475"/>
      <c r="D80" s="476" t="s">
        <v>115</v>
      </c>
      <c r="E80" s="477" t="s">
        <v>601</v>
      </c>
      <c r="F80" s="477" t="s">
        <v>3767</v>
      </c>
      <c r="G80" s="478">
        <v>207</v>
      </c>
      <c r="H80" s="478"/>
      <c r="I80" s="477">
        <v>224</v>
      </c>
      <c r="J80" s="479" t="s">
        <v>602</v>
      </c>
      <c r="K80" s="479"/>
      <c r="L80" s="512"/>
      <c r="M80" s="480"/>
      <c r="N80" s="481"/>
      <c r="O80" s="482"/>
      <c r="P80" s="64"/>
      <c r="Q80" s="64"/>
      <c r="R80" s="421" t="s">
        <v>3187</v>
      </c>
      <c r="S80" s="6"/>
      <c r="T80" s="6"/>
      <c r="U80" s="6"/>
      <c r="V80" s="6"/>
      <c r="W80" s="6"/>
      <c r="X80" s="6"/>
      <c r="Y80" s="6"/>
      <c r="Z80" s="6"/>
      <c r="AA80" s="6"/>
    </row>
    <row r="81" spans="1:28" s="9" customFormat="1" ht="15" customHeight="1">
      <c r="A81" s="553">
        <v>37</v>
      </c>
      <c r="B81" s="448">
        <v>44068</v>
      </c>
      <c r="C81" s="523"/>
      <c r="D81" s="524" t="s">
        <v>116</v>
      </c>
      <c r="E81" s="433" t="s">
        <v>601</v>
      </c>
      <c r="F81" s="433">
        <v>2200</v>
      </c>
      <c r="G81" s="525">
        <v>2150</v>
      </c>
      <c r="H81" s="525">
        <v>2153.5</v>
      </c>
      <c r="I81" s="433">
        <v>2300</v>
      </c>
      <c r="J81" s="560" t="s">
        <v>3814</v>
      </c>
      <c r="K81" s="560">
        <f t="shared" ref="K81" si="89">H81-F81</f>
        <v>-46.5</v>
      </c>
      <c r="L81" s="505">
        <f t="shared" ref="L81" si="90">(F81*-0.8)/100</f>
        <v>-17.600000000000001</v>
      </c>
      <c r="M81" s="435">
        <f t="shared" ref="M81" si="91">(K81+L81)/F81</f>
        <v>-2.9136363636363634E-2</v>
      </c>
      <c r="N81" s="449" t="s">
        <v>664</v>
      </c>
      <c r="O81" s="436">
        <v>44071</v>
      </c>
      <c r="P81" s="64"/>
      <c r="Q81" s="64"/>
      <c r="R81" s="421" t="s">
        <v>3187</v>
      </c>
      <c r="S81" s="6">
        <v>5</v>
      </c>
      <c r="T81" s="6"/>
      <c r="U81" s="6"/>
      <c r="V81" s="6"/>
      <c r="W81" s="6"/>
      <c r="X81" s="6"/>
      <c r="Y81" s="6"/>
      <c r="Z81" s="6"/>
      <c r="AA81" s="6"/>
    </row>
    <row r="82" spans="1:28" s="9" customFormat="1" ht="15" customHeight="1">
      <c r="A82" s="554">
        <v>38</v>
      </c>
      <c r="B82" s="534">
        <v>44068</v>
      </c>
      <c r="C82" s="535"/>
      <c r="D82" s="536" t="s">
        <v>187</v>
      </c>
      <c r="E82" s="537" t="s">
        <v>601</v>
      </c>
      <c r="F82" s="533">
        <v>2255</v>
      </c>
      <c r="G82" s="533">
        <v>2190</v>
      </c>
      <c r="H82" s="533">
        <v>2272.5</v>
      </c>
      <c r="I82" s="538">
        <v>2350</v>
      </c>
      <c r="J82" s="539" t="s">
        <v>3785</v>
      </c>
      <c r="K82" s="539">
        <f t="shared" ref="K82" si="92">H82-F82</f>
        <v>17.5</v>
      </c>
      <c r="L82" s="540">
        <f>(F82*-0.8)/100</f>
        <v>-18.04</v>
      </c>
      <c r="M82" s="541">
        <f t="shared" ref="M82" si="93">(K82+L82)/F82</f>
        <v>-2.3946784922394642E-4</v>
      </c>
      <c r="N82" s="542" t="s">
        <v>709</v>
      </c>
      <c r="O82" s="549">
        <v>44070</v>
      </c>
      <c r="P82" s="64"/>
      <c r="Q82" s="64"/>
      <c r="R82" s="421" t="s">
        <v>3187</v>
      </c>
      <c r="S82" s="6">
        <v>17</v>
      </c>
      <c r="T82" s="6"/>
      <c r="U82" s="6"/>
      <c r="V82" s="6"/>
      <c r="W82" s="6"/>
      <c r="X82" s="6"/>
      <c r="Y82" s="6"/>
      <c r="Z82" s="6"/>
      <c r="AA82" s="6"/>
    </row>
    <row r="83" spans="1:28" s="9" customFormat="1" ht="15" customHeight="1">
      <c r="A83" s="553">
        <v>39</v>
      </c>
      <c r="B83" s="448">
        <v>44068</v>
      </c>
      <c r="C83" s="523"/>
      <c r="D83" s="524" t="s">
        <v>3773</v>
      </c>
      <c r="E83" s="433" t="s">
        <v>601</v>
      </c>
      <c r="F83" s="433">
        <v>293.5</v>
      </c>
      <c r="G83" s="525">
        <v>287</v>
      </c>
      <c r="H83" s="525">
        <v>287</v>
      </c>
      <c r="I83" s="433">
        <v>305</v>
      </c>
      <c r="J83" s="434" t="s">
        <v>3774</v>
      </c>
      <c r="K83" s="434">
        <f t="shared" ref="K83:K84" si="94">H83-F83</f>
        <v>-6.5</v>
      </c>
      <c r="L83" s="505">
        <f>(F83*-0.07)/100</f>
        <v>-0.20545000000000002</v>
      </c>
      <c r="M83" s="435">
        <f t="shared" ref="M83:M84" si="95">(K83+L83)/F83</f>
        <v>-2.2846507666098807E-2</v>
      </c>
      <c r="N83" s="449" t="s">
        <v>664</v>
      </c>
      <c r="O83" s="436">
        <v>44068</v>
      </c>
      <c r="P83" s="64"/>
      <c r="Q83" s="64"/>
      <c r="R83" s="421" t="s">
        <v>3187</v>
      </c>
      <c r="S83" s="6"/>
      <c r="T83" s="6"/>
      <c r="U83" s="6"/>
      <c r="V83" s="6"/>
      <c r="W83" s="6"/>
      <c r="X83" s="6"/>
      <c r="Y83" s="6"/>
      <c r="Z83" s="6"/>
      <c r="AA83" s="6"/>
    </row>
    <row r="84" spans="1:28" s="9" customFormat="1" ht="15" customHeight="1">
      <c r="A84" s="552">
        <v>40</v>
      </c>
      <c r="B84" s="458">
        <v>44069</v>
      </c>
      <c r="C84" s="546"/>
      <c r="D84" s="459" t="s">
        <v>336</v>
      </c>
      <c r="E84" s="460" t="s">
        <v>601</v>
      </c>
      <c r="F84" s="460">
        <v>902.5</v>
      </c>
      <c r="G84" s="547">
        <v>870</v>
      </c>
      <c r="H84" s="547">
        <v>927.5</v>
      </c>
      <c r="I84" s="460">
        <v>960</v>
      </c>
      <c r="J84" s="457" t="s">
        <v>744</v>
      </c>
      <c r="K84" s="457">
        <f t="shared" si="94"/>
        <v>25</v>
      </c>
      <c r="L84" s="503">
        <f>(F84*-0.07)/100</f>
        <v>-0.63175000000000003</v>
      </c>
      <c r="M84" s="461">
        <f t="shared" si="95"/>
        <v>2.7000831024930748E-2</v>
      </c>
      <c r="N84" s="462" t="s">
        <v>600</v>
      </c>
      <c r="O84" s="473">
        <v>44069</v>
      </c>
      <c r="P84" s="64"/>
      <c r="Q84" s="64"/>
      <c r="R84" s="421" t="s">
        <v>3187</v>
      </c>
      <c r="S84" s="6"/>
      <c r="T84" s="6"/>
      <c r="U84" s="6"/>
      <c r="V84" s="6"/>
      <c r="W84" s="6"/>
      <c r="X84" s="6"/>
      <c r="Y84" s="6"/>
      <c r="Z84" s="6"/>
      <c r="AA84" s="6"/>
    </row>
    <row r="85" spans="1:28" s="9" customFormat="1" ht="15" customHeight="1">
      <c r="A85" s="552">
        <v>41</v>
      </c>
      <c r="B85" s="458">
        <v>44070</v>
      </c>
      <c r="C85" s="546"/>
      <c r="D85" s="459" t="s">
        <v>109</v>
      </c>
      <c r="E85" s="460" t="s">
        <v>601</v>
      </c>
      <c r="F85" s="460">
        <v>1850</v>
      </c>
      <c r="G85" s="547">
        <v>1810</v>
      </c>
      <c r="H85" s="547">
        <v>1880</v>
      </c>
      <c r="I85" s="460" t="s">
        <v>3788</v>
      </c>
      <c r="J85" s="457" t="s">
        <v>3741</v>
      </c>
      <c r="K85" s="457">
        <f t="shared" ref="K85" si="96">H85-F85</f>
        <v>30</v>
      </c>
      <c r="L85" s="503">
        <f>(F85*-0.07)/100</f>
        <v>-1.2949999999999999</v>
      </c>
      <c r="M85" s="461">
        <f t="shared" ref="M85" si="97">(K85+L85)/F85</f>
        <v>1.5516216216216216E-2</v>
      </c>
      <c r="N85" s="462" t="s">
        <v>600</v>
      </c>
      <c r="O85" s="473">
        <v>44070</v>
      </c>
      <c r="P85" s="64"/>
      <c r="Q85" s="64"/>
      <c r="R85" s="421" t="s">
        <v>603</v>
      </c>
      <c r="S85" s="6"/>
      <c r="T85" s="6"/>
      <c r="U85" s="6"/>
      <c r="V85" s="6"/>
      <c r="W85" s="6"/>
      <c r="X85" s="6"/>
      <c r="Y85" s="6"/>
      <c r="Z85" s="6"/>
      <c r="AA85" s="6"/>
    </row>
    <row r="86" spans="1:28" s="9" customFormat="1" ht="15" customHeight="1">
      <c r="A86" s="555">
        <v>42</v>
      </c>
      <c r="B86" s="408">
        <v>44070</v>
      </c>
      <c r="C86" s="475"/>
      <c r="D86" s="476" t="s">
        <v>190</v>
      </c>
      <c r="E86" s="477" t="s">
        <v>601</v>
      </c>
      <c r="F86" s="477" t="s">
        <v>3789</v>
      </c>
      <c r="G86" s="478">
        <v>2685</v>
      </c>
      <c r="H86" s="478"/>
      <c r="I86" s="477" t="s">
        <v>3790</v>
      </c>
      <c r="J86" s="479" t="s">
        <v>602</v>
      </c>
      <c r="K86" s="479"/>
      <c r="L86" s="512"/>
      <c r="M86" s="480"/>
      <c r="N86" s="481"/>
      <c r="O86" s="482"/>
      <c r="P86" s="64"/>
      <c r="Q86" s="64"/>
      <c r="R86" s="421" t="s">
        <v>3187</v>
      </c>
      <c r="S86" s="6"/>
      <c r="T86" s="6"/>
      <c r="U86" s="6"/>
      <c r="V86" s="6"/>
      <c r="W86" s="6"/>
      <c r="X86" s="6"/>
      <c r="Y86" s="6"/>
      <c r="Z86" s="6"/>
      <c r="AA86" s="6"/>
    </row>
    <row r="87" spans="1:28" s="9" customFormat="1" ht="15" customHeight="1">
      <c r="A87" s="555">
        <v>43</v>
      </c>
      <c r="B87" s="408">
        <v>44070</v>
      </c>
      <c r="C87" s="475"/>
      <c r="D87" s="476" t="s">
        <v>137</v>
      </c>
      <c r="E87" s="477" t="s">
        <v>601</v>
      </c>
      <c r="F87" s="477" t="s">
        <v>3791</v>
      </c>
      <c r="G87" s="478">
        <v>960</v>
      </c>
      <c r="H87" s="478"/>
      <c r="I87" s="477">
        <v>1050</v>
      </c>
      <c r="J87" s="479" t="s">
        <v>602</v>
      </c>
      <c r="K87" s="479"/>
      <c r="L87" s="512"/>
      <c r="M87" s="480"/>
      <c r="N87" s="481"/>
      <c r="O87" s="482"/>
      <c r="P87" s="64"/>
      <c r="Q87" s="64"/>
      <c r="R87" s="421" t="s">
        <v>603</v>
      </c>
      <c r="S87" s="6"/>
      <c r="T87" s="6"/>
      <c r="U87" s="6"/>
      <c r="V87" s="6"/>
      <c r="W87" s="6"/>
      <c r="X87" s="6"/>
      <c r="Y87" s="6"/>
      <c r="Z87" s="6"/>
      <c r="AA87" s="6"/>
    </row>
    <row r="88" spans="1:28" s="9" customFormat="1" ht="15" customHeight="1">
      <c r="A88" s="555">
        <v>44</v>
      </c>
      <c r="B88" s="408">
        <v>44071</v>
      </c>
      <c r="C88" s="475"/>
      <c r="D88" s="476" t="s">
        <v>136</v>
      </c>
      <c r="E88" s="477" t="s">
        <v>601</v>
      </c>
      <c r="F88" s="477" t="s">
        <v>3807</v>
      </c>
      <c r="G88" s="478">
        <v>960</v>
      </c>
      <c r="H88" s="478"/>
      <c r="I88" s="477">
        <v>1050</v>
      </c>
      <c r="J88" s="479" t="s">
        <v>602</v>
      </c>
      <c r="K88" s="479"/>
      <c r="L88" s="512"/>
      <c r="M88" s="480"/>
      <c r="N88" s="481"/>
      <c r="O88" s="482"/>
      <c r="P88" s="64"/>
      <c r="Q88" s="64"/>
      <c r="R88" s="421" t="s">
        <v>603</v>
      </c>
      <c r="S88" s="6"/>
      <c r="T88" s="6"/>
      <c r="U88" s="6"/>
      <c r="V88" s="6"/>
      <c r="W88" s="6"/>
      <c r="X88" s="6"/>
      <c r="Y88" s="6"/>
      <c r="Z88" s="6"/>
      <c r="AA88" s="6"/>
    </row>
    <row r="89" spans="1:28" s="9" customFormat="1" ht="15" customHeight="1">
      <c r="A89" s="555"/>
      <c r="B89" s="408"/>
      <c r="C89" s="475"/>
      <c r="D89" s="476"/>
      <c r="E89" s="477"/>
      <c r="F89" s="477"/>
      <c r="G89" s="478"/>
      <c r="H89" s="478"/>
      <c r="I89" s="477"/>
      <c r="J89" s="479"/>
      <c r="K89" s="479"/>
      <c r="L89" s="512"/>
      <c r="M89" s="480"/>
      <c r="N89" s="481"/>
      <c r="O89" s="482"/>
      <c r="P89" s="64"/>
      <c r="Q89" s="64"/>
      <c r="R89" s="421"/>
      <c r="S89" s="6"/>
      <c r="T89" s="6"/>
      <c r="U89" s="6"/>
      <c r="V89" s="6"/>
      <c r="W89" s="6"/>
      <c r="X89" s="6"/>
      <c r="Y89" s="6"/>
      <c r="Z89" s="6"/>
      <c r="AA89" s="6"/>
    </row>
    <row r="90" spans="1:28" s="9" customFormat="1" ht="15" customHeight="1">
      <c r="A90" s="555"/>
      <c r="B90" s="408"/>
      <c r="C90" s="475"/>
      <c r="D90" s="476"/>
      <c r="E90" s="477"/>
      <c r="F90" s="477"/>
      <c r="G90" s="478"/>
      <c r="H90" s="478"/>
      <c r="I90" s="477"/>
      <c r="J90" s="479"/>
      <c r="K90" s="479"/>
      <c r="L90" s="512"/>
      <c r="M90" s="480"/>
      <c r="N90" s="481"/>
      <c r="O90" s="482"/>
      <c r="P90" s="64"/>
      <c r="Q90" s="64"/>
      <c r="R90" s="421"/>
      <c r="S90" s="6"/>
      <c r="T90" s="6"/>
      <c r="U90" s="6"/>
      <c r="V90" s="6"/>
      <c r="W90" s="6"/>
      <c r="X90" s="6"/>
      <c r="Y90" s="6"/>
      <c r="Z90" s="6"/>
      <c r="AA90" s="6"/>
    </row>
    <row r="91" spans="1:28" s="9" customFormat="1" ht="15" customHeight="1">
      <c r="A91" s="556"/>
      <c r="B91" s="474"/>
      <c r="C91" s="475"/>
      <c r="D91" s="476"/>
      <c r="E91" s="477"/>
      <c r="F91" s="477"/>
      <c r="G91" s="478"/>
      <c r="H91" s="478"/>
      <c r="I91" s="477"/>
      <c r="J91" s="479"/>
      <c r="K91" s="479"/>
      <c r="L91" s="512"/>
      <c r="M91" s="480"/>
      <c r="N91" s="481"/>
      <c r="O91" s="482"/>
      <c r="P91" s="64"/>
      <c r="Q91" s="64"/>
      <c r="R91" s="421"/>
      <c r="S91" s="6"/>
      <c r="T91" s="6"/>
      <c r="U91" s="6"/>
      <c r="V91" s="6"/>
      <c r="W91" s="6"/>
      <c r="X91" s="6"/>
      <c r="Y91" s="6"/>
      <c r="Z91" s="6"/>
      <c r="AA91" s="6"/>
    </row>
    <row r="92" spans="1:28" s="9" customFormat="1" ht="15" customHeight="1">
      <c r="A92" s="555"/>
      <c r="B92" s="408"/>
      <c r="C92" s="475"/>
      <c r="D92" s="476"/>
      <c r="E92" s="477"/>
      <c r="F92" s="477"/>
      <c r="G92" s="478"/>
      <c r="H92" s="478"/>
      <c r="I92" s="477"/>
      <c r="J92" s="479"/>
      <c r="K92" s="479"/>
      <c r="L92" s="512"/>
      <c r="M92" s="480"/>
      <c r="N92" s="481"/>
      <c r="O92" s="482"/>
      <c r="P92" s="64"/>
      <c r="Q92" s="64"/>
      <c r="R92" s="421"/>
      <c r="S92" s="6"/>
      <c r="T92" s="6"/>
      <c r="U92" s="6"/>
      <c r="V92" s="6"/>
      <c r="W92" s="6"/>
      <c r="X92" s="6"/>
      <c r="Y92" s="6"/>
      <c r="Z92" s="6"/>
      <c r="AA92" s="6"/>
    </row>
    <row r="93" spans="1:28" s="9" customFormat="1" ht="15" customHeight="1">
      <c r="A93" s="555"/>
      <c r="B93" s="408"/>
      <c r="C93" s="475"/>
      <c r="D93" s="476"/>
      <c r="E93" s="477"/>
      <c r="F93" s="477"/>
      <c r="G93" s="478"/>
      <c r="H93" s="478"/>
      <c r="I93" s="477"/>
      <c r="J93" s="479"/>
      <c r="K93" s="479"/>
      <c r="L93" s="512"/>
      <c r="M93" s="480"/>
      <c r="N93" s="481"/>
      <c r="O93" s="482"/>
      <c r="P93" s="64"/>
      <c r="Q93" s="64"/>
      <c r="R93" s="421"/>
      <c r="S93" s="6"/>
      <c r="T93" s="6"/>
      <c r="U93" s="6"/>
      <c r="V93" s="6"/>
      <c r="W93" s="6"/>
      <c r="X93" s="6"/>
      <c r="Y93" s="6"/>
      <c r="Z93" s="6"/>
      <c r="AA93" s="6"/>
    </row>
    <row r="94" spans="1:28" ht="15" customHeight="1">
      <c r="A94" s="5"/>
      <c r="B94" s="558"/>
      <c r="C94" s="5"/>
      <c r="D94" s="5"/>
      <c r="E94" s="5"/>
      <c r="F94" s="82"/>
      <c r="G94" s="82"/>
      <c r="H94" s="82"/>
      <c r="I94" s="82"/>
      <c r="J94" s="42"/>
      <c r="K94" s="82"/>
      <c r="L94" s="82"/>
      <c r="M94" s="35"/>
      <c r="N94" s="559"/>
      <c r="O94" s="559"/>
      <c r="P94" s="7"/>
      <c r="Q94" s="11"/>
      <c r="R94" s="12"/>
      <c r="S94" s="16"/>
      <c r="T94" s="16"/>
      <c r="U94" s="16"/>
      <c r="V94" s="16"/>
      <c r="W94" s="16"/>
      <c r="X94" s="16"/>
      <c r="Y94" s="16"/>
      <c r="Z94" s="16"/>
      <c r="AA94" s="16"/>
    </row>
    <row r="95" spans="1:28" ht="15" customHeight="1">
      <c r="A95" s="5"/>
      <c r="B95" s="558"/>
      <c r="C95" s="5"/>
      <c r="D95" s="5"/>
      <c r="E95" s="5"/>
      <c r="F95" s="82"/>
      <c r="G95" s="82"/>
      <c r="H95" s="82"/>
      <c r="I95" s="82"/>
      <c r="J95" s="42"/>
      <c r="K95" s="82"/>
      <c r="L95" s="82"/>
      <c r="M95" s="35"/>
      <c r="N95" s="559"/>
      <c r="O95" s="559"/>
      <c r="P95" s="7"/>
      <c r="Q95" s="11"/>
      <c r="R95" s="12"/>
      <c r="S95" s="16"/>
      <c r="T95" s="16"/>
      <c r="U95" s="16"/>
      <c r="V95" s="16"/>
      <c r="W95" s="16"/>
      <c r="X95" s="16"/>
      <c r="Y95" s="16"/>
      <c r="Z95" s="16"/>
      <c r="AA95" s="16"/>
    </row>
    <row r="96" spans="1:28" ht="44.25" customHeight="1">
      <c r="A96" s="23" t="s">
        <v>604</v>
      </c>
      <c r="B96" s="39"/>
      <c r="C96" s="39"/>
      <c r="D96" s="40"/>
      <c r="E96" s="36"/>
      <c r="F96" s="36"/>
      <c r="G96" s="35"/>
      <c r="H96" s="35" t="s">
        <v>3642</v>
      </c>
      <c r="I96" s="36"/>
      <c r="J96" s="17"/>
      <c r="K96" s="79"/>
      <c r="L96" s="80"/>
      <c r="M96" s="79"/>
      <c r="N96" s="81"/>
      <c r="O96" s="79"/>
      <c r="P96" s="7"/>
      <c r="Q96" s="16"/>
      <c r="R96" s="12"/>
      <c r="S96" s="16"/>
      <c r="T96" s="16"/>
      <c r="U96" s="16"/>
      <c r="V96" s="16"/>
      <c r="W96" s="16"/>
      <c r="X96" s="16"/>
      <c r="Y96" s="16"/>
      <c r="Z96" s="5"/>
      <c r="AA96" s="5"/>
      <c r="AB96" s="5"/>
    </row>
    <row r="97" spans="1:34" s="6" customFormat="1">
      <c r="A97" s="29" t="s">
        <v>605</v>
      </c>
      <c r="B97" s="23"/>
      <c r="C97" s="23"/>
      <c r="D97" s="23"/>
      <c r="E97" s="5"/>
      <c r="F97" s="30" t="s">
        <v>606</v>
      </c>
      <c r="G97" s="41"/>
      <c r="H97" s="42"/>
      <c r="I97" s="82"/>
      <c r="J97" s="17"/>
      <c r="K97" s="83"/>
      <c r="L97" s="84"/>
      <c r="M97" s="85"/>
      <c r="N97" s="86"/>
      <c r="O97" s="87"/>
      <c r="P97" s="5"/>
      <c r="Q97" s="4"/>
      <c r="R97" s="12"/>
      <c r="Z97" s="9"/>
      <c r="AA97" s="9"/>
      <c r="AB97" s="9"/>
      <c r="AC97" s="9"/>
      <c r="AD97" s="9"/>
      <c r="AE97" s="9"/>
      <c r="AF97" s="9"/>
      <c r="AG97" s="9"/>
      <c r="AH97" s="9"/>
    </row>
    <row r="98" spans="1:34" s="9" customFormat="1" ht="14.25" customHeight="1">
      <c r="A98" s="29"/>
      <c r="B98" s="23"/>
      <c r="C98" s="23"/>
      <c r="D98" s="23"/>
      <c r="E98" s="32"/>
      <c r="F98" s="30" t="s">
        <v>608</v>
      </c>
      <c r="G98" s="41"/>
      <c r="H98" s="42"/>
      <c r="I98" s="82"/>
      <c r="J98" s="17"/>
      <c r="K98" s="83"/>
      <c r="L98" s="84"/>
      <c r="M98" s="85"/>
      <c r="N98" s="86"/>
      <c r="O98" s="87"/>
      <c r="P98" s="5"/>
      <c r="Q98" s="4"/>
      <c r="R98" s="12"/>
      <c r="S98" s="6"/>
      <c r="Y98" s="6"/>
      <c r="Z98" s="6"/>
    </row>
    <row r="99" spans="1:34" s="9" customFormat="1" ht="14.25" customHeight="1">
      <c r="A99" s="23"/>
      <c r="B99" s="23"/>
      <c r="C99" s="23"/>
      <c r="D99" s="23"/>
      <c r="E99" s="32"/>
      <c r="F99" s="17"/>
      <c r="G99" s="17"/>
      <c r="H99" s="31"/>
      <c r="I99" s="36"/>
      <c r="J99" s="71"/>
      <c r="K99" s="68"/>
      <c r="L99" s="69"/>
      <c r="M99" s="17"/>
      <c r="N99" s="72"/>
      <c r="O99" s="57"/>
      <c r="P99" s="8"/>
      <c r="Q99" s="4"/>
      <c r="R99" s="12"/>
      <c r="S99" s="6"/>
      <c r="Y99" s="6"/>
      <c r="Z99" s="6"/>
    </row>
    <row r="100" spans="1:34" s="9" customFormat="1" ht="15">
      <c r="A100" s="43" t="s">
        <v>615</v>
      </c>
      <c r="B100" s="43"/>
      <c r="C100" s="43"/>
      <c r="D100" s="43"/>
      <c r="E100" s="32"/>
      <c r="F100" s="17"/>
      <c r="G100" s="12"/>
      <c r="H100" s="17"/>
      <c r="I100" s="12"/>
      <c r="J100" s="88"/>
      <c r="K100" s="12"/>
      <c r="L100" s="12"/>
      <c r="M100" s="12"/>
      <c r="N100" s="12"/>
      <c r="O100" s="89"/>
      <c r="P100"/>
      <c r="Q100" s="4"/>
      <c r="R100" s="12"/>
      <c r="S100" s="6"/>
      <c r="Y100" s="6"/>
      <c r="Z100" s="6"/>
    </row>
    <row r="101" spans="1:34" s="9" customFormat="1" ht="38.25">
      <c r="A101" s="21" t="s">
        <v>16</v>
      </c>
      <c r="B101" s="21" t="s">
        <v>575</v>
      </c>
      <c r="C101" s="21"/>
      <c r="D101" s="22" t="s">
        <v>588</v>
      </c>
      <c r="E101" s="21" t="s">
        <v>589</v>
      </c>
      <c r="F101" s="21" t="s">
        <v>590</v>
      </c>
      <c r="G101" s="21" t="s">
        <v>610</v>
      </c>
      <c r="H101" s="21" t="s">
        <v>592</v>
      </c>
      <c r="I101" s="21" t="s">
        <v>593</v>
      </c>
      <c r="J101" s="20" t="s">
        <v>594</v>
      </c>
      <c r="K101" s="77" t="s">
        <v>616</v>
      </c>
      <c r="L101" s="63" t="s">
        <v>3637</v>
      </c>
      <c r="M101" s="77" t="s">
        <v>612</v>
      </c>
      <c r="N101" s="21" t="s">
        <v>613</v>
      </c>
      <c r="O101" s="20" t="s">
        <v>597</v>
      </c>
      <c r="P101" s="90" t="s">
        <v>598</v>
      </c>
      <c r="Q101" s="4"/>
      <c r="R101" s="17"/>
      <c r="S101" s="6"/>
      <c r="Y101" s="6"/>
      <c r="Z101" s="6"/>
    </row>
    <row r="102" spans="1:34" s="9" customFormat="1" ht="14.25" customHeight="1">
      <c r="A102" s="493">
        <v>1</v>
      </c>
      <c r="B102" s="494">
        <v>44043</v>
      </c>
      <c r="C102" s="494"/>
      <c r="D102" s="456" t="s">
        <v>3647</v>
      </c>
      <c r="E102" s="493" t="s">
        <v>3628</v>
      </c>
      <c r="F102" s="489">
        <v>220.25</v>
      </c>
      <c r="G102" s="493">
        <v>225</v>
      </c>
      <c r="H102" s="493">
        <v>224.5</v>
      </c>
      <c r="I102" s="493">
        <v>210</v>
      </c>
      <c r="J102" s="434" t="s">
        <v>3643</v>
      </c>
      <c r="K102" s="490" t="s">
        <v>3650</v>
      </c>
      <c r="L102" s="526">
        <f>(220.25*3000)*-0.07%</f>
        <v>-462.52500000000009</v>
      </c>
      <c r="M102" s="526">
        <f>+N102*K102+L102</f>
        <v>-13212.525</v>
      </c>
      <c r="N102" s="493">
        <v>3000</v>
      </c>
      <c r="O102" s="434" t="s">
        <v>664</v>
      </c>
      <c r="P102" s="469">
        <v>44046</v>
      </c>
      <c r="Q102" s="4"/>
      <c r="R102" s="421" t="s">
        <v>603</v>
      </c>
      <c r="S102" s="6"/>
      <c r="Y102" s="6"/>
      <c r="Z102" s="6"/>
    </row>
    <row r="103" spans="1:34" s="404" customFormat="1" ht="14.25" customHeight="1">
      <c r="A103" s="527">
        <v>2</v>
      </c>
      <c r="B103" s="528">
        <v>44054</v>
      </c>
      <c r="C103" s="528"/>
      <c r="D103" s="529" t="s">
        <v>3686</v>
      </c>
      <c r="E103" s="527" t="s">
        <v>601</v>
      </c>
      <c r="F103" s="530">
        <v>2734.5</v>
      </c>
      <c r="G103" s="527">
        <v>2695</v>
      </c>
      <c r="H103" s="527">
        <v>2760</v>
      </c>
      <c r="I103" s="527" t="s">
        <v>3687</v>
      </c>
      <c r="J103" s="457" t="s">
        <v>3691</v>
      </c>
      <c r="K103" s="457">
        <f>H103-F103</f>
        <v>25.5</v>
      </c>
      <c r="L103" s="457">
        <f>(H103*N103)*0.07%</f>
        <v>579.60000000000014</v>
      </c>
      <c r="M103" s="457">
        <f>(K103*N103)-L103</f>
        <v>7070.4</v>
      </c>
      <c r="N103" s="457">
        <v>300</v>
      </c>
      <c r="O103" s="462" t="s">
        <v>600</v>
      </c>
      <c r="P103" s="513">
        <v>44055</v>
      </c>
      <c r="Q103" s="391"/>
      <c r="R103" s="344" t="s">
        <v>3187</v>
      </c>
      <c r="S103" s="40"/>
      <c r="Y103" s="40"/>
      <c r="Z103" s="40"/>
    </row>
    <row r="104" spans="1:34" s="404" customFormat="1" ht="14.25" customHeight="1">
      <c r="A104" s="527">
        <v>3</v>
      </c>
      <c r="B104" s="528">
        <v>44057</v>
      </c>
      <c r="C104" s="528"/>
      <c r="D104" s="529" t="s">
        <v>3712</v>
      </c>
      <c r="E104" s="527" t="s">
        <v>3628</v>
      </c>
      <c r="F104" s="530">
        <v>11335</v>
      </c>
      <c r="G104" s="527">
        <v>11410</v>
      </c>
      <c r="H104" s="527">
        <v>11245</v>
      </c>
      <c r="I104" s="527">
        <v>11200</v>
      </c>
      <c r="J104" s="457" t="s">
        <v>3713</v>
      </c>
      <c r="K104" s="457">
        <f>F104-H104</f>
        <v>90</v>
      </c>
      <c r="L104" s="503">
        <f>(H104*N104)*0.07%</f>
        <v>590.36250000000007</v>
      </c>
      <c r="M104" s="503">
        <f>(K104*N104)-L104</f>
        <v>6159.6374999999998</v>
      </c>
      <c r="N104" s="527">
        <v>75</v>
      </c>
      <c r="O104" s="462" t="s">
        <v>600</v>
      </c>
      <c r="P104" s="473">
        <v>44057</v>
      </c>
      <c r="Q104" s="391"/>
      <c r="R104" s="344" t="s">
        <v>3701</v>
      </c>
      <c r="S104" s="40"/>
      <c r="Y104" s="40"/>
      <c r="Z104" s="40"/>
    </row>
    <row r="105" spans="1:34" s="404" customFormat="1" ht="14.25" customHeight="1">
      <c r="A105" s="493">
        <v>4</v>
      </c>
      <c r="B105" s="494">
        <v>44060</v>
      </c>
      <c r="C105" s="494"/>
      <c r="D105" s="456" t="s">
        <v>3724</v>
      </c>
      <c r="E105" s="493" t="s">
        <v>3628</v>
      </c>
      <c r="F105" s="489">
        <v>6725</v>
      </c>
      <c r="G105" s="493">
        <v>6830</v>
      </c>
      <c r="H105" s="493">
        <v>6830</v>
      </c>
      <c r="I105" s="493" t="s">
        <v>3725</v>
      </c>
      <c r="J105" s="434" t="s">
        <v>3728</v>
      </c>
      <c r="K105" s="434">
        <f>F105-H105</f>
        <v>-105</v>
      </c>
      <c r="L105" s="505">
        <f>(H105*N105)*0.07%</f>
        <v>478.10000000000008</v>
      </c>
      <c r="M105" s="505">
        <f>(K105*N105)-L105</f>
        <v>-10978.1</v>
      </c>
      <c r="N105" s="493">
        <v>100</v>
      </c>
      <c r="O105" s="434" t="s">
        <v>664</v>
      </c>
      <c r="P105" s="545">
        <v>44061</v>
      </c>
      <c r="Q105" s="391"/>
      <c r="R105" s="344" t="s">
        <v>603</v>
      </c>
      <c r="S105" s="40"/>
      <c r="Y105" s="40"/>
      <c r="Z105" s="40"/>
    </row>
    <row r="106" spans="1:34" s="404" customFormat="1" ht="14.25" customHeight="1">
      <c r="A106" s="493">
        <v>5</v>
      </c>
      <c r="B106" s="494">
        <v>44061</v>
      </c>
      <c r="C106" s="494"/>
      <c r="D106" s="456" t="s">
        <v>3712</v>
      </c>
      <c r="E106" s="493" t="s">
        <v>3628</v>
      </c>
      <c r="F106" s="489">
        <v>11325</v>
      </c>
      <c r="G106" s="493">
        <v>11410</v>
      </c>
      <c r="H106" s="493">
        <v>11400</v>
      </c>
      <c r="I106" s="493">
        <v>11200</v>
      </c>
      <c r="J106" s="434" t="s">
        <v>3729</v>
      </c>
      <c r="K106" s="434">
        <f>F106-H106</f>
        <v>-75</v>
      </c>
      <c r="L106" s="505">
        <f>(H106*N106)*0.07%</f>
        <v>598.50000000000011</v>
      </c>
      <c r="M106" s="505">
        <f>(K106*N106)-L106</f>
        <v>-6223.5</v>
      </c>
      <c r="N106" s="493">
        <v>75</v>
      </c>
      <c r="O106" s="434" t="s">
        <v>664</v>
      </c>
      <c r="P106" s="545">
        <v>44061</v>
      </c>
      <c r="Q106" s="391"/>
      <c r="R106" s="344" t="s">
        <v>603</v>
      </c>
      <c r="S106" s="40"/>
      <c r="Y106" s="40"/>
      <c r="Z106" s="40"/>
    </row>
    <row r="107" spans="1:34" s="404" customFormat="1" ht="14.25" customHeight="1">
      <c r="A107" s="471">
        <v>6</v>
      </c>
      <c r="B107" s="467">
        <v>44071</v>
      </c>
      <c r="C107" s="467"/>
      <c r="D107" s="390" t="s">
        <v>3805</v>
      </c>
      <c r="E107" s="471" t="s">
        <v>601</v>
      </c>
      <c r="F107" s="491" t="s">
        <v>3806</v>
      </c>
      <c r="G107" s="471">
        <v>2230</v>
      </c>
      <c r="H107" s="471"/>
      <c r="I107" s="471">
        <v>2450</v>
      </c>
      <c r="J107" s="544" t="s">
        <v>602</v>
      </c>
      <c r="K107" s="544"/>
      <c r="L107" s="531"/>
      <c r="M107" s="531"/>
      <c r="N107" s="471"/>
      <c r="O107" s="424"/>
      <c r="P107" s="532"/>
      <c r="Q107" s="391"/>
      <c r="R107" s="344" t="s">
        <v>3187</v>
      </c>
      <c r="S107" s="40"/>
      <c r="Y107" s="40"/>
      <c r="Z107" s="40"/>
    </row>
    <row r="108" spans="1:34" s="404" customFormat="1" ht="14.25" customHeight="1">
      <c r="A108" s="471"/>
      <c r="B108" s="467"/>
      <c r="C108" s="467"/>
      <c r="D108" s="390"/>
      <c r="E108" s="471"/>
      <c r="F108" s="491"/>
      <c r="G108" s="471"/>
      <c r="H108" s="471"/>
      <c r="I108" s="471"/>
      <c r="J108" s="544"/>
      <c r="K108" s="544"/>
      <c r="L108" s="531"/>
      <c r="M108" s="531"/>
      <c r="N108" s="471"/>
      <c r="O108" s="424"/>
      <c r="P108" s="532"/>
      <c r="Q108" s="391"/>
      <c r="R108" s="344"/>
      <c r="S108" s="40"/>
      <c r="Y108" s="40"/>
      <c r="Z108" s="40"/>
    </row>
    <row r="109" spans="1:34" s="9" customFormat="1" ht="13.9" customHeight="1">
      <c r="A109" s="471"/>
      <c r="B109" s="467"/>
      <c r="C109" s="467"/>
      <c r="D109" s="390"/>
      <c r="E109" s="471"/>
      <c r="F109" s="491"/>
      <c r="G109" s="471"/>
      <c r="H109" s="471"/>
      <c r="I109" s="471"/>
      <c r="J109" s="467"/>
      <c r="K109" s="466"/>
      <c r="L109" s="471"/>
      <c r="M109" s="471"/>
      <c r="N109" s="471"/>
      <c r="O109" s="471"/>
      <c r="P109" s="492"/>
      <c r="Q109" s="4"/>
      <c r="R109" s="421"/>
      <c r="S109" s="6"/>
      <c r="Y109" s="6"/>
      <c r="Z109" s="6"/>
    </row>
    <row r="110" spans="1:34" s="9" customFormat="1" ht="14.25">
      <c r="A110" s="414"/>
      <c r="B110" s="415"/>
      <c r="C110" s="415"/>
      <c r="D110" s="416"/>
      <c r="E110" s="414"/>
      <c r="F110" s="417"/>
      <c r="G110" s="414"/>
      <c r="H110" s="414"/>
      <c r="I110" s="414"/>
      <c r="J110" s="418"/>
      <c r="K110" s="418"/>
      <c r="L110" s="419"/>
      <c r="M110" s="418"/>
      <c r="N110" s="418"/>
      <c r="O110" s="420"/>
      <c r="P110" s="4"/>
      <c r="Q110" s="4"/>
      <c r="R110" s="93"/>
      <c r="S110" s="6"/>
      <c r="Y110" s="6"/>
      <c r="Z110" s="6"/>
    </row>
    <row r="111" spans="1:34" s="9" customFormat="1" ht="15">
      <c r="A111" s="378"/>
      <c r="B111" s="379"/>
      <c r="C111" s="379"/>
      <c r="D111" s="380"/>
      <c r="E111" s="378"/>
      <c r="F111" s="386"/>
      <c r="G111" s="378"/>
      <c r="H111" s="378"/>
      <c r="I111" s="378"/>
      <c r="J111" s="379"/>
      <c r="K111" s="79"/>
      <c r="L111" s="378"/>
      <c r="M111" s="378"/>
      <c r="N111" s="378"/>
      <c r="O111" s="387"/>
      <c r="P111" s="4"/>
      <c r="Q111" s="4"/>
      <c r="R111" s="93"/>
      <c r="S111" s="6"/>
      <c r="Y111" s="6"/>
      <c r="Z111" s="6"/>
    </row>
    <row r="112" spans="1:34" s="6" customFormat="1">
      <c r="A112" s="44"/>
      <c r="B112" s="45"/>
      <c r="C112" s="46"/>
      <c r="D112" s="47"/>
      <c r="E112" s="48"/>
      <c r="F112" s="49"/>
      <c r="G112" s="49"/>
      <c r="H112" s="49"/>
      <c r="I112" s="49"/>
      <c r="J112" s="17"/>
      <c r="K112" s="91"/>
      <c r="L112" s="91"/>
      <c r="M112" s="17"/>
      <c r="N112" s="16"/>
      <c r="O112" s="92"/>
      <c r="P112" s="5"/>
      <c r="Q112" s="4"/>
      <c r="R112" s="17"/>
      <c r="Z112" s="9"/>
      <c r="AA112" s="9"/>
      <c r="AB112" s="9"/>
      <c r="AC112" s="9"/>
      <c r="AD112" s="9"/>
      <c r="AE112" s="9"/>
      <c r="AF112" s="9"/>
      <c r="AG112" s="9"/>
      <c r="AH112" s="9"/>
    </row>
    <row r="113" spans="1:34" s="6" customFormat="1" ht="15">
      <c r="A113" s="50" t="s">
        <v>617</v>
      </c>
      <c r="B113" s="50"/>
      <c r="C113" s="50"/>
      <c r="D113" s="50"/>
      <c r="E113" s="51"/>
      <c r="F113" s="49"/>
      <c r="G113" s="49"/>
      <c r="H113" s="49"/>
      <c r="I113" s="49"/>
      <c r="J113" s="53"/>
      <c r="K113" s="12"/>
      <c r="L113" s="12"/>
      <c r="M113" s="12"/>
      <c r="N113" s="11"/>
      <c r="O113" s="53"/>
      <c r="P113" s="5"/>
      <c r="Q113" s="4"/>
      <c r="R113" s="17"/>
      <c r="Z113" s="9"/>
      <c r="AA113" s="9"/>
      <c r="AB113" s="9"/>
      <c r="AC113" s="9"/>
      <c r="AD113" s="9"/>
      <c r="AE113" s="9"/>
      <c r="AF113" s="9"/>
      <c r="AG113" s="9"/>
      <c r="AH113" s="9"/>
    </row>
    <row r="114" spans="1:34" s="6" customFormat="1" ht="38.25">
      <c r="A114" s="21" t="s">
        <v>16</v>
      </c>
      <c r="B114" s="21" t="s">
        <v>575</v>
      </c>
      <c r="C114" s="21"/>
      <c r="D114" s="22" t="s">
        <v>588</v>
      </c>
      <c r="E114" s="21" t="s">
        <v>589</v>
      </c>
      <c r="F114" s="21" t="s">
        <v>590</v>
      </c>
      <c r="G114" s="52" t="s">
        <v>610</v>
      </c>
      <c r="H114" s="21" t="s">
        <v>592</v>
      </c>
      <c r="I114" s="21" t="s">
        <v>593</v>
      </c>
      <c r="J114" s="20" t="s">
        <v>594</v>
      </c>
      <c r="K114" s="20" t="s">
        <v>618</v>
      </c>
      <c r="L114" s="63" t="s">
        <v>3637</v>
      </c>
      <c r="M114" s="77" t="s">
        <v>612</v>
      </c>
      <c r="N114" s="21" t="s">
        <v>613</v>
      </c>
      <c r="O114" s="21" t="s">
        <v>597</v>
      </c>
      <c r="P114" s="22" t="s">
        <v>598</v>
      </c>
      <c r="Q114" s="4"/>
      <c r="R114" s="17"/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4" s="40" customFormat="1" ht="14.25">
      <c r="A115" s="488">
        <v>1</v>
      </c>
      <c r="B115" s="520">
        <v>44043</v>
      </c>
      <c r="C115" s="520"/>
      <c r="D115" s="459" t="s">
        <v>3648</v>
      </c>
      <c r="E115" s="460" t="s">
        <v>601</v>
      </c>
      <c r="F115" s="460">
        <v>2.2000000000000002</v>
      </c>
      <c r="G115" s="521">
        <v>0.5</v>
      </c>
      <c r="H115" s="521">
        <v>2.9</v>
      </c>
      <c r="I115" s="522" t="s">
        <v>3664</v>
      </c>
      <c r="J115" s="457" t="s">
        <v>3682</v>
      </c>
      <c r="K115" s="457">
        <f>H115-F115</f>
        <v>0.69999999999999973</v>
      </c>
      <c r="L115" s="457">
        <v>100</v>
      </c>
      <c r="M115" s="457">
        <f>(K115*N115)-100</f>
        <v>2139.9999999999991</v>
      </c>
      <c r="N115" s="457">
        <v>3200</v>
      </c>
      <c r="O115" s="462" t="s">
        <v>600</v>
      </c>
      <c r="P115" s="513">
        <v>44054</v>
      </c>
      <c r="Q115" s="391"/>
      <c r="R115" s="344" t="s">
        <v>603</v>
      </c>
      <c r="Z115" s="404"/>
      <c r="AA115" s="404"/>
      <c r="AB115" s="404"/>
      <c r="AC115" s="404"/>
      <c r="AD115" s="404"/>
      <c r="AE115" s="404"/>
      <c r="AF115" s="404"/>
      <c r="AG115" s="404"/>
      <c r="AH115" s="404"/>
    </row>
    <row r="116" spans="1:34" s="40" customFormat="1" ht="14.25">
      <c r="A116" s="519">
        <v>2</v>
      </c>
      <c r="B116" s="550">
        <v>44048</v>
      </c>
      <c r="C116" s="550"/>
      <c r="D116" s="524" t="s">
        <v>3663</v>
      </c>
      <c r="E116" s="433" t="s">
        <v>601</v>
      </c>
      <c r="F116" s="433">
        <v>70</v>
      </c>
      <c r="G116" s="551"/>
      <c r="H116" s="551">
        <v>0</v>
      </c>
      <c r="I116" s="557" t="s">
        <v>3665</v>
      </c>
      <c r="J116" s="434" t="s">
        <v>3786</v>
      </c>
      <c r="K116" s="434">
        <f t="shared" ref="K116" si="98">H116-F116</f>
        <v>-70</v>
      </c>
      <c r="L116" s="434">
        <v>100</v>
      </c>
      <c r="M116" s="434">
        <f t="shared" ref="M116" si="99">(K116*N116)-100</f>
        <v>-7100</v>
      </c>
      <c r="N116" s="434">
        <v>100</v>
      </c>
      <c r="O116" s="449" t="s">
        <v>664</v>
      </c>
      <c r="P116" s="436">
        <v>44070</v>
      </c>
      <c r="Q116" s="391"/>
      <c r="R116" s="344" t="s">
        <v>603</v>
      </c>
      <c r="Z116" s="404"/>
      <c r="AA116" s="404"/>
      <c r="AB116" s="404"/>
      <c r="AC116" s="404"/>
      <c r="AD116" s="404"/>
      <c r="AE116" s="404"/>
      <c r="AF116" s="404"/>
      <c r="AG116" s="404"/>
      <c r="AH116" s="404"/>
    </row>
    <row r="117" spans="1:34" s="40" customFormat="1" ht="14.25">
      <c r="A117" s="575">
        <v>3</v>
      </c>
      <c r="B117" s="577">
        <v>44054</v>
      </c>
      <c r="C117" s="550"/>
      <c r="D117" s="524" t="s">
        <v>3685</v>
      </c>
      <c r="E117" s="433" t="s">
        <v>601</v>
      </c>
      <c r="F117" s="433">
        <v>162.5</v>
      </c>
      <c r="G117" s="551"/>
      <c r="H117" s="551"/>
      <c r="I117" s="557"/>
      <c r="J117" s="579" t="s">
        <v>3787</v>
      </c>
      <c r="K117" s="434">
        <f t="shared" ref="K117" si="100">H117-F117</f>
        <v>-162.5</v>
      </c>
      <c r="L117" s="434">
        <v>100</v>
      </c>
      <c r="M117" s="434">
        <f t="shared" ref="M117" si="101">(K117*N117)-100</f>
        <v>-12287.5</v>
      </c>
      <c r="N117" s="434">
        <v>75</v>
      </c>
      <c r="O117" s="579" t="s">
        <v>664</v>
      </c>
      <c r="P117" s="581">
        <v>44070</v>
      </c>
      <c r="Q117" s="391"/>
      <c r="R117" s="344" t="s">
        <v>603</v>
      </c>
      <c r="Z117" s="404"/>
      <c r="AA117" s="404"/>
      <c r="AB117" s="404"/>
      <c r="AC117" s="404"/>
      <c r="AD117" s="404"/>
      <c r="AE117" s="404"/>
      <c r="AF117" s="404"/>
      <c r="AG117" s="404"/>
      <c r="AH117" s="404"/>
    </row>
    <row r="118" spans="1:34" s="40" customFormat="1" ht="14.25">
      <c r="A118" s="576"/>
      <c r="B118" s="578"/>
      <c r="C118" s="550"/>
      <c r="D118" s="524" t="s">
        <v>3697</v>
      </c>
      <c r="E118" s="433" t="s">
        <v>3628</v>
      </c>
      <c r="F118" s="433">
        <v>95</v>
      </c>
      <c r="G118" s="551"/>
      <c r="H118" s="551"/>
      <c r="I118" s="557"/>
      <c r="J118" s="580"/>
      <c r="K118" s="434">
        <v>95</v>
      </c>
      <c r="L118" s="434">
        <v>100</v>
      </c>
      <c r="M118" s="434">
        <f t="shared" ref="M118" si="102">(K118*N118)-100</f>
        <v>7025</v>
      </c>
      <c r="N118" s="434">
        <v>75</v>
      </c>
      <c r="O118" s="580"/>
      <c r="P118" s="582"/>
      <c r="Q118" s="391"/>
      <c r="R118" s="344"/>
      <c r="Z118" s="404"/>
      <c r="AA118" s="404"/>
      <c r="AB118" s="404"/>
      <c r="AC118" s="404"/>
      <c r="AD118" s="404"/>
      <c r="AE118" s="404"/>
      <c r="AF118" s="404"/>
      <c r="AG118" s="404"/>
      <c r="AH118" s="404"/>
    </row>
    <row r="119" spans="1:34" s="40" customFormat="1" ht="14.25">
      <c r="A119" s="488">
        <v>4</v>
      </c>
      <c r="B119" s="520">
        <v>44056</v>
      </c>
      <c r="C119" s="520"/>
      <c r="D119" s="459" t="s">
        <v>3698</v>
      </c>
      <c r="E119" s="460" t="s">
        <v>601</v>
      </c>
      <c r="F119" s="460">
        <v>15.5</v>
      </c>
      <c r="G119" s="521"/>
      <c r="H119" s="521">
        <v>30</v>
      </c>
      <c r="I119" s="460">
        <v>50</v>
      </c>
      <c r="J119" s="457" t="s">
        <v>3699</v>
      </c>
      <c r="K119" s="457">
        <f t="shared" ref="K119:K127" si="103">H119-F119</f>
        <v>14.5</v>
      </c>
      <c r="L119" s="457">
        <v>100</v>
      </c>
      <c r="M119" s="457">
        <f t="shared" ref="M119:M127" si="104">(K119*N119)-100</f>
        <v>987.5</v>
      </c>
      <c r="N119" s="457">
        <v>75</v>
      </c>
      <c r="O119" s="462" t="s">
        <v>600</v>
      </c>
      <c r="P119" s="473">
        <v>44056</v>
      </c>
      <c r="Q119" s="391"/>
      <c r="R119" s="344" t="s">
        <v>3701</v>
      </c>
      <c r="Z119" s="404"/>
      <c r="AA119" s="404"/>
      <c r="AB119" s="404"/>
      <c r="AC119" s="404"/>
      <c r="AD119" s="404"/>
      <c r="AE119" s="404"/>
      <c r="AF119" s="404"/>
      <c r="AG119" s="404"/>
      <c r="AH119" s="404"/>
    </row>
    <row r="120" spans="1:34" s="40" customFormat="1" ht="14.25">
      <c r="A120" s="488">
        <v>5</v>
      </c>
      <c r="B120" s="520">
        <v>44057</v>
      </c>
      <c r="C120" s="520"/>
      <c r="D120" s="459" t="s">
        <v>3710</v>
      </c>
      <c r="E120" s="460" t="s">
        <v>601</v>
      </c>
      <c r="F120" s="460">
        <v>77.5</v>
      </c>
      <c r="G120" s="521">
        <v>40</v>
      </c>
      <c r="H120" s="521">
        <v>108.5</v>
      </c>
      <c r="I120" s="460">
        <v>150</v>
      </c>
      <c r="J120" s="457" t="s">
        <v>3711</v>
      </c>
      <c r="K120" s="457">
        <f t="shared" si="103"/>
        <v>31</v>
      </c>
      <c r="L120" s="457">
        <v>100</v>
      </c>
      <c r="M120" s="457">
        <f t="shared" si="104"/>
        <v>2225</v>
      </c>
      <c r="N120" s="457">
        <v>75</v>
      </c>
      <c r="O120" s="462" t="s">
        <v>600</v>
      </c>
      <c r="P120" s="473">
        <v>44057</v>
      </c>
      <c r="Q120" s="391"/>
      <c r="R120" s="344" t="s">
        <v>3701</v>
      </c>
      <c r="Z120" s="404"/>
      <c r="AA120" s="404"/>
      <c r="AB120" s="404"/>
      <c r="AC120" s="404"/>
      <c r="AD120" s="404"/>
      <c r="AE120" s="404"/>
      <c r="AF120" s="404"/>
      <c r="AG120" s="404"/>
      <c r="AH120" s="404"/>
    </row>
    <row r="121" spans="1:34" s="40" customFormat="1" ht="14.25">
      <c r="A121" s="488">
        <v>6</v>
      </c>
      <c r="B121" s="520">
        <v>44063</v>
      </c>
      <c r="C121" s="520"/>
      <c r="D121" s="459" t="s">
        <v>3710</v>
      </c>
      <c r="E121" s="460" t="s">
        <v>601</v>
      </c>
      <c r="F121" s="460">
        <v>16</v>
      </c>
      <c r="G121" s="521"/>
      <c r="H121" s="521">
        <v>29</v>
      </c>
      <c r="I121" s="460">
        <v>50</v>
      </c>
      <c r="J121" s="457" t="s">
        <v>3672</v>
      </c>
      <c r="K121" s="457">
        <f t="shared" si="103"/>
        <v>13</v>
      </c>
      <c r="L121" s="457">
        <v>100</v>
      </c>
      <c r="M121" s="457">
        <f t="shared" si="104"/>
        <v>875</v>
      </c>
      <c r="N121" s="457">
        <v>75</v>
      </c>
      <c r="O121" s="462" t="s">
        <v>600</v>
      </c>
      <c r="P121" s="473">
        <v>44063</v>
      </c>
      <c r="Q121" s="391"/>
      <c r="R121" s="344" t="s">
        <v>3187</v>
      </c>
      <c r="Z121" s="404"/>
      <c r="AA121" s="404"/>
      <c r="AB121" s="404"/>
      <c r="AC121" s="404"/>
      <c r="AD121" s="404"/>
      <c r="AE121" s="404"/>
      <c r="AF121" s="404"/>
      <c r="AG121" s="404"/>
      <c r="AH121" s="404"/>
    </row>
    <row r="122" spans="1:34" s="40" customFormat="1" ht="14.25">
      <c r="A122" s="488">
        <v>7</v>
      </c>
      <c r="B122" s="520">
        <v>44064</v>
      </c>
      <c r="C122" s="520"/>
      <c r="D122" s="459" t="s">
        <v>3747</v>
      </c>
      <c r="E122" s="460" t="s">
        <v>601</v>
      </c>
      <c r="F122" s="460">
        <v>74.5</v>
      </c>
      <c r="G122" s="521">
        <v>35</v>
      </c>
      <c r="H122" s="521">
        <v>79</v>
      </c>
      <c r="I122" s="460">
        <v>150</v>
      </c>
      <c r="J122" s="457" t="s">
        <v>3748</v>
      </c>
      <c r="K122" s="457">
        <f t="shared" si="103"/>
        <v>4.5</v>
      </c>
      <c r="L122" s="457">
        <v>100</v>
      </c>
      <c r="M122" s="457">
        <f t="shared" si="104"/>
        <v>237.5</v>
      </c>
      <c r="N122" s="457">
        <v>75</v>
      </c>
      <c r="O122" s="462" t="s">
        <v>600</v>
      </c>
      <c r="P122" s="473">
        <v>44064</v>
      </c>
      <c r="Q122" s="391"/>
      <c r="R122" s="344" t="s">
        <v>603</v>
      </c>
      <c r="Z122" s="404"/>
      <c r="AA122" s="404"/>
      <c r="AB122" s="404"/>
      <c r="AC122" s="404"/>
      <c r="AD122" s="404"/>
      <c r="AE122" s="404"/>
      <c r="AF122" s="404"/>
      <c r="AG122" s="404"/>
      <c r="AH122" s="404"/>
    </row>
    <row r="123" spans="1:34" s="40" customFormat="1" ht="14.25">
      <c r="A123" s="488">
        <v>8</v>
      </c>
      <c r="B123" s="520">
        <v>44067</v>
      </c>
      <c r="C123" s="520"/>
      <c r="D123" s="459" t="s">
        <v>3762</v>
      </c>
      <c r="E123" s="460" t="s">
        <v>601</v>
      </c>
      <c r="F123" s="460">
        <v>0.55000000000000004</v>
      </c>
      <c r="G123" s="521"/>
      <c r="H123" s="521">
        <v>0.75</v>
      </c>
      <c r="I123" s="460" t="s">
        <v>3763</v>
      </c>
      <c r="J123" s="457" t="s">
        <v>3764</v>
      </c>
      <c r="K123" s="457">
        <f t="shared" si="103"/>
        <v>0.19999999999999996</v>
      </c>
      <c r="L123" s="457">
        <v>100</v>
      </c>
      <c r="M123" s="457">
        <f t="shared" si="104"/>
        <v>1599.9999999999995</v>
      </c>
      <c r="N123" s="457">
        <v>8500</v>
      </c>
      <c r="O123" s="462" t="s">
        <v>600</v>
      </c>
      <c r="P123" s="473">
        <v>44067</v>
      </c>
      <c r="Q123" s="391"/>
      <c r="R123" s="344" t="s">
        <v>603</v>
      </c>
      <c r="Z123" s="404"/>
      <c r="AA123" s="404"/>
      <c r="AB123" s="404"/>
      <c r="AC123" s="404"/>
      <c r="AD123" s="404"/>
      <c r="AE123" s="404"/>
      <c r="AF123" s="404"/>
      <c r="AG123" s="404"/>
      <c r="AH123" s="404"/>
    </row>
    <row r="124" spans="1:34" s="40" customFormat="1" ht="14.25">
      <c r="A124" s="519">
        <v>9</v>
      </c>
      <c r="B124" s="550">
        <v>44067</v>
      </c>
      <c r="C124" s="550"/>
      <c r="D124" s="524" t="s">
        <v>3765</v>
      </c>
      <c r="E124" s="433" t="s">
        <v>601</v>
      </c>
      <c r="F124" s="433">
        <v>57</v>
      </c>
      <c r="G124" s="551">
        <v>18</v>
      </c>
      <c r="H124" s="551">
        <v>18</v>
      </c>
      <c r="I124" s="433" t="s">
        <v>3766</v>
      </c>
      <c r="J124" s="434" t="s">
        <v>3780</v>
      </c>
      <c r="K124" s="434">
        <f t="shared" si="103"/>
        <v>-39</v>
      </c>
      <c r="L124" s="434">
        <v>100</v>
      </c>
      <c r="M124" s="434">
        <f t="shared" si="104"/>
        <v>-3025</v>
      </c>
      <c r="N124" s="434">
        <v>75</v>
      </c>
      <c r="O124" s="449" t="s">
        <v>664</v>
      </c>
      <c r="P124" s="436">
        <v>44069</v>
      </c>
      <c r="Q124" s="391"/>
      <c r="R124" s="344" t="s">
        <v>603</v>
      </c>
      <c r="Z124" s="404"/>
      <c r="AA124" s="404"/>
      <c r="AB124" s="404"/>
      <c r="AC124" s="404"/>
      <c r="AD124" s="404"/>
      <c r="AE124" s="404"/>
      <c r="AF124" s="404"/>
      <c r="AG124" s="404"/>
      <c r="AH124" s="404"/>
    </row>
    <row r="125" spans="1:34" s="40" customFormat="1" ht="14.25">
      <c r="A125" s="488">
        <v>10</v>
      </c>
      <c r="B125" s="520">
        <v>44067</v>
      </c>
      <c r="C125" s="520"/>
      <c r="D125" s="459" t="s">
        <v>3768</v>
      </c>
      <c r="E125" s="460" t="s">
        <v>601</v>
      </c>
      <c r="F125" s="460">
        <v>7.5</v>
      </c>
      <c r="G125" s="521">
        <v>2.5</v>
      </c>
      <c r="H125" s="521">
        <v>9.5</v>
      </c>
      <c r="I125" s="460" t="s">
        <v>3769</v>
      </c>
      <c r="J125" s="457" t="s">
        <v>3770</v>
      </c>
      <c r="K125" s="457">
        <f t="shared" si="103"/>
        <v>2</v>
      </c>
      <c r="L125" s="457">
        <v>100</v>
      </c>
      <c r="M125" s="457">
        <f t="shared" si="104"/>
        <v>1900</v>
      </c>
      <c r="N125" s="457">
        <v>1000</v>
      </c>
      <c r="O125" s="462" t="s">
        <v>600</v>
      </c>
      <c r="P125" s="473">
        <v>44067</v>
      </c>
      <c r="Q125" s="391"/>
      <c r="R125" s="344" t="s">
        <v>3187</v>
      </c>
      <c r="Z125" s="404"/>
      <c r="AA125" s="404"/>
      <c r="AB125" s="404"/>
      <c r="AC125" s="404"/>
      <c r="AD125" s="404"/>
      <c r="AE125" s="404"/>
      <c r="AF125" s="404"/>
      <c r="AG125" s="404"/>
      <c r="AH125" s="404"/>
    </row>
    <row r="126" spans="1:34" s="40" customFormat="1" ht="14.25">
      <c r="A126" s="488">
        <v>11</v>
      </c>
      <c r="B126" s="520">
        <v>44068</v>
      </c>
      <c r="C126" s="520"/>
      <c r="D126" s="459" t="s">
        <v>3775</v>
      </c>
      <c r="E126" s="460" t="s">
        <v>601</v>
      </c>
      <c r="F126" s="460">
        <v>3.75</v>
      </c>
      <c r="G126" s="521"/>
      <c r="H126" s="521">
        <v>5.0999999999999996</v>
      </c>
      <c r="I126" s="460">
        <v>8</v>
      </c>
      <c r="J126" s="457" t="s">
        <v>3776</v>
      </c>
      <c r="K126" s="457">
        <f t="shared" si="103"/>
        <v>1.3499999999999996</v>
      </c>
      <c r="L126" s="457">
        <v>100</v>
      </c>
      <c r="M126" s="457">
        <f t="shared" si="104"/>
        <v>1789.9999999999995</v>
      </c>
      <c r="N126" s="457">
        <v>1400</v>
      </c>
      <c r="O126" s="462" t="s">
        <v>600</v>
      </c>
      <c r="P126" s="473">
        <v>44068</v>
      </c>
      <c r="Q126" s="391"/>
      <c r="R126" s="344" t="s">
        <v>603</v>
      </c>
      <c r="Z126" s="404"/>
      <c r="AA126" s="404"/>
      <c r="AB126" s="404"/>
      <c r="AC126" s="404"/>
      <c r="AD126" s="404"/>
      <c r="AE126" s="404"/>
      <c r="AF126" s="404"/>
      <c r="AG126" s="404"/>
      <c r="AH126" s="404"/>
    </row>
    <row r="127" spans="1:34" s="40" customFormat="1" ht="14.25">
      <c r="A127" s="519">
        <v>12</v>
      </c>
      <c r="B127" s="550">
        <v>44068</v>
      </c>
      <c r="C127" s="550"/>
      <c r="D127" s="524" t="s">
        <v>3777</v>
      </c>
      <c r="E127" s="433" t="s">
        <v>601</v>
      </c>
      <c r="F127" s="433">
        <v>6.5</v>
      </c>
      <c r="G127" s="551">
        <v>1.5</v>
      </c>
      <c r="H127" s="551">
        <v>2.75</v>
      </c>
      <c r="I127" s="433" t="s">
        <v>3778</v>
      </c>
      <c r="J127" s="434" t="s">
        <v>3781</v>
      </c>
      <c r="K127" s="434">
        <f t="shared" si="103"/>
        <v>-3.75</v>
      </c>
      <c r="L127" s="434">
        <v>100</v>
      </c>
      <c r="M127" s="434">
        <f t="shared" si="104"/>
        <v>-5350</v>
      </c>
      <c r="N127" s="434">
        <v>1400</v>
      </c>
      <c r="O127" s="449" t="s">
        <v>664</v>
      </c>
      <c r="P127" s="436">
        <v>44069</v>
      </c>
      <c r="Q127" s="391"/>
      <c r="R127" s="344" t="s">
        <v>603</v>
      </c>
      <c r="Z127" s="404"/>
      <c r="AA127" s="404"/>
      <c r="AB127" s="404"/>
      <c r="AC127" s="404"/>
      <c r="AD127" s="404"/>
      <c r="AE127" s="404"/>
      <c r="AF127" s="404"/>
      <c r="AG127" s="404"/>
      <c r="AH127" s="404"/>
    </row>
    <row r="128" spans="1:34" s="40" customFormat="1" ht="14.25">
      <c r="A128" s="471"/>
      <c r="B128" s="484"/>
      <c r="C128" s="484"/>
      <c r="D128" s="485"/>
      <c r="E128" s="486"/>
      <c r="F128" s="486"/>
      <c r="G128" s="432"/>
      <c r="H128" s="432"/>
      <c r="I128" s="486"/>
      <c r="J128" s="548"/>
      <c r="K128" s="548"/>
      <c r="L128" s="548"/>
      <c r="M128" s="548"/>
      <c r="N128" s="548"/>
      <c r="O128" s="424"/>
      <c r="P128" s="532"/>
      <c r="Q128" s="391"/>
      <c r="R128" s="344"/>
      <c r="Z128" s="404"/>
      <c r="AA128" s="404"/>
      <c r="AB128" s="404"/>
      <c r="AC128" s="404"/>
      <c r="AD128" s="404"/>
      <c r="AE128" s="404"/>
      <c r="AF128" s="404"/>
      <c r="AG128" s="404"/>
      <c r="AH128" s="404"/>
    </row>
    <row r="129" spans="1:34" s="40" customFormat="1" ht="15">
      <c r="A129" s="471"/>
      <c r="B129" s="467"/>
      <c r="C129" s="467"/>
      <c r="D129" s="390"/>
      <c r="E129" s="471"/>
      <c r="F129" s="430"/>
      <c r="G129" s="471"/>
      <c r="H129" s="471"/>
      <c r="I129" s="471"/>
      <c r="J129" s="467"/>
      <c r="K129" s="466"/>
      <c r="L129" s="471"/>
      <c r="M129" s="471"/>
      <c r="N129" s="471"/>
      <c r="O129" s="471"/>
      <c r="P129" s="468"/>
      <c r="Q129" s="391"/>
      <c r="R129" s="344"/>
      <c r="Z129" s="404"/>
      <c r="AA129" s="404"/>
      <c r="AB129" s="404"/>
      <c r="AC129" s="404"/>
      <c r="AD129" s="404"/>
      <c r="AE129" s="404"/>
      <c r="AF129" s="404"/>
      <c r="AG129" s="404"/>
      <c r="AH129" s="404"/>
    </row>
    <row r="130" spans="1:34" s="40" customFormat="1" ht="14.25">
      <c r="A130" s="378"/>
      <c r="B130" s="379"/>
      <c r="C130" s="379"/>
      <c r="D130" s="380"/>
      <c r="E130" s="378"/>
      <c r="F130" s="405"/>
      <c r="G130" s="378"/>
      <c r="H130" s="378"/>
      <c r="I130" s="378"/>
      <c r="J130" s="379"/>
      <c r="K130" s="406"/>
      <c r="L130" s="378"/>
      <c r="M130" s="378"/>
      <c r="N130" s="378"/>
      <c r="O130" s="407"/>
      <c r="P130" s="391"/>
      <c r="Q130" s="391"/>
      <c r="R130" s="344"/>
      <c r="Z130" s="404"/>
      <c r="AA130" s="404"/>
      <c r="AB130" s="404"/>
      <c r="AC130" s="404"/>
      <c r="AD130" s="404"/>
      <c r="AE130" s="404"/>
      <c r="AF130" s="404"/>
      <c r="AG130" s="404"/>
      <c r="AH130" s="404"/>
    </row>
    <row r="131" spans="1:34" ht="15">
      <c r="A131" s="100" t="s">
        <v>619</v>
      </c>
      <c r="B131" s="101"/>
      <c r="C131" s="101"/>
      <c r="D131" s="102"/>
      <c r="E131" s="34"/>
      <c r="F131" s="32"/>
      <c r="G131" s="32"/>
      <c r="H131" s="73"/>
      <c r="I131" s="120"/>
      <c r="J131" s="121"/>
      <c r="K131" s="17"/>
      <c r="L131" s="17"/>
      <c r="M131" s="17"/>
      <c r="N131" s="11"/>
      <c r="O131" s="53"/>
      <c r="Q131" s="9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34" ht="38.25">
      <c r="A132" s="20" t="s">
        <v>16</v>
      </c>
      <c r="B132" s="21" t="s">
        <v>575</v>
      </c>
      <c r="C132" s="21"/>
      <c r="D132" s="22" t="s">
        <v>588</v>
      </c>
      <c r="E132" s="21" t="s">
        <v>589</v>
      </c>
      <c r="F132" s="21" t="s">
        <v>590</v>
      </c>
      <c r="G132" s="21" t="s">
        <v>591</v>
      </c>
      <c r="H132" s="21" t="s">
        <v>592</v>
      </c>
      <c r="I132" s="21" t="s">
        <v>593</v>
      </c>
      <c r="J132" s="20" t="s">
        <v>594</v>
      </c>
      <c r="K132" s="21" t="s">
        <v>595</v>
      </c>
      <c r="L132" s="21" t="s">
        <v>596</v>
      </c>
      <c r="M132" s="21" t="s">
        <v>597</v>
      </c>
      <c r="N132" s="22" t="s">
        <v>598</v>
      </c>
      <c r="O132" s="21" t="s">
        <v>599</v>
      </c>
      <c r="P132" s="98"/>
      <c r="Q132" s="11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34">
      <c r="A133" s="392">
        <v>1</v>
      </c>
      <c r="B133" s="393">
        <v>44071</v>
      </c>
      <c r="C133" s="394"/>
      <c r="D133" s="395" t="s">
        <v>330</v>
      </c>
      <c r="E133" s="396" t="s">
        <v>601</v>
      </c>
      <c r="F133" s="396" t="s">
        <v>3803</v>
      </c>
      <c r="G133" s="397">
        <v>245</v>
      </c>
      <c r="H133" s="397"/>
      <c r="I133" s="396" t="s">
        <v>3804</v>
      </c>
      <c r="J133" s="398" t="s">
        <v>602</v>
      </c>
      <c r="K133" s="399"/>
      <c r="L133" s="400"/>
      <c r="M133" s="401"/>
      <c r="N133" s="402"/>
      <c r="O133" s="403"/>
      <c r="P133" s="98"/>
      <c r="Q133" s="11"/>
      <c r="R133" s="17" t="s">
        <v>603</v>
      </c>
      <c r="S133" s="16"/>
      <c r="T133" s="16"/>
      <c r="U133" s="16"/>
      <c r="V133" s="16"/>
      <c r="W133" s="16"/>
      <c r="X133" s="16"/>
      <c r="Y133" s="16"/>
      <c r="Z133" s="16"/>
    </row>
    <row r="134" spans="1:34" s="8" customFormat="1">
      <c r="A134" s="392"/>
      <c r="B134" s="393"/>
      <c r="C134" s="394"/>
      <c r="D134" s="395"/>
      <c r="E134" s="396"/>
      <c r="F134" s="396"/>
      <c r="G134" s="397"/>
      <c r="H134" s="397"/>
      <c r="I134" s="396"/>
      <c r="J134" s="398"/>
      <c r="K134" s="399"/>
      <c r="L134" s="400"/>
      <c r="M134" s="401"/>
      <c r="N134" s="402"/>
      <c r="O134" s="403"/>
      <c r="P134" s="124"/>
      <c r="Q134"/>
      <c r="R134" s="95"/>
      <c r="T134" s="57"/>
      <c r="U134" s="57"/>
      <c r="V134" s="57"/>
      <c r="W134" s="57"/>
      <c r="X134" s="57"/>
      <c r="Y134" s="57"/>
      <c r="Z134" s="57"/>
    </row>
    <row r="135" spans="1:34">
      <c r="A135" s="23" t="s">
        <v>604</v>
      </c>
      <c r="B135" s="23"/>
      <c r="C135" s="23"/>
      <c r="D135" s="23"/>
      <c r="E135" s="5"/>
      <c r="F135" s="30" t="s">
        <v>606</v>
      </c>
      <c r="G135" s="82"/>
      <c r="H135" s="82"/>
      <c r="I135" s="38"/>
      <c r="J135" s="85"/>
      <c r="K135" s="83"/>
      <c r="L135" s="84"/>
      <c r="M135" s="85"/>
      <c r="N135" s="86"/>
      <c r="O135" s="125"/>
      <c r="P135" s="11"/>
      <c r="Q135" s="16"/>
      <c r="R135" s="97"/>
      <c r="S135" s="16"/>
      <c r="T135" s="16"/>
      <c r="U135" s="16"/>
      <c r="V135" s="16"/>
      <c r="W135" s="16"/>
      <c r="X135" s="16"/>
      <c r="Y135" s="16"/>
    </row>
    <row r="136" spans="1:34">
      <c r="A136" s="29" t="s">
        <v>605</v>
      </c>
      <c r="B136" s="23"/>
      <c r="C136" s="23"/>
      <c r="D136" s="23"/>
      <c r="E136" s="32"/>
      <c r="F136" s="30" t="s">
        <v>608</v>
      </c>
      <c r="G136" s="12"/>
      <c r="H136" s="12"/>
      <c r="I136" s="12"/>
      <c r="J136" s="53"/>
      <c r="K136" s="12"/>
      <c r="L136" s="12"/>
      <c r="M136" s="12"/>
      <c r="N136" s="11"/>
      <c r="O136" s="53"/>
      <c r="Q136" s="7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34">
      <c r="A137" s="29"/>
      <c r="B137" s="23"/>
      <c r="C137" s="23"/>
      <c r="D137" s="23"/>
      <c r="E137" s="32"/>
      <c r="F137" s="30"/>
      <c r="G137" s="12"/>
      <c r="H137" s="12"/>
      <c r="I137" s="12"/>
      <c r="J137" s="53"/>
      <c r="K137" s="12"/>
      <c r="L137" s="12"/>
      <c r="M137" s="12"/>
      <c r="N137" s="11"/>
      <c r="O137" s="53"/>
      <c r="Q137" s="7"/>
      <c r="R137" s="82"/>
      <c r="S137" s="16"/>
      <c r="T137" s="16"/>
      <c r="U137" s="16"/>
      <c r="V137" s="16"/>
      <c r="W137" s="16"/>
      <c r="X137" s="16"/>
      <c r="Y137" s="16"/>
      <c r="Z137" s="16"/>
    </row>
    <row r="138" spans="1:34">
      <c r="A138" s="29"/>
      <c r="B138" s="23"/>
      <c r="C138" s="23"/>
      <c r="D138" s="23"/>
      <c r="E138" s="32"/>
      <c r="F138" s="30"/>
      <c r="G138" s="12"/>
      <c r="H138" s="12"/>
      <c r="I138" s="12"/>
      <c r="J138" s="53"/>
      <c r="K138" s="12"/>
      <c r="L138" s="12"/>
      <c r="M138" s="12"/>
      <c r="N138" s="11"/>
      <c r="O138" s="53"/>
      <c r="Q138" s="7"/>
      <c r="R138" s="82"/>
      <c r="S138" s="16"/>
      <c r="T138" s="16"/>
      <c r="U138" s="16"/>
      <c r="V138" s="16"/>
      <c r="W138" s="16"/>
      <c r="X138" s="16"/>
      <c r="Y138" s="16"/>
      <c r="Z138" s="16"/>
    </row>
    <row r="139" spans="1:34">
      <c r="A139" s="29"/>
      <c r="B139" s="23"/>
      <c r="C139" s="23"/>
      <c r="D139" s="23"/>
      <c r="E139" s="32"/>
      <c r="F139" s="30"/>
      <c r="G139" s="41"/>
      <c r="H139" s="42"/>
      <c r="I139" s="82"/>
      <c r="J139" s="17"/>
      <c r="K139" s="83"/>
      <c r="L139" s="84"/>
      <c r="M139" s="85"/>
      <c r="N139" s="86"/>
      <c r="O139" s="87"/>
      <c r="P139" s="5"/>
      <c r="Q139" s="11"/>
      <c r="R139" s="82"/>
      <c r="S139" s="16"/>
      <c r="T139" s="16"/>
      <c r="U139" s="16"/>
      <c r="V139" s="16"/>
      <c r="W139" s="16"/>
      <c r="X139" s="16"/>
      <c r="Y139" s="16"/>
      <c r="Z139" s="16"/>
    </row>
    <row r="140" spans="1:34">
      <c r="A140" s="37"/>
      <c r="B140" s="45"/>
      <c r="C140" s="103"/>
      <c r="D140" s="6"/>
      <c r="E140" s="38"/>
      <c r="F140" s="82"/>
      <c r="G140" s="41"/>
      <c r="H140" s="42"/>
      <c r="I140" s="82"/>
      <c r="J140" s="17"/>
      <c r="K140" s="83"/>
      <c r="L140" s="84"/>
      <c r="M140" s="85"/>
      <c r="N140" s="86"/>
      <c r="O140" s="87"/>
      <c r="P140" s="5"/>
      <c r="Q140" s="11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34" ht="15">
      <c r="A141" s="5"/>
      <c r="B141" s="104" t="s">
        <v>620</v>
      </c>
      <c r="C141" s="104"/>
      <c r="D141" s="104"/>
      <c r="E141" s="104"/>
      <c r="F141" s="17"/>
      <c r="G141" s="17"/>
      <c r="H141" s="105"/>
      <c r="I141" s="17"/>
      <c r="J141" s="74"/>
      <c r="K141" s="75"/>
      <c r="L141" s="17"/>
      <c r="M141" s="17"/>
      <c r="N141" s="16"/>
      <c r="O141" s="99"/>
      <c r="P141" s="7"/>
      <c r="Q141" s="11"/>
      <c r="R141" s="142"/>
      <c r="S141" s="16"/>
      <c r="T141" s="16"/>
      <c r="U141" s="16"/>
      <c r="V141" s="16"/>
      <c r="W141" s="16"/>
      <c r="X141" s="16"/>
      <c r="Y141" s="16"/>
      <c r="Z141" s="16"/>
    </row>
    <row r="142" spans="1:34" ht="38.25">
      <c r="A142" s="20" t="s">
        <v>16</v>
      </c>
      <c r="B142" s="21" t="s">
        <v>575</v>
      </c>
      <c r="C142" s="21"/>
      <c r="D142" s="22" t="s">
        <v>588</v>
      </c>
      <c r="E142" s="21" t="s">
        <v>589</v>
      </c>
      <c r="F142" s="21" t="s">
        <v>590</v>
      </c>
      <c r="G142" s="21" t="s">
        <v>621</v>
      </c>
      <c r="H142" s="21" t="s">
        <v>622</v>
      </c>
      <c r="I142" s="21" t="s">
        <v>593</v>
      </c>
      <c r="J142" s="61" t="s">
        <v>594</v>
      </c>
      <c r="K142" s="21" t="s">
        <v>595</v>
      </c>
      <c r="L142" s="21" t="s">
        <v>596</v>
      </c>
      <c r="M142" s="21" t="s">
        <v>597</v>
      </c>
      <c r="N142" s="22" t="s">
        <v>598</v>
      </c>
      <c r="O142" s="99"/>
      <c r="P142" s="7"/>
      <c r="Q142" s="11"/>
      <c r="R142" s="142"/>
      <c r="S142" s="16"/>
      <c r="T142" s="16"/>
      <c r="U142" s="16"/>
      <c r="V142" s="16"/>
      <c r="W142" s="16"/>
      <c r="X142" s="16"/>
      <c r="Y142" s="16"/>
      <c r="Z142" s="16"/>
    </row>
    <row r="143" spans="1:34">
      <c r="A143" s="203">
        <v>1</v>
      </c>
      <c r="B143" s="106">
        <v>41579</v>
      </c>
      <c r="C143" s="106"/>
      <c r="D143" s="107" t="s">
        <v>623</v>
      </c>
      <c r="E143" s="108" t="s">
        <v>624</v>
      </c>
      <c r="F143" s="109">
        <v>82</v>
      </c>
      <c r="G143" s="108" t="s">
        <v>625</v>
      </c>
      <c r="H143" s="108">
        <v>100</v>
      </c>
      <c r="I143" s="126">
        <v>100</v>
      </c>
      <c r="J143" s="127" t="s">
        <v>626</v>
      </c>
      <c r="K143" s="128">
        <f t="shared" ref="K143:K174" si="105">H143-F143</f>
        <v>18</v>
      </c>
      <c r="L143" s="129">
        <f t="shared" ref="L143:L174" si="106">K143/F143</f>
        <v>0.21951219512195122</v>
      </c>
      <c r="M143" s="130" t="s">
        <v>600</v>
      </c>
      <c r="N143" s="131">
        <v>42657</v>
      </c>
      <c r="O143" s="53"/>
      <c r="P143" s="11"/>
      <c r="Q143" s="16"/>
      <c r="R143" s="142"/>
      <c r="S143" s="16"/>
      <c r="T143" s="16"/>
      <c r="U143" s="16"/>
      <c r="V143" s="16"/>
      <c r="W143" s="16"/>
      <c r="X143" s="16"/>
      <c r="Y143" s="16"/>
      <c r="Z143" s="16"/>
    </row>
    <row r="144" spans="1:34">
      <c r="A144" s="203">
        <v>2</v>
      </c>
      <c r="B144" s="106">
        <v>41794</v>
      </c>
      <c r="C144" s="106"/>
      <c r="D144" s="107" t="s">
        <v>627</v>
      </c>
      <c r="E144" s="108" t="s">
        <v>601</v>
      </c>
      <c r="F144" s="109">
        <v>257</v>
      </c>
      <c r="G144" s="108" t="s">
        <v>625</v>
      </c>
      <c r="H144" s="108">
        <v>300</v>
      </c>
      <c r="I144" s="126">
        <v>300</v>
      </c>
      <c r="J144" s="127" t="s">
        <v>626</v>
      </c>
      <c r="K144" s="128">
        <f t="shared" si="105"/>
        <v>43</v>
      </c>
      <c r="L144" s="129">
        <f t="shared" si="106"/>
        <v>0.16731517509727625</v>
      </c>
      <c r="M144" s="130" t="s">
        <v>600</v>
      </c>
      <c r="N144" s="131">
        <v>41822</v>
      </c>
      <c r="O144" s="53"/>
      <c r="P144" s="11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3</v>
      </c>
      <c r="B145" s="106">
        <v>41828</v>
      </c>
      <c r="C145" s="106"/>
      <c r="D145" s="107" t="s">
        <v>628</v>
      </c>
      <c r="E145" s="108" t="s">
        <v>601</v>
      </c>
      <c r="F145" s="109">
        <v>393</v>
      </c>
      <c r="G145" s="108" t="s">
        <v>625</v>
      </c>
      <c r="H145" s="108">
        <v>468</v>
      </c>
      <c r="I145" s="126">
        <v>468</v>
      </c>
      <c r="J145" s="127" t="s">
        <v>626</v>
      </c>
      <c r="K145" s="128">
        <f t="shared" si="105"/>
        <v>75</v>
      </c>
      <c r="L145" s="129">
        <f t="shared" si="106"/>
        <v>0.19083969465648856</v>
      </c>
      <c r="M145" s="130" t="s">
        <v>600</v>
      </c>
      <c r="N145" s="131">
        <v>41863</v>
      </c>
      <c r="O145" s="53"/>
      <c r="P145" s="11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4</v>
      </c>
      <c r="B146" s="106">
        <v>41857</v>
      </c>
      <c r="C146" s="106"/>
      <c r="D146" s="107" t="s">
        <v>629</v>
      </c>
      <c r="E146" s="108" t="s">
        <v>601</v>
      </c>
      <c r="F146" s="109">
        <v>205</v>
      </c>
      <c r="G146" s="108" t="s">
        <v>625</v>
      </c>
      <c r="H146" s="108">
        <v>275</v>
      </c>
      <c r="I146" s="126">
        <v>250</v>
      </c>
      <c r="J146" s="127" t="s">
        <v>626</v>
      </c>
      <c r="K146" s="128">
        <f t="shared" si="105"/>
        <v>70</v>
      </c>
      <c r="L146" s="129">
        <f t="shared" si="106"/>
        <v>0.34146341463414637</v>
      </c>
      <c r="M146" s="130" t="s">
        <v>600</v>
      </c>
      <c r="N146" s="131">
        <v>41962</v>
      </c>
      <c r="O146" s="53"/>
      <c r="P146" s="11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5</v>
      </c>
      <c r="B147" s="106">
        <v>41886</v>
      </c>
      <c r="C147" s="106"/>
      <c r="D147" s="107" t="s">
        <v>630</v>
      </c>
      <c r="E147" s="108" t="s">
        <v>601</v>
      </c>
      <c r="F147" s="109">
        <v>162</v>
      </c>
      <c r="G147" s="108" t="s">
        <v>625</v>
      </c>
      <c r="H147" s="108">
        <v>190</v>
      </c>
      <c r="I147" s="126">
        <v>190</v>
      </c>
      <c r="J147" s="127" t="s">
        <v>626</v>
      </c>
      <c r="K147" s="128">
        <f t="shared" si="105"/>
        <v>28</v>
      </c>
      <c r="L147" s="129">
        <f t="shared" si="106"/>
        <v>0.1728395061728395</v>
      </c>
      <c r="M147" s="130" t="s">
        <v>600</v>
      </c>
      <c r="N147" s="131">
        <v>42006</v>
      </c>
      <c r="O147" s="53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6</v>
      </c>
      <c r="B148" s="106">
        <v>41886</v>
      </c>
      <c r="C148" s="106"/>
      <c r="D148" s="107" t="s">
        <v>631</v>
      </c>
      <c r="E148" s="108" t="s">
        <v>601</v>
      </c>
      <c r="F148" s="109">
        <v>75</v>
      </c>
      <c r="G148" s="108" t="s">
        <v>625</v>
      </c>
      <c r="H148" s="108">
        <v>91.5</v>
      </c>
      <c r="I148" s="126" t="s">
        <v>632</v>
      </c>
      <c r="J148" s="127" t="s">
        <v>633</v>
      </c>
      <c r="K148" s="128">
        <f t="shared" si="105"/>
        <v>16.5</v>
      </c>
      <c r="L148" s="129">
        <f t="shared" si="106"/>
        <v>0.22</v>
      </c>
      <c r="M148" s="130" t="s">
        <v>600</v>
      </c>
      <c r="N148" s="131">
        <v>41954</v>
      </c>
      <c r="O148" s="53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7</v>
      </c>
      <c r="B149" s="106">
        <v>41913</v>
      </c>
      <c r="C149" s="106"/>
      <c r="D149" s="107" t="s">
        <v>634</v>
      </c>
      <c r="E149" s="108" t="s">
        <v>601</v>
      </c>
      <c r="F149" s="109">
        <v>850</v>
      </c>
      <c r="G149" s="108" t="s">
        <v>625</v>
      </c>
      <c r="H149" s="108">
        <v>982.5</v>
      </c>
      <c r="I149" s="126">
        <v>1050</v>
      </c>
      <c r="J149" s="127" t="s">
        <v>635</v>
      </c>
      <c r="K149" s="128">
        <f t="shared" si="105"/>
        <v>132.5</v>
      </c>
      <c r="L149" s="129">
        <f t="shared" si="106"/>
        <v>0.15588235294117647</v>
      </c>
      <c r="M149" s="130" t="s">
        <v>600</v>
      </c>
      <c r="N149" s="131">
        <v>42039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8</v>
      </c>
      <c r="B150" s="106">
        <v>41913</v>
      </c>
      <c r="C150" s="106"/>
      <c r="D150" s="107" t="s">
        <v>636</v>
      </c>
      <c r="E150" s="108" t="s">
        <v>601</v>
      </c>
      <c r="F150" s="109">
        <v>475</v>
      </c>
      <c r="G150" s="108" t="s">
        <v>625</v>
      </c>
      <c r="H150" s="108">
        <v>515</v>
      </c>
      <c r="I150" s="126">
        <v>600</v>
      </c>
      <c r="J150" s="127" t="s">
        <v>637</v>
      </c>
      <c r="K150" s="128">
        <f t="shared" si="105"/>
        <v>40</v>
      </c>
      <c r="L150" s="129">
        <f t="shared" si="106"/>
        <v>8.4210526315789472E-2</v>
      </c>
      <c r="M150" s="130" t="s">
        <v>600</v>
      </c>
      <c r="N150" s="131">
        <v>41939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9</v>
      </c>
      <c r="B151" s="106">
        <v>41913</v>
      </c>
      <c r="C151" s="106"/>
      <c r="D151" s="107" t="s">
        <v>638</v>
      </c>
      <c r="E151" s="108" t="s">
        <v>601</v>
      </c>
      <c r="F151" s="109">
        <v>86</v>
      </c>
      <c r="G151" s="108" t="s">
        <v>625</v>
      </c>
      <c r="H151" s="108">
        <v>99</v>
      </c>
      <c r="I151" s="126">
        <v>140</v>
      </c>
      <c r="J151" s="127" t="s">
        <v>639</v>
      </c>
      <c r="K151" s="128">
        <f t="shared" si="105"/>
        <v>13</v>
      </c>
      <c r="L151" s="129">
        <f t="shared" si="106"/>
        <v>0.15116279069767441</v>
      </c>
      <c r="M151" s="130" t="s">
        <v>600</v>
      </c>
      <c r="N151" s="131">
        <v>41939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10</v>
      </c>
      <c r="B152" s="106">
        <v>41926</v>
      </c>
      <c r="C152" s="106"/>
      <c r="D152" s="107" t="s">
        <v>640</v>
      </c>
      <c r="E152" s="108" t="s">
        <v>601</v>
      </c>
      <c r="F152" s="109">
        <v>496.6</v>
      </c>
      <c r="G152" s="108" t="s">
        <v>625</v>
      </c>
      <c r="H152" s="108">
        <v>621</v>
      </c>
      <c r="I152" s="126">
        <v>580</v>
      </c>
      <c r="J152" s="127" t="s">
        <v>626</v>
      </c>
      <c r="K152" s="128">
        <f t="shared" si="105"/>
        <v>124.39999999999998</v>
      </c>
      <c r="L152" s="129">
        <f t="shared" si="106"/>
        <v>0.25050342327829234</v>
      </c>
      <c r="M152" s="130" t="s">
        <v>600</v>
      </c>
      <c r="N152" s="131">
        <v>42605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11</v>
      </c>
      <c r="B153" s="106">
        <v>41926</v>
      </c>
      <c r="C153" s="106"/>
      <c r="D153" s="107" t="s">
        <v>641</v>
      </c>
      <c r="E153" s="108" t="s">
        <v>601</v>
      </c>
      <c r="F153" s="109">
        <v>2481.9</v>
      </c>
      <c r="G153" s="108" t="s">
        <v>625</v>
      </c>
      <c r="H153" s="108">
        <v>2840</v>
      </c>
      <c r="I153" s="126">
        <v>2870</v>
      </c>
      <c r="J153" s="127" t="s">
        <v>642</v>
      </c>
      <c r="K153" s="128">
        <f t="shared" si="105"/>
        <v>358.09999999999991</v>
      </c>
      <c r="L153" s="129">
        <f t="shared" si="106"/>
        <v>0.14428462065353154</v>
      </c>
      <c r="M153" s="130" t="s">
        <v>600</v>
      </c>
      <c r="N153" s="131">
        <v>42017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12</v>
      </c>
      <c r="B154" s="106">
        <v>41928</v>
      </c>
      <c r="C154" s="106"/>
      <c r="D154" s="107" t="s">
        <v>643</v>
      </c>
      <c r="E154" s="108" t="s">
        <v>601</v>
      </c>
      <c r="F154" s="109">
        <v>84.5</v>
      </c>
      <c r="G154" s="108" t="s">
        <v>625</v>
      </c>
      <c r="H154" s="108">
        <v>93</v>
      </c>
      <c r="I154" s="126">
        <v>110</v>
      </c>
      <c r="J154" s="127" t="s">
        <v>644</v>
      </c>
      <c r="K154" s="128">
        <f t="shared" si="105"/>
        <v>8.5</v>
      </c>
      <c r="L154" s="129">
        <f t="shared" si="106"/>
        <v>0.10059171597633136</v>
      </c>
      <c r="M154" s="130" t="s">
        <v>600</v>
      </c>
      <c r="N154" s="131">
        <v>41939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13</v>
      </c>
      <c r="B155" s="106">
        <v>41928</v>
      </c>
      <c r="C155" s="106"/>
      <c r="D155" s="107" t="s">
        <v>645</v>
      </c>
      <c r="E155" s="108" t="s">
        <v>601</v>
      </c>
      <c r="F155" s="109">
        <v>401</v>
      </c>
      <c r="G155" s="108" t="s">
        <v>625</v>
      </c>
      <c r="H155" s="108">
        <v>428</v>
      </c>
      <c r="I155" s="126">
        <v>450</v>
      </c>
      <c r="J155" s="127" t="s">
        <v>646</v>
      </c>
      <c r="K155" s="128">
        <f t="shared" si="105"/>
        <v>27</v>
      </c>
      <c r="L155" s="129">
        <f t="shared" si="106"/>
        <v>6.7331670822942641E-2</v>
      </c>
      <c r="M155" s="130" t="s">
        <v>600</v>
      </c>
      <c r="N155" s="131">
        <v>42020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14</v>
      </c>
      <c r="B156" s="106">
        <v>41928</v>
      </c>
      <c r="C156" s="106"/>
      <c r="D156" s="107" t="s">
        <v>647</v>
      </c>
      <c r="E156" s="108" t="s">
        <v>601</v>
      </c>
      <c r="F156" s="109">
        <v>101</v>
      </c>
      <c r="G156" s="108" t="s">
        <v>625</v>
      </c>
      <c r="H156" s="108">
        <v>112</v>
      </c>
      <c r="I156" s="126">
        <v>120</v>
      </c>
      <c r="J156" s="127" t="s">
        <v>648</v>
      </c>
      <c r="K156" s="128">
        <f t="shared" si="105"/>
        <v>11</v>
      </c>
      <c r="L156" s="129">
        <f t="shared" si="106"/>
        <v>0.10891089108910891</v>
      </c>
      <c r="M156" s="130" t="s">
        <v>600</v>
      </c>
      <c r="N156" s="131">
        <v>41939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15</v>
      </c>
      <c r="B157" s="106">
        <v>41954</v>
      </c>
      <c r="C157" s="106"/>
      <c r="D157" s="107" t="s">
        <v>649</v>
      </c>
      <c r="E157" s="108" t="s">
        <v>601</v>
      </c>
      <c r="F157" s="109">
        <v>59</v>
      </c>
      <c r="G157" s="108" t="s">
        <v>625</v>
      </c>
      <c r="H157" s="108">
        <v>76</v>
      </c>
      <c r="I157" s="126">
        <v>76</v>
      </c>
      <c r="J157" s="127" t="s">
        <v>626</v>
      </c>
      <c r="K157" s="128">
        <f t="shared" si="105"/>
        <v>17</v>
      </c>
      <c r="L157" s="129">
        <f t="shared" si="106"/>
        <v>0.28813559322033899</v>
      </c>
      <c r="M157" s="130" t="s">
        <v>600</v>
      </c>
      <c r="N157" s="131">
        <v>43032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16</v>
      </c>
      <c r="B158" s="106">
        <v>41954</v>
      </c>
      <c r="C158" s="106"/>
      <c r="D158" s="107" t="s">
        <v>638</v>
      </c>
      <c r="E158" s="108" t="s">
        <v>601</v>
      </c>
      <c r="F158" s="109">
        <v>99</v>
      </c>
      <c r="G158" s="108" t="s">
        <v>625</v>
      </c>
      <c r="H158" s="108">
        <v>120</v>
      </c>
      <c r="I158" s="126">
        <v>120</v>
      </c>
      <c r="J158" s="127" t="s">
        <v>650</v>
      </c>
      <c r="K158" s="128">
        <f t="shared" si="105"/>
        <v>21</v>
      </c>
      <c r="L158" s="129">
        <f t="shared" si="106"/>
        <v>0.21212121212121213</v>
      </c>
      <c r="M158" s="130" t="s">
        <v>600</v>
      </c>
      <c r="N158" s="131">
        <v>41960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17</v>
      </c>
      <c r="B159" s="106">
        <v>41956</v>
      </c>
      <c r="C159" s="106"/>
      <c r="D159" s="107" t="s">
        <v>651</v>
      </c>
      <c r="E159" s="108" t="s">
        <v>601</v>
      </c>
      <c r="F159" s="109">
        <v>22</v>
      </c>
      <c r="G159" s="108" t="s">
        <v>625</v>
      </c>
      <c r="H159" s="108">
        <v>33.549999999999997</v>
      </c>
      <c r="I159" s="126">
        <v>32</v>
      </c>
      <c r="J159" s="127" t="s">
        <v>652</v>
      </c>
      <c r="K159" s="128">
        <f t="shared" si="105"/>
        <v>11.549999999999997</v>
      </c>
      <c r="L159" s="129">
        <f t="shared" si="106"/>
        <v>0.52499999999999991</v>
      </c>
      <c r="M159" s="130" t="s">
        <v>600</v>
      </c>
      <c r="N159" s="131">
        <v>42188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18</v>
      </c>
      <c r="B160" s="106">
        <v>41976</v>
      </c>
      <c r="C160" s="106"/>
      <c r="D160" s="107" t="s">
        <v>653</v>
      </c>
      <c r="E160" s="108" t="s">
        <v>601</v>
      </c>
      <c r="F160" s="109">
        <v>440</v>
      </c>
      <c r="G160" s="108" t="s">
        <v>625</v>
      </c>
      <c r="H160" s="108">
        <v>520</v>
      </c>
      <c r="I160" s="126">
        <v>520</v>
      </c>
      <c r="J160" s="127" t="s">
        <v>654</v>
      </c>
      <c r="K160" s="128">
        <f t="shared" si="105"/>
        <v>80</v>
      </c>
      <c r="L160" s="129">
        <f t="shared" si="106"/>
        <v>0.18181818181818182</v>
      </c>
      <c r="M160" s="130" t="s">
        <v>600</v>
      </c>
      <c r="N160" s="131">
        <v>42208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19</v>
      </c>
      <c r="B161" s="106">
        <v>41976</v>
      </c>
      <c r="C161" s="106"/>
      <c r="D161" s="107" t="s">
        <v>655</v>
      </c>
      <c r="E161" s="108" t="s">
        <v>601</v>
      </c>
      <c r="F161" s="109">
        <v>360</v>
      </c>
      <c r="G161" s="108" t="s">
        <v>625</v>
      </c>
      <c r="H161" s="108">
        <v>427</v>
      </c>
      <c r="I161" s="126">
        <v>425</v>
      </c>
      <c r="J161" s="127" t="s">
        <v>656</v>
      </c>
      <c r="K161" s="128">
        <f t="shared" si="105"/>
        <v>67</v>
      </c>
      <c r="L161" s="129">
        <f t="shared" si="106"/>
        <v>0.18611111111111112</v>
      </c>
      <c r="M161" s="130" t="s">
        <v>600</v>
      </c>
      <c r="N161" s="131">
        <v>42058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20</v>
      </c>
      <c r="B162" s="106">
        <v>42012</v>
      </c>
      <c r="C162" s="106"/>
      <c r="D162" s="107" t="s">
        <v>657</v>
      </c>
      <c r="E162" s="108" t="s">
        <v>601</v>
      </c>
      <c r="F162" s="109">
        <v>360</v>
      </c>
      <c r="G162" s="108" t="s">
        <v>625</v>
      </c>
      <c r="H162" s="108">
        <v>455</v>
      </c>
      <c r="I162" s="126">
        <v>420</v>
      </c>
      <c r="J162" s="127" t="s">
        <v>658</v>
      </c>
      <c r="K162" s="128">
        <f t="shared" si="105"/>
        <v>95</v>
      </c>
      <c r="L162" s="129">
        <f t="shared" si="106"/>
        <v>0.2638888888888889</v>
      </c>
      <c r="M162" s="130" t="s">
        <v>600</v>
      </c>
      <c r="N162" s="131">
        <v>42024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21</v>
      </c>
      <c r="B163" s="106">
        <v>42012</v>
      </c>
      <c r="C163" s="106"/>
      <c r="D163" s="107" t="s">
        <v>659</v>
      </c>
      <c r="E163" s="108" t="s">
        <v>601</v>
      </c>
      <c r="F163" s="109">
        <v>130</v>
      </c>
      <c r="G163" s="108"/>
      <c r="H163" s="108">
        <v>175.5</v>
      </c>
      <c r="I163" s="126">
        <v>165</v>
      </c>
      <c r="J163" s="127" t="s">
        <v>660</v>
      </c>
      <c r="K163" s="128">
        <f t="shared" si="105"/>
        <v>45.5</v>
      </c>
      <c r="L163" s="129">
        <f t="shared" si="106"/>
        <v>0.35</v>
      </c>
      <c r="M163" s="130" t="s">
        <v>600</v>
      </c>
      <c r="N163" s="131">
        <v>43088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22</v>
      </c>
      <c r="B164" s="106">
        <v>42040</v>
      </c>
      <c r="C164" s="106"/>
      <c r="D164" s="107" t="s">
        <v>390</v>
      </c>
      <c r="E164" s="108" t="s">
        <v>624</v>
      </c>
      <c r="F164" s="109">
        <v>98</v>
      </c>
      <c r="G164" s="108"/>
      <c r="H164" s="108">
        <v>120</v>
      </c>
      <c r="I164" s="126">
        <v>120</v>
      </c>
      <c r="J164" s="127" t="s">
        <v>626</v>
      </c>
      <c r="K164" s="128">
        <f t="shared" si="105"/>
        <v>22</v>
      </c>
      <c r="L164" s="129">
        <f t="shared" si="106"/>
        <v>0.22448979591836735</v>
      </c>
      <c r="M164" s="130" t="s">
        <v>600</v>
      </c>
      <c r="N164" s="131">
        <v>42753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23</v>
      </c>
      <c r="B165" s="106">
        <v>42040</v>
      </c>
      <c r="C165" s="106"/>
      <c r="D165" s="107" t="s">
        <v>661</v>
      </c>
      <c r="E165" s="108" t="s">
        <v>624</v>
      </c>
      <c r="F165" s="109">
        <v>196</v>
      </c>
      <c r="G165" s="108"/>
      <c r="H165" s="108">
        <v>262</v>
      </c>
      <c r="I165" s="126">
        <v>255</v>
      </c>
      <c r="J165" s="127" t="s">
        <v>626</v>
      </c>
      <c r="K165" s="128">
        <f t="shared" si="105"/>
        <v>66</v>
      </c>
      <c r="L165" s="129">
        <f t="shared" si="106"/>
        <v>0.33673469387755101</v>
      </c>
      <c r="M165" s="130" t="s">
        <v>600</v>
      </c>
      <c r="N165" s="131">
        <v>42599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24</v>
      </c>
      <c r="B166" s="110">
        <v>42067</v>
      </c>
      <c r="C166" s="110"/>
      <c r="D166" s="111" t="s">
        <v>389</v>
      </c>
      <c r="E166" s="112" t="s">
        <v>624</v>
      </c>
      <c r="F166" s="113">
        <v>235</v>
      </c>
      <c r="G166" s="113"/>
      <c r="H166" s="114">
        <v>77</v>
      </c>
      <c r="I166" s="132" t="s">
        <v>662</v>
      </c>
      <c r="J166" s="133" t="s">
        <v>663</v>
      </c>
      <c r="K166" s="134">
        <f t="shared" si="105"/>
        <v>-158</v>
      </c>
      <c r="L166" s="135">
        <f t="shared" si="106"/>
        <v>-0.67234042553191486</v>
      </c>
      <c r="M166" s="136" t="s">
        <v>664</v>
      </c>
      <c r="N166" s="137">
        <v>43522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25</v>
      </c>
      <c r="B167" s="106">
        <v>42067</v>
      </c>
      <c r="C167" s="106"/>
      <c r="D167" s="107" t="s">
        <v>481</v>
      </c>
      <c r="E167" s="108" t="s">
        <v>624</v>
      </c>
      <c r="F167" s="109">
        <v>185</v>
      </c>
      <c r="G167" s="108"/>
      <c r="H167" s="108">
        <v>224</v>
      </c>
      <c r="I167" s="126" t="s">
        <v>665</v>
      </c>
      <c r="J167" s="127" t="s">
        <v>626</v>
      </c>
      <c r="K167" s="128">
        <f t="shared" si="105"/>
        <v>39</v>
      </c>
      <c r="L167" s="129">
        <f t="shared" si="106"/>
        <v>0.21081081081081082</v>
      </c>
      <c r="M167" s="130" t="s">
        <v>600</v>
      </c>
      <c r="N167" s="131">
        <v>42647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364">
        <v>26</v>
      </c>
      <c r="B168" s="115">
        <v>42090</v>
      </c>
      <c r="C168" s="115"/>
      <c r="D168" s="116" t="s">
        <v>666</v>
      </c>
      <c r="E168" s="117" t="s">
        <v>624</v>
      </c>
      <c r="F168" s="118">
        <v>49.5</v>
      </c>
      <c r="G168" s="119"/>
      <c r="H168" s="119">
        <v>15.85</v>
      </c>
      <c r="I168" s="119">
        <v>67</v>
      </c>
      <c r="J168" s="138" t="s">
        <v>667</v>
      </c>
      <c r="K168" s="119">
        <f t="shared" si="105"/>
        <v>-33.65</v>
      </c>
      <c r="L168" s="139">
        <f t="shared" si="106"/>
        <v>-0.67979797979797973</v>
      </c>
      <c r="M168" s="136" t="s">
        <v>664</v>
      </c>
      <c r="N168" s="140">
        <v>43627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27</v>
      </c>
      <c r="B169" s="106">
        <v>42093</v>
      </c>
      <c r="C169" s="106"/>
      <c r="D169" s="107" t="s">
        <v>668</v>
      </c>
      <c r="E169" s="108" t="s">
        <v>624</v>
      </c>
      <c r="F169" s="109">
        <v>183.5</v>
      </c>
      <c r="G169" s="108"/>
      <c r="H169" s="108">
        <v>219</v>
      </c>
      <c r="I169" s="126">
        <v>218</v>
      </c>
      <c r="J169" s="127" t="s">
        <v>669</v>
      </c>
      <c r="K169" s="128">
        <f t="shared" si="105"/>
        <v>35.5</v>
      </c>
      <c r="L169" s="129">
        <f t="shared" si="106"/>
        <v>0.19346049046321526</v>
      </c>
      <c r="M169" s="130" t="s">
        <v>600</v>
      </c>
      <c r="N169" s="131">
        <v>42103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28</v>
      </c>
      <c r="B170" s="106">
        <v>42114</v>
      </c>
      <c r="C170" s="106"/>
      <c r="D170" s="107" t="s">
        <v>670</v>
      </c>
      <c r="E170" s="108" t="s">
        <v>624</v>
      </c>
      <c r="F170" s="109">
        <f>(227+237)/2</f>
        <v>232</v>
      </c>
      <c r="G170" s="108"/>
      <c r="H170" s="108">
        <v>298</v>
      </c>
      <c r="I170" s="126">
        <v>298</v>
      </c>
      <c r="J170" s="127" t="s">
        <v>626</v>
      </c>
      <c r="K170" s="128">
        <f t="shared" si="105"/>
        <v>66</v>
      </c>
      <c r="L170" s="129">
        <f t="shared" si="106"/>
        <v>0.28448275862068967</v>
      </c>
      <c r="M170" s="130" t="s">
        <v>600</v>
      </c>
      <c r="N170" s="131">
        <v>42823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29</v>
      </c>
      <c r="B171" s="106">
        <v>42128</v>
      </c>
      <c r="C171" s="106"/>
      <c r="D171" s="107" t="s">
        <v>671</v>
      </c>
      <c r="E171" s="108" t="s">
        <v>601</v>
      </c>
      <c r="F171" s="109">
        <v>385</v>
      </c>
      <c r="G171" s="108"/>
      <c r="H171" s="108">
        <f>212.5+331</f>
        <v>543.5</v>
      </c>
      <c r="I171" s="126">
        <v>510</v>
      </c>
      <c r="J171" s="127" t="s">
        <v>672</v>
      </c>
      <c r="K171" s="128">
        <f t="shared" si="105"/>
        <v>158.5</v>
      </c>
      <c r="L171" s="129">
        <f t="shared" si="106"/>
        <v>0.41168831168831171</v>
      </c>
      <c r="M171" s="130" t="s">
        <v>600</v>
      </c>
      <c r="N171" s="131">
        <v>42235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30</v>
      </c>
      <c r="B172" s="106">
        <v>42128</v>
      </c>
      <c r="C172" s="106"/>
      <c r="D172" s="107" t="s">
        <v>673</v>
      </c>
      <c r="E172" s="108" t="s">
        <v>601</v>
      </c>
      <c r="F172" s="109">
        <v>115.5</v>
      </c>
      <c r="G172" s="108"/>
      <c r="H172" s="108">
        <v>146</v>
      </c>
      <c r="I172" s="126">
        <v>142</v>
      </c>
      <c r="J172" s="127" t="s">
        <v>674</v>
      </c>
      <c r="K172" s="128">
        <f t="shared" si="105"/>
        <v>30.5</v>
      </c>
      <c r="L172" s="129">
        <f t="shared" si="106"/>
        <v>0.26406926406926406</v>
      </c>
      <c r="M172" s="130" t="s">
        <v>600</v>
      </c>
      <c r="N172" s="131">
        <v>42202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31</v>
      </c>
      <c r="B173" s="106">
        <v>42151</v>
      </c>
      <c r="C173" s="106"/>
      <c r="D173" s="107" t="s">
        <v>675</v>
      </c>
      <c r="E173" s="108" t="s">
        <v>601</v>
      </c>
      <c r="F173" s="109">
        <v>237.5</v>
      </c>
      <c r="G173" s="108"/>
      <c r="H173" s="108">
        <v>279.5</v>
      </c>
      <c r="I173" s="126">
        <v>278</v>
      </c>
      <c r="J173" s="127" t="s">
        <v>626</v>
      </c>
      <c r="K173" s="128">
        <f t="shared" si="105"/>
        <v>42</v>
      </c>
      <c r="L173" s="129">
        <f t="shared" si="106"/>
        <v>0.17684210526315788</v>
      </c>
      <c r="M173" s="130" t="s">
        <v>600</v>
      </c>
      <c r="N173" s="131">
        <v>42222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32</v>
      </c>
      <c r="B174" s="106">
        <v>42174</v>
      </c>
      <c r="C174" s="106"/>
      <c r="D174" s="107" t="s">
        <v>645</v>
      </c>
      <c r="E174" s="108" t="s">
        <v>624</v>
      </c>
      <c r="F174" s="109">
        <v>340</v>
      </c>
      <c r="G174" s="108"/>
      <c r="H174" s="108">
        <v>448</v>
      </c>
      <c r="I174" s="126">
        <v>448</v>
      </c>
      <c r="J174" s="127" t="s">
        <v>626</v>
      </c>
      <c r="K174" s="128">
        <f t="shared" si="105"/>
        <v>108</v>
      </c>
      <c r="L174" s="129">
        <f t="shared" si="106"/>
        <v>0.31764705882352939</v>
      </c>
      <c r="M174" s="130" t="s">
        <v>600</v>
      </c>
      <c r="N174" s="131">
        <v>43018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33</v>
      </c>
      <c r="B175" s="106">
        <v>42191</v>
      </c>
      <c r="C175" s="106"/>
      <c r="D175" s="107" t="s">
        <v>676</v>
      </c>
      <c r="E175" s="108" t="s">
        <v>624</v>
      </c>
      <c r="F175" s="109">
        <v>390</v>
      </c>
      <c r="G175" s="108"/>
      <c r="H175" s="108">
        <v>460</v>
      </c>
      <c r="I175" s="126">
        <v>460</v>
      </c>
      <c r="J175" s="127" t="s">
        <v>626</v>
      </c>
      <c r="K175" s="128">
        <f t="shared" ref="K175:K195" si="107">H175-F175</f>
        <v>70</v>
      </c>
      <c r="L175" s="129">
        <f t="shared" ref="L175:L195" si="108">K175/F175</f>
        <v>0.17948717948717949</v>
      </c>
      <c r="M175" s="130" t="s">
        <v>600</v>
      </c>
      <c r="N175" s="131">
        <v>42478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34</v>
      </c>
      <c r="B176" s="110">
        <v>42195</v>
      </c>
      <c r="C176" s="110"/>
      <c r="D176" s="111" t="s">
        <v>677</v>
      </c>
      <c r="E176" s="112" t="s">
        <v>624</v>
      </c>
      <c r="F176" s="113">
        <v>122.5</v>
      </c>
      <c r="G176" s="113"/>
      <c r="H176" s="114">
        <v>61</v>
      </c>
      <c r="I176" s="132">
        <v>172</v>
      </c>
      <c r="J176" s="133" t="s">
        <v>678</v>
      </c>
      <c r="K176" s="134">
        <f t="shared" si="107"/>
        <v>-61.5</v>
      </c>
      <c r="L176" s="135">
        <f t="shared" si="108"/>
        <v>-0.50204081632653064</v>
      </c>
      <c r="M176" s="136" t="s">
        <v>664</v>
      </c>
      <c r="N176" s="137">
        <v>43333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35</v>
      </c>
      <c r="B177" s="106">
        <v>42219</v>
      </c>
      <c r="C177" s="106"/>
      <c r="D177" s="107" t="s">
        <v>679</v>
      </c>
      <c r="E177" s="108" t="s">
        <v>624</v>
      </c>
      <c r="F177" s="109">
        <v>297.5</v>
      </c>
      <c r="G177" s="108"/>
      <c r="H177" s="108">
        <v>350</v>
      </c>
      <c r="I177" s="126">
        <v>360</v>
      </c>
      <c r="J177" s="127" t="s">
        <v>680</v>
      </c>
      <c r="K177" s="128">
        <f t="shared" si="107"/>
        <v>52.5</v>
      </c>
      <c r="L177" s="129">
        <f t="shared" si="108"/>
        <v>0.17647058823529413</v>
      </c>
      <c r="M177" s="130" t="s">
        <v>600</v>
      </c>
      <c r="N177" s="131">
        <v>42232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36</v>
      </c>
      <c r="B178" s="106">
        <v>42219</v>
      </c>
      <c r="C178" s="106"/>
      <c r="D178" s="107" t="s">
        <v>681</v>
      </c>
      <c r="E178" s="108" t="s">
        <v>624</v>
      </c>
      <c r="F178" s="109">
        <v>115.5</v>
      </c>
      <c r="G178" s="108"/>
      <c r="H178" s="108">
        <v>149</v>
      </c>
      <c r="I178" s="126">
        <v>140</v>
      </c>
      <c r="J178" s="141" t="s">
        <v>682</v>
      </c>
      <c r="K178" s="128">
        <f t="shared" si="107"/>
        <v>33.5</v>
      </c>
      <c r="L178" s="129">
        <f t="shared" si="108"/>
        <v>0.29004329004329005</v>
      </c>
      <c r="M178" s="130" t="s">
        <v>600</v>
      </c>
      <c r="N178" s="131">
        <v>42740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37</v>
      </c>
      <c r="B179" s="106">
        <v>42251</v>
      </c>
      <c r="C179" s="106"/>
      <c r="D179" s="107" t="s">
        <v>675</v>
      </c>
      <c r="E179" s="108" t="s">
        <v>624</v>
      </c>
      <c r="F179" s="109">
        <v>226</v>
      </c>
      <c r="G179" s="108"/>
      <c r="H179" s="108">
        <v>292</v>
      </c>
      <c r="I179" s="126">
        <v>292</v>
      </c>
      <c r="J179" s="127" t="s">
        <v>683</v>
      </c>
      <c r="K179" s="128">
        <f t="shared" si="107"/>
        <v>66</v>
      </c>
      <c r="L179" s="129">
        <f t="shared" si="108"/>
        <v>0.29203539823008851</v>
      </c>
      <c r="M179" s="130" t="s">
        <v>600</v>
      </c>
      <c r="N179" s="131">
        <v>42286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38</v>
      </c>
      <c r="B180" s="106">
        <v>42254</v>
      </c>
      <c r="C180" s="106"/>
      <c r="D180" s="107" t="s">
        <v>670</v>
      </c>
      <c r="E180" s="108" t="s">
        <v>624</v>
      </c>
      <c r="F180" s="109">
        <v>232.5</v>
      </c>
      <c r="G180" s="108"/>
      <c r="H180" s="108">
        <v>312.5</v>
      </c>
      <c r="I180" s="126">
        <v>310</v>
      </c>
      <c r="J180" s="127" t="s">
        <v>626</v>
      </c>
      <c r="K180" s="128">
        <f t="shared" si="107"/>
        <v>80</v>
      </c>
      <c r="L180" s="129">
        <f t="shared" si="108"/>
        <v>0.34408602150537637</v>
      </c>
      <c r="M180" s="130" t="s">
        <v>600</v>
      </c>
      <c r="N180" s="131">
        <v>42823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39</v>
      </c>
      <c r="B181" s="106">
        <v>42268</v>
      </c>
      <c r="C181" s="106"/>
      <c r="D181" s="107" t="s">
        <v>684</v>
      </c>
      <c r="E181" s="108" t="s">
        <v>624</v>
      </c>
      <c r="F181" s="109">
        <v>196.5</v>
      </c>
      <c r="G181" s="108"/>
      <c r="H181" s="108">
        <v>238</v>
      </c>
      <c r="I181" s="126">
        <v>238</v>
      </c>
      <c r="J181" s="127" t="s">
        <v>683</v>
      </c>
      <c r="K181" s="128">
        <f t="shared" si="107"/>
        <v>41.5</v>
      </c>
      <c r="L181" s="129">
        <f t="shared" si="108"/>
        <v>0.21119592875318066</v>
      </c>
      <c r="M181" s="130" t="s">
        <v>600</v>
      </c>
      <c r="N181" s="131">
        <v>42291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40</v>
      </c>
      <c r="B182" s="106">
        <v>42271</v>
      </c>
      <c r="C182" s="106"/>
      <c r="D182" s="107" t="s">
        <v>623</v>
      </c>
      <c r="E182" s="108" t="s">
        <v>624</v>
      </c>
      <c r="F182" s="109">
        <v>65</v>
      </c>
      <c r="G182" s="108"/>
      <c r="H182" s="108">
        <v>82</v>
      </c>
      <c r="I182" s="126">
        <v>82</v>
      </c>
      <c r="J182" s="127" t="s">
        <v>683</v>
      </c>
      <c r="K182" s="128">
        <f t="shared" si="107"/>
        <v>17</v>
      </c>
      <c r="L182" s="129">
        <f t="shared" si="108"/>
        <v>0.26153846153846155</v>
      </c>
      <c r="M182" s="130" t="s">
        <v>600</v>
      </c>
      <c r="N182" s="131">
        <v>42578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41</v>
      </c>
      <c r="B183" s="106">
        <v>42291</v>
      </c>
      <c r="C183" s="106"/>
      <c r="D183" s="107" t="s">
        <v>685</v>
      </c>
      <c r="E183" s="108" t="s">
        <v>624</v>
      </c>
      <c r="F183" s="109">
        <v>144</v>
      </c>
      <c r="G183" s="108"/>
      <c r="H183" s="108">
        <v>182.5</v>
      </c>
      <c r="I183" s="126">
        <v>181</v>
      </c>
      <c r="J183" s="127" t="s">
        <v>683</v>
      </c>
      <c r="K183" s="128">
        <f t="shared" si="107"/>
        <v>38.5</v>
      </c>
      <c r="L183" s="129">
        <f t="shared" si="108"/>
        <v>0.2673611111111111</v>
      </c>
      <c r="M183" s="130" t="s">
        <v>600</v>
      </c>
      <c r="N183" s="131">
        <v>42817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42</v>
      </c>
      <c r="B184" s="106">
        <v>42291</v>
      </c>
      <c r="C184" s="106"/>
      <c r="D184" s="107" t="s">
        <v>686</v>
      </c>
      <c r="E184" s="108" t="s">
        <v>624</v>
      </c>
      <c r="F184" s="109">
        <v>264</v>
      </c>
      <c r="G184" s="108"/>
      <c r="H184" s="108">
        <v>311</v>
      </c>
      <c r="I184" s="126">
        <v>311</v>
      </c>
      <c r="J184" s="127" t="s">
        <v>683</v>
      </c>
      <c r="K184" s="128">
        <f t="shared" si="107"/>
        <v>47</v>
      </c>
      <c r="L184" s="129">
        <f t="shared" si="108"/>
        <v>0.17803030303030304</v>
      </c>
      <c r="M184" s="130" t="s">
        <v>600</v>
      </c>
      <c r="N184" s="131">
        <v>42604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43</v>
      </c>
      <c r="B185" s="106">
        <v>42318</v>
      </c>
      <c r="C185" s="106"/>
      <c r="D185" s="107" t="s">
        <v>687</v>
      </c>
      <c r="E185" s="108" t="s">
        <v>601</v>
      </c>
      <c r="F185" s="109">
        <v>549.5</v>
      </c>
      <c r="G185" s="108"/>
      <c r="H185" s="108">
        <v>630</v>
      </c>
      <c r="I185" s="126">
        <v>630</v>
      </c>
      <c r="J185" s="127" t="s">
        <v>683</v>
      </c>
      <c r="K185" s="128">
        <f t="shared" si="107"/>
        <v>80.5</v>
      </c>
      <c r="L185" s="129">
        <f t="shared" si="108"/>
        <v>0.1464968152866242</v>
      </c>
      <c r="M185" s="130" t="s">
        <v>600</v>
      </c>
      <c r="N185" s="131">
        <v>42419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44</v>
      </c>
      <c r="B186" s="106">
        <v>42342</v>
      </c>
      <c r="C186" s="106"/>
      <c r="D186" s="107" t="s">
        <v>688</v>
      </c>
      <c r="E186" s="108" t="s">
        <v>624</v>
      </c>
      <c r="F186" s="109">
        <v>1027.5</v>
      </c>
      <c r="G186" s="108"/>
      <c r="H186" s="108">
        <v>1315</v>
      </c>
      <c r="I186" s="126">
        <v>1250</v>
      </c>
      <c r="J186" s="127" t="s">
        <v>683</v>
      </c>
      <c r="K186" s="128">
        <f t="shared" si="107"/>
        <v>287.5</v>
      </c>
      <c r="L186" s="129">
        <f t="shared" si="108"/>
        <v>0.27980535279805352</v>
      </c>
      <c r="M186" s="130" t="s">
        <v>600</v>
      </c>
      <c r="N186" s="131">
        <v>43244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45</v>
      </c>
      <c r="B187" s="106">
        <v>42367</v>
      </c>
      <c r="C187" s="106"/>
      <c r="D187" s="107" t="s">
        <v>689</v>
      </c>
      <c r="E187" s="108" t="s">
        <v>624</v>
      </c>
      <c r="F187" s="109">
        <v>465</v>
      </c>
      <c r="G187" s="108"/>
      <c r="H187" s="108">
        <v>540</v>
      </c>
      <c r="I187" s="126">
        <v>540</v>
      </c>
      <c r="J187" s="127" t="s">
        <v>683</v>
      </c>
      <c r="K187" s="128">
        <f t="shared" si="107"/>
        <v>75</v>
      </c>
      <c r="L187" s="129">
        <f t="shared" si="108"/>
        <v>0.16129032258064516</v>
      </c>
      <c r="M187" s="130" t="s">
        <v>600</v>
      </c>
      <c r="N187" s="131">
        <v>42530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46</v>
      </c>
      <c r="B188" s="106">
        <v>42380</v>
      </c>
      <c r="C188" s="106"/>
      <c r="D188" s="107" t="s">
        <v>390</v>
      </c>
      <c r="E188" s="108" t="s">
        <v>601</v>
      </c>
      <c r="F188" s="109">
        <v>81</v>
      </c>
      <c r="G188" s="108"/>
      <c r="H188" s="108">
        <v>110</v>
      </c>
      <c r="I188" s="126">
        <v>110</v>
      </c>
      <c r="J188" s="127" t="s">
        <v>683</v>
      </c>
      <c r="K188" s="128">
        <f t="shared" si="107"/>
        <v>29</v>
      </c>
      <c r="L188" s="129">
        <f t="shared" si="108"/>
        <v>0.35802469135802467</v>
      </c>
      <c r="M188" s="130" t="s">
        <v>600</v>
      </c>
      <c r="N188" s="131">
        <v>42745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47</v>
      </c>
      <c r="B189" s="106">
        <v>42382</v>
      </c>
      <c r="C189" s="106"/>
      <c r="D189" s="107" t="s">
        <v>690</v>
      </c>
      <c r="E189" s="108" t="s">
        <v>601</v>
      </c>
      <c r="F189" s="109">
        <v>417.5</v>
      </c>
      <c r="G189" s="108"/>
      <c r="H189" s="108">
        <v>547</v>
      </c>
      <c r="I189" s="126">
        <v>535</v>
      </c>
      <c r="J189" s="127" t="s">
        <v>683</v>
      </c>
      <c r="K189" s="128">
        <f t="shared" si="107"/>
        <v>129.5</v>
      </c>
      <c r="L189" s="129">
        <f t="shared" si="108"/>
        <v>0.31017964071856285</v>
      </c>
      <c r="M189" s="130" t="s">
        <v>600</v>
      </c>
      <c r="N189" s="131">
        <v>42578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48</v>
      </c>
      <c r="B190" s="106">
        <v>42408</v>
      </c>
      <c r="C190" s="106"/>
      <c r="D190" s="107" t="s">
        <v>691</v>
      </c>
      <c r="E190" s="108" t="s">
        <v>624</v>
      </c>
      <c r="F190" s="109">
        <v>650</v>
      </c>
      <c r="G190" s="108"/>
      <c r="H190" s="108">
        <v>800</v>
      </c>
      <c r="I190" s="126">
        <v>800</v>
      </c>
      <c r="J190" s="127" t="s">
        <v>683</v>
      </c>
      <c r="K190" s="128">
        <f t="shared" si="107"/>
        <v>150</v>
      </c>
      <c r="L190" s="129">
        <f t="shared" si="108"/>
        <v>0.23076923076923078</v>
      </c>
      <c r="M190" s="130" t="s">
        <v>600</v>
      </c>
      <c r="N190" s="131">
        <v>43154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49</v>
      </c>
      <c r="B191" s="106">
        <v>42433</v>
      </c>
      <c r="C191" s="106"/>
      <c r="D191" s="107" t="s">
        <v>197</v>
      </c>
      <c r="E191" s="108" t="s">
        <v>624</v>
      </c>
      <c r="F191" s="109">
        <v>437.5</v>
      </c>
      <c r="G191" s="108"/>
      <c r="H191" s="108">
        <v>504.5</v>
      </c>
      <c r="I191" s="126">
        <v>522</v>
      </c>
      <c r="J191" s="127" t="s">
        <v>692</v>
      </c>
      <c r="K191" s="128">
        <f t="shared" si="107"/>
        <v>67</v>
      </c>
      <c r="L191" s="129">
        <f t="shared" si="108"/>
        <v>0.15314285714285714</v>
      </c>
      <c r="M191" s="130" t="s">
        <v>600</v>
      </c>
      <c r="N191" s="131">
        <v>42480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50</v>
      </c>
      <c r="B192" s="106">
        <v>42438</v>
      </c>
      <c r="C192" s="106"/>
      <c r="D192" s="107" t="s">
        <v>693</v>
      </c>
      <c r="E192" s="108" t="s">
        <v>624</v>
      </c>
      <c r="F192" s="109">
        <v>189.5</v>
      </c>
      <c r="G192" s="108"/>
      <c r="H192" s="108">
        <v>218</v>
      </c>
      <c r="I192" s="126">
        <v>218</v>
      </c>
      <c r="J192" s="127" t="s">
        <v>683</v>
      </c>
      <c r="K192" s="128">
        <f t="shared" si="107"/>
        <v>28.5</v>
      </c>
      <c r="L192" s="129">
        <f t="shared" si="108"/>
        <v>0.15039577836411611</v>
      </c>
      <c r="M192" s="130" t="s">
        <v>600</v>
      </c>
      <c r="N192" s="131">
        <v>43034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364">
        <v>51</v>
      </c>
      <c r="B193" s="115">
        <v>42471</v>
      </c>
      <c r="C193" s="115"/>
      <c r="D193" s="116" t="s">
        <v>694</v>
      </c>
      <c r="E193" s="117" t="s">
        <v>624</v>
      </c>
      <c r="F193" s="118">
        <v>36.5</v>
      </c>
      <c r="G193" s="119"/>
      <c r="H193" s="119">
        <v>15.85</v>
      </c>
      <c r="I193" s="119">
        <v>60</v>
      </c>
      <c r="J193" s="138" t="s">
        <v>695</v>
      </c>
      <c r="K193" s="134">
        <f t="shared" si="107"/>
        <v>-20.65</v>
      </c>
      <c r="L193" s="168">
        <f t="shared" si="108"/>
        <v>-0.5657534246575342</v>
      </c>
      <c r="M193" s="136" t="s">
        <v>664</v>
      </c>
      <c r="N193" s="169">
        <v>43627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52</v>
      </c>
      <c r="B194" s="106">
        <v>42472</v>
      </c>
      <c r="C194" s="106"/>
      <c r="D194" s="107" t="s">
        <v>696</v>
      </c>
      <c r="E194" s="108" t="s">
        <v>624</v>
      </c>
      <c r="F194" s="109">
        <v>93</v>
      </c>
      <c r="G194" s="108"/>
      <c r="H194" s="108">
        <v>149</v>
      </c>
      <c r="I194" s="126">
        <v>140</v>
      </c>
      <c r="J194" s="141" t="s">
        <v>697</v>
      </c>
      <c r="K194" s="128">
        <f t="shared" si="107"/>
        <v>56</v>
      </c>
      <c r="L194" s="129">
        <f t="shared" si="108"/>
        <v>0.60215053763440862</v>
      </c>
      <c r="M194" s="130" t="s">
        <v>600</v>
      </c>
      <c r="N194" s="131">
        <v>42740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53</v>
      </c>
      <c r="B195" s="106">
        <v>42472</v>
      </c>
      <c r="C195" s="106"/>
      <c r="D195" s="107" t="s">
        <v>698</v>
      </c>
      <c r="E195" s="108" t="s">
        <v>624</v>
      </c>
      <c r="F195" s="109">
        <v>130</v>
      </c>
      <c r="G195" s="108"/>
      <c r="H195" s="108">
        <v>150</v>
      </c>
      <c r="I195" s="126" t="s">
        <v>699</v>
      </c>
      <c r="J195" s="127" t="s">
        <v>683</v>
      </c>
      <c r="K195" s="128">
        <f t="shared" si="107"/>
        <v>20</v>
      </c>
      <c r="L195" s="129">
        <f t="shared" si="108"/>
        <v>0.15384615384615385</v>
      </c>
      <c r="M195" s="130" t="s">
        <v>600</v>
      </c>
      <c r="N195" s="131">
        <v>42564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54</v>
      </c>
      <c r="B196" s="106">
        <v>42473</v>
      </c>
      <c r="C196" s="106"/>
      <c r="D196" s="107" t="s">
        <v>354</v>
      </c>
      <c r="E196" s="108" t="s">
        <v>624</v>
      </c>
      <c r="F196" s="109">
        <v>196</v>
      </c>
      <c r="G196" s="108"/>
      <c r="H196" s="108">
        <v>299</v>
      </c>
      <c r="I196" s="126">
        <v>299</v>
      </c>
      <c r="J196" s="127" t="s">
        <v>683</v>
      </c>
      <c r="K196" s="128">
        <v>103</v>
      </c>
      <c r="L196" s="129">
        <v>0.52551020408163296</v>
      </c>
      <c r="M196" s="130" t="s">
        <v>600</v>
      </c>
      <c r="N196" s="131">
        <v>42620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55</v>
      </c>
      <c r="B197" s="106">
        <v>42473</v>
      </c>
      <c r="C197" s="106"/>
      <c r="D197" s="107" t="s">
        <v>757</v>
      </c>
      <c r="E197" s="108" t="s">
        <v>624</v>
      </c>
      <c r="F197" s="109">
        <v>88</v>
      </c>
      <c r="G197" s="108"/>
      <c r="H197" s="108">
        <v>103</v>
      </c>
      <c r="I197" s="126">
        <v>103</v>
      </c>
      <c r="J197" s="127" t="s">
        <v>683</v>
      </c>
      <c r="K197" s="128">
        <v>15</v>
      </c>
      <c r="L197" s="129">
        <v>0.170454545454545</v>
      </c>
      <c r="M197" s="130" t="s">
        <v>600</v>
      </c>
      <c r="N197" s="131">
        <v>42530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56</v>
      </c>
      <c r="B198" s="106">
        <v>42492</v>
      </c>
      <c r="C198" s="106"/>
      <c r="D198" s="107" t="s">
        <v>700</v>
      </c>
      <c r="E198" s="108" t="s">
        <v>624</v>
      </c>
      <c r="F198" s="109">
        <v>127.5</v>
      </c>
      <c r="G198" s="108"/>
      <c r="H198" s="108">
        <v>148</v>
      </c>
      <c r="I198" s="126" t="s">
        <v>701</v>
      </c>
      <c r="J198" s="127" t="s">
        <v>683</v>
      </c>
      <c r="K198" s="128">
        <f>H198-F198</f>
        <v>20.5</v>
      </c>
      <c r="L198" s="129">
        <f>K198/F198</f>
        <v>0.16078431372549021</v>
      </c>
      <c r="M198" s="130" t="s">
        <v>600</v>
      </c>
      <c r="N198" s="131">
        <v>42564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57</v>
      </c>
      <c r="B199" s="106">
        <v>42493</v>
      </c>
      <c r="C199" s="106"/>
      <c r="D199" s="107" t="s">
        <v>702</v>
      </c>
      <c r="E199" s="108" t="s">
        <v>624</v>
      </c>
      <c r="F199" s="109">
        <v>675</v>
      </c>
      <c r="G199" s="108"/>
      <c r="H199" s="108">
        <v>815</v>
      </c>
      <c r="I199" s="126" t="s">
        <v>703</v>
      </c>
      <c r="J199" s="127" t="s">
        <v>683</v>
      </c>
      <c r="K199" s="128">
        <f>H199-F199</f>
        <v>140</v>
      </c>
      <c r="L199" s="129">
        <f>K199/F199</f>
        <v>0.2074074074074074</v>
      </c>
      <c r="M199" s="130" t="s">
        <v>600</v>
      </c>
      <c r="N199" s="131">
        <v>43154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58</v>
      </c>
      <c r="B200" s="110">
        <v>42522</v>
      </c>
      <c r="C200" s="110"/>
      <c r="D200" s="111" t="s">
        <v>758</v>
      </c>
      <c r="E200" s="112" t="s">
        <v>624</v>
      </c>
      <c r="F200" s="113">
        <v>500</v>
      </c>
      <c r="G200" s="113"/>
      <c r="H200" s="114">
        <v>232.5</v>
      </c>
      <c r="I200" s="132" t="s">
        <v>759</v>
      </c>
      <c r="J200" s="133" t="s">
        <v>760</v>
      </c>
      <c r="K200" s="134">
        <f>H200-F200</f>
        <v>-267.5</v>
      </c>
      <c r="L200" s="135">
        <f>K200/F200</f>
        <v>-0.53500000000000003</v>
      </c>
      <c r="M200" s="136" t="s">
        <v>664</v>
      </c>
      <c r="N200" s="137">
        <v>43735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59</v>
      </c>
      <c r="B201" s="106">
        <v>42527</v>
      </c>
      <c r="C201" s="106"/>
      <c r="D201" s="107" t="s">
        <v>704</v>
      </c>
      <c r="E201" s="108" t="s">
        <v>624</v>
      </c>
      <c r="F201" s="109">
        <v>110</v>
      </c>
      <c r="G201" s="108"/>
      <c r="H201" s="108">
        <v>126.5</v>
      </c>
      <c r="I201" s="126">
        <v>125</v>
      </c>
      <c r="J201" s="127" t="s">
        <v>633</v>
      </c>
      <c r="K201" s="128">
        <f>H201-F201</f>
        <v>16.5</v>
      </c>
      <c r="L201" s="129">
        <f>K201/F201</f>
        <v>0.15</v>
      </c>
      <c r="M201" s="130" t="s">
        <v>600</v>
      </c>
      <c r="N201" s="131">
        <v>42552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60</v>
      </c>
      <c r="B202" s="106">
        <v>42538</v>
      </c>
      <c r="C202" s="106"/>
      <c r="D202" s="107" t="s">
        <v>705</v>
      </c>
      <c r="E202" s="108" t="s">
        <v>624</v>
      </c>
      <c r="F202" s="109">
        <v>44</v>
      </c>
      <c r="G202" s="108"/>
      <c r="H202" s="108">
        <v>69.5</v>
      </c>
      <c r="I202" s="126">
        <v>69.5</v>
      </c>
      <c r="J202" s="127" t="s">
        <v>706</v>
      </c>
      <c r="K202" s="128">
        <f>H202-F202</f>
        <v>25.5</v>
      </c>
      <c r="L202" s="129">
        <f>K202/F202</f>
        <v>0.57954545454545459</v>
      </c>
      <c r="M202" s="130" t="s">
        <v>600</v>
      </c>
      <c r="N202" s="131">
        <v>42977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61</v>
      </c>
      <c r="B203" s="106">
        <v>42549</v>
      </c>
      <c r="C203" s="106"/>
      <c r="D203" s="148" t="s">
        <v>761</v>
      </c>
      <c r="E203" s="108" t="s">
        <v>624</v>
      </c>
      <c r="F203" s="109">
        <v>262.5</v>
      </c>
      <c r="G203" s="108"/>
      <c r="H203" s="108">
        <v>340</v>
      </c>
      <c r="I203" s="126">
        <v>333</v>
      </c>
      <c r="J203" s="127" t="s">
        <v>762</v>
      </c>
      <c r="K203" s="128">
        <v>77.5</v>
      </c>
      <c r="L203" s="129">
        <v>0.29523809523809502</v>
      </c>
      <c r="M203" s="130" t="s">
        <v>600</v>
      </c>
      <c r="N203" s="131">
        <v>43017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62</v>
      </c>
      <c r="B204" s="106">
        <v>42549</v>
      </c>
      <c r="C204" s="106"/>
      <c r="D204" s="148" t="s">
        <v>763</v>
      </c>
      <c r="E204" s="108" t="s">
        <v>624</v>
      </c>
      <c r="F204" s="109">
        <v>840</v>
      </c>
      <c r="G204" s="108"/>
      <c r="H204" s="108">
        <v>1230</v>
      </c>
      <c r="I204" s="126">
        <v>1230</v>
      </c>
      <c r="J204" s="127" t="s">
        <v>683</v>
      </c>
      <c r="K204" s="128">
        <v>390</v>
      </c>
      <c r="L204" s="129">
        <v>0.46428571428571402</v>
      </c>
      <c r="M204" s="130" t="s">
        <v>600</v>
      </c>
      <c r="N204" s="131">
        <v>42649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365">
        <v>63</v>
      </c>
      <c r="B205" s="143">
        <v>42556</v>
      </c>
      <c r="C205" s="143"/>
      <c r="D205" s="144" t="s">
        <v>707</v>
      </c>
      <c r="E205" s="145" t="s">
        <v>624</v>
      </c>
      <c r="F205" s="146">
        <v>395</v>
      </c>
      <c r="G205" s="147"/>
      <c r="H205" s="147">
        <f>(468.5+342.5)/2</f>
        <v>405.5</v>
      </c>
      <c r="I205" s="147">
        <v>510</v>
      </c>
      <c r="J205" s="170" t="s">
        <v>708</v>
      </c>
      <c r="K205" s="171">
        <f t="shared" ref="K205:K211" si="109">H205-F205</f>
        <v>10.5</v>
      </c>
      <c r="L205" s="172">
        <f t="shared" ref="L205:L211" si="110">K205/F205</f>
        <v>2.6582278481012658E-2</v>
      </c>
      <c r="M205" s="173" t="s">
        <v>709</v>
      </c>
      <c r="N205" s="174">
        <v>43606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64</v>
      </c>
      <c r="B206" s="110">
        <v>42584</v>
      </c>
      <c r="C206" s="110"/>
      <c r="D206" s="111" t="s">
        <v>710</v>
      </c>
      <c r="E206" s="112" t="s">
        <v>601</v>
      </c>
      <c r="F206" s="113">
        <f>169.5-12.8</f>
        <v>156.69999999999999</v>
      </c>
      <c r="G206" s="113"/>
      <c r="H206" s="114">
        <v>77</v>
      </c>
      <c r="I206" s="132" t="s">
        <v>711</v>
      </c>
      <c r="J206" s="384" t="s">
        <v>3402</v>
      </c>
      <c r="K206" s="134">
        <f t="shared" si="109"/>
        <v>-79.699999999999989</v>
      </c>
      <c r="L206" s="135">
        <f t="shared" si="110"/>
        <v>-0.50861518825781749</v>
      </c>
      <c r="M206" s="136" t="s">
        <v>664</v>
      </c>
      <c r="N206" s="137">
        <v>43522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65</v>
      </c>
      <c r="B207" s="110">
        <v>42586</v>
      </c>
      <c r="C207" s="110"/>
      <c r="D207" s="111" t="s">
        <v>712</v>
      </c>
      <c r="E207" s="112" t="s">
        <v>624</v>
      </c>
      <c r="F207" s="113">
        <v>400</v>
      </c>
      <c r="G207" s="113"/>
      <c r="H207" s="114">
        <v>305</v>
      </c>
      <c r="I207" s="132">
        <v>475</v>
      </c>
      <c r="J207" s="133" t="s">
        <v>713</v>
      </c>
      <c r="K207" s="134">
        <f t="shared" si="109"/>
        <v>-95</v>
      </c>
      <c r="L207" s="135">
        <f t="shared" si="110"/>
        <v>-0.23749999999999999</v>
      </c>
      <c r="M207" s="136" t="s">
        <v>664</v>
      </c>
      <c r="N207" s="137">
        <v>43606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66</v>
      </c>
      <c r="B208" s="106">
        <v>42593</v>
      </c>
      <c r="C208" s="106"/>
      <c r="D208" s="107" t="s">
        <v>714</v>
      </c>
      <c r="E208" s="108" t="s">
        <v>624</v>
      </c>
      <c r="F208" s="109">
        <v>86.5</v>
      </c>
      <c r="G208" s="108"/>
      <c r="H208" s="108">
        <v>130</v>
      </c>
      <c r="I208" s="126">
        <v>130</v>
      </c>
      <c r="J208" s="141" t="s">
        <v>715</v>
      </c>
      <c r="K208" s="128">
        <f t="shared" si="109"/>
        <v>43.5</v>
      </c>
      <c r="L208" s="129">
        <f t="shared" si="110"/>
        <v>0.50289017341040465</v>
      </c>
      <c r="M208" s="130" t="s">
        <v>600</v>
      </c>
      <c r="N208" s="131">
        <v>43091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67</v>
      </c>
      <c r="B209" s="110">
        <v>42600</v>
      </c>
      <c r="C209" s="110"/>
      <c r="D209" s="111" t="s">
        <v>381</v>
      </c>
      <c r="E209" s="112" t="s">
        <v>624</v>
      </c>
      <c r="F209" s="113">
        <v>133.5</v>
      </c>
      <c r="G209" s="113"/>
      <c r="H209" s="114">
        <v>126.5</v>
      </c>
      <c r="I209" s="132">
        <v>178</v>
      </c>
      <c r="J209" s="133" t="s">
        <v>716</v>
      </c>
      <c r="K209" s="134">
        <f t="shared" si="109"/>
        <v>-7</v>
      </c>
      <c r="L209" s="135">
        <f t="shared" si="110"/>
        <v>-5.2434456928838954E-2</v>
      </c>
      <c r="M209" s="136" t="s">
        <v>664</v>
      </c>
      <c r="N209" s="137">
        <v>42615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68</v>
      </c>
      <c r="B210" s="106">
        <v>42613</v>
      </c>
      <c r="C210" s="106"/>
      <c r="D210" s="107" t="s">
        <v>717</v>
      </c>
      <c r="E210" s="108" t="s">
        <v>624</v>
      </c>
      <c r="F210" s="109">
        <v>560</v>
      </c>
      <c r="G210" s="108"/>
      <c r="H210" s="108">
        <v>725</v>
      </c>
      <c r="I210" s="126">
        <v>725</v>
      </c>
      <c r="J210" s="127" t="s">
        <v>626</v>
      </c>
      <c r="K210" s="128">
        <f t="shared" si="109"/>
        <v>165</v>
      </c>
      <c r="L210" s="129">
        <f t="shared" si="110"/>
        <v>0.29464285714285715</v>
      </c>
      <c r="M210" s="130" t="s">
        <v>600</v>
      </c>
      <c r="N210" s="131">
        <v>42456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69</v>
      </c>
      <c r="B211" s="106">
        <v>42614</v>
      </c>
      <c r="C211" s="106"/>
      <c r="D211" s="107" t="s">
        <v>718</v>
      </c>
      <c r="E211" s="108" t="s">
        <v>624</v>
      </c>
      <c r="F211" s="109">
        <v>160.5</v>
      </c>
      <c r="G211" s="108"/>
      <c r="H211" s="108">
        <v>210</v>
      </c>
      <c r="I211" s="126">
        <v>210</v>
      </c>
      <c r="J211" s="127" t="s">
        <v>626</v>
      </c>
      <c r="K211" s="128">
        <f t="shared" si="109"/>
        <v>49.5</v>
      </c>
      <c r="L211" s="129">
        <f t="shared" si="110"/>
        <v>0.30841121495327101</v>
      </c>
      <c r="M211" s="130" t="s">
        <v>600</v>
      </c>
      <c r="N211" s="131">
        <v>42871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70</v>
      </c>
      <c r="B212" s="106">
        <v>42646</v>
      </c>
      <c r="C212" s="106"/>
      <c r="D212" s="148" t="s">
        <v>405</v>
      </c>
      <c r="E212" s="108" t="s">
        <v>624</v>
      </c>
      <c r="F212" s="109">
        <v>430</v>
      </c>
      <c r="G212" s="108"/>
      <c r="H212" s="108">
        <v>596</v>
      </c>
      <c r="I212" s="126">
        <v>575</v>
      </c>
      <c r="J212" s="127" t="s">
        <v>764</v>
      </c>
      <c r="K212" s="128">
        <v>166</v>
      </c>
      <c r="L212" s="129">
        <v>0.38604651162790699</v>
      </c>
      <c r="M212" s="130" t="s">
        <v>600</v>
      </c>
      <c r="N212" s="131">
        <v>42769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71</v>
      </c>
      <c r="B213" s="106">
        <v>42657</v>
      </c>
      <c r="C213" s="106"/>
      <c r="D213" s="107" t="s">
        <v>719</v>
      </c>
      <c r="E213" s="108" t="s">
        <v>624</v>
      </c>
      <c r="F213" s="109">
        <v>280</v>
      </c>
      <c r="G213" s="108"/>
      <c r="H213" s="108">
        <v>345</v>
      </c>
      <c r="I213" s="126">
        <v>345</v>
      </c>
      <c r="J213" s="127" t="s">
        <v>626</v>
      </c>
      <c r="K213" s="128">
        <f t="shared" ref="K213:K218" si="111">H213-F213</f>
        <v>65</v>
      </c>
      <c r="L213" s="129">
        <f>K213/F213</f>
        <v>0.23214285714285715</v>
      </c>
      <c r="M213" s="130" t="s">
        <v>600</v>
      </c>
      <c r="N213" s="131">
        <v>42814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72</v>
      </c>
      <c r="B214" s="106">
        <v>42657</v>
      </c>
      <c r="C214" s="106"/>
      <c r="D214" s="107" t="s">
        <v>720</v>
      </c>
      <c r="E214" s="108" t="s">
        <v>624</v>
      </c>
      <c r="F214" s="109">
        <v>245</v>
      </c>
      <c r="G214" s="108"/>
      <c r="H214" s="108">
        <v>325.5</v>
      </c>
      <c r="I214" s="126">
        <v>330</v>
      </c>
      <c r="J214" s="127" t="s">
        <v>721</v>
      </c>
      <c r="K214" s="128">
        <f t="shared" si="111"/>
        <v>80.5</v>
      </c>
      <c r="L214" s="129">
        <f>K214/F214</f>
        <v>0.32857142857142857</v>
      </c>
      <c r="M214" s="130" t="s">
        <v>600</v>
      </c>
      <c r="N214" s="131">
        <v>42769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73</v>
      </c>
      <c r="B215" s="106">
        <v>42660</v>
      </c>
      <c r="C215" s="106"/>
      <c r="D215" s="107" t="s">
        <v>349</v>
      </c>
      <c r="E215" s="108" t="s">
        <v>624</v>
      </c>
      <c r="F215" s="109">
        <v>125</v>
      </c>
      <c r="G215" s="108"/>
      <c r="H215" s="108">
        <v>160</v>
      </c>
      <c r="I215" s="126">
        <v>160</v>
      </c>
      <c r="J215" s="127" t="s">
        <v>683</v>
      </c>
      <c r="K215" s="128">
        <f t="shared" si="111"/>
        <v>35</v>
      </c>
      <c r="L215" s="129">
        <v>0.28000000000000003</v>
      </c>
      <c r="M215" s="130" t="s">
        <v>600</v>
      </c>
      <c r="N215" s="131">
        <v>42803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74</v>
      </c>
      <c r="B216" s="106">
        <v>42660</v>
      </c>
      <c r="C216" s="106"/>
      <c r="D216" s="107" t="s">
        <v>483</v>
      </c>
      <c r="E216" s="108" t="s">
        <v>624</v>
      </c>
      <c r="F216" s="109">
        <v>114</v>
      </c>
      <c r="G216" s="108"/>
      <c r="H216" s="108">
        <v>145</v>
      </c>
      <c r="I216" s="126">
        <v>145</v>
      </c>
      <c r="J216" s="127" t="s">
        <v>683</v>
      </c>
      <c r="K216" s="128">
        <f t="shared" si="111"/>
        <v>31</v>
      </c>
      <c r="L216" s="129">
        <f>K216/F216</f>
        <v>0.27192982456140352</v>
      </c>
      <c r="M216" s="130" t="s">
        <v>600</v>
      </c>
      <c r="N216" s="131">
        <v>42859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75</v>
      </c>
      <c r="B217" s="106">
        <v>42660</v>
      </c>
      <c r="C217" s="106"/>
      <c r="D217" s="107" t="s">
        <v>722</v>
      </c>
      <c r="E217" s="108" t="s">
        <v>624</v>
      </c>
      <c r="F217" s="109">
        <v>212</v>
      </c>
      <c r="G217" s="108"/>
      <c r="H217" s="108">
        <v>280</v>
      </c>
      <c r="I217" s="126">
        <v>276</v>
      </c>
      <c r="J217" s="127" t="s">
        <v>723</v>
      </c>
      <c r="K217" s="128">
        <f t="shared" si="111"/>
        <v>68</v>
      </c>
      <c r="L217" s="129">
        <f>K217/F217</f>
        <v>0.32075471698113206</v>
      </c>
      <c r="M217" s="130" t="s">
        <v>600</v>
      </c>
      <c r="N217" s="131">
        <v>42858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76</v>
      </c>
      <c r="B218" s="106">
        <v>42678</v>
      </c>
      <c r="C218" s="106"/>
      <c r="D218" s="107" t="s">
        <v>151</v>
      </c>
      <c r="E218" s="108" t="s">
        <v>624</v>
      </c>
      <c r="F218" s="109">
        <v>155</v>
      </c>
      <c r="G218" s="108"/>
      <c r="H218" s="108">
        <v>210</v>
      </c>
      <c r="I218" s="126">
        <v>210</v>
      </c>
      <c r="J218" s="127" t="s">
        <v>724</v>
      </c>
      <c r="K218" s="128">
        <f t="shared" si="111"/>
        <v>55</v>
      </c>
      <c r="L218" s="129">
        <f>K218/F218</f>
        <v>0.35483870967741937</v>
      </c>
      <c r="M218" s="130" t="s">
        <v>600</v>
      </c>
      <c r="N218" s="131">
        <v>42944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77</v>
      </c>
      <c r="B219" s="110">
        <v>42710</v>
      </c>
      <c r="C219" s="110"/>
      <c r="D219" s="111" t="s">
        <v>765</v>
      </c>
      <c r="E219" s="112" t="s">
        <v>624</v>
      </c>
      <c r="F219" s="113">
        <v>150.5</v>
      </c>
      <c r="G219" s="113"/>
      <c r="H219" s="114">
        <v>72.5</v>
      </c>
      <c r="I219" s="132">
        <v>174</v>
      </c>
      <c r="J219" s="133" t="s">
        <v>766</v>
      </c>
      <c r="K219" s="134">
        <v>-78</v>
      </c>
      <c r="L219" s="135">
        <v>-0.51827242524916906</v>
      </c>
      <c r="M219" s="136" t="s">
        <v>664</v>
      </c>
      <c r="N219" s="137">
        <v>43333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78</v>
      </c>
      <c r="B220" s="106">
        <v>42712</v>
      </c>
      <c r="C220" s="106"/>
      <c r="D220" s="107" t="s">
        <v>125</v>
      </c>
      <c r="E220" s="108" t="s">
        <v>624</v>
      </c>
      <c r="F220" s="109">
        <v>380</v>
      </c>
      <c r="G220" s="108"/>
      <c r="H220" s="108">
        <v>478</v>
      </c>
      <c r="I220" s="126">
        <v>468</v>
      </c>
      <c r="J220" s="127" t="s">
        <v>683</v>
      </c>
      <c r="K220" s="128">
        <f>H220-F220</f>
        <v>98</v>
      </c>
      <c r="L220" s="129">
        <f>K220/F220</f>
        <v>0.25789473684210529</v>
      </c>
      <c r="M220" s="130" t="s">
        <v>600</v>
      </c>
      <c r="N220" s="131">
        <v>43025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79</v>
      </c>
      <c r="B221" s="106">
        <v>42734</v>
      </c>
      <c r="C221" s="106"/>
      <c r="D221" s="107" t="s">
        <v>248</v>
      </c>
      <c r="E221" s="108" t="s">
        <v>624</v>
      </c>
      <c r="F221" s="109">
        <v>305</v>
      </c>
      <c r="G221" s="108"/>
      <c r="H221" s="108">
        <v>375</v>
      </c>
      <c r="I221" s="126">
        <v>375</v>
      </c>
      <c r="J221" s="127" t="s">
        <v>683</v>
      </c>
      <c r="K221" s="128">
        <f>H221-F221</f>
        <v>70</v>
      </c>
      <c r="L221" s="129">
        <f>K221/F221</f>
        <v>0.22950819672131148</v>
      </c>
      <c r="M221" s="130" t="s">
        <v>600</v>
      </c>
      <c r="N221" s="131">
        <v>42768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80</v>
      </c>
      <c r="B222" s="106">
        <v>42739</v>
      </c>
      <c r="C222" s="106"/>
      <c r="D222" s="107" t="s">
        <v>351</v>
      </c>
      <c r="E222" s="108" t="s">
        <v>624</v>
      </c>
      <c r="F222" s="109">
        <v>99.5</v>
      </c>
      <c r="G222" s="108"/>
      <c r="H222" s="108">
        <v>158</v>
      </c>
      <c r="I222" s="126">
        <v>158</v>
      </c>
      <c r="J222" s="127" t="s">
        <v>683</v>
      </c>
      <c r="K222" s="128">
        <f>H222-F222</f>
        <v>58.5</v>
      </c>
      <c r="L222" s="129">
        <f>K222/F222</f>
        <v>0.5879396984924623</v>
      </c>
      <c r="M222" s="130" t="s">
        <v>600</v>
      </c>
      <c r="N222" s="131">
        <v>42898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81</v>
      </c>
      <c r="B223" s="106">
        <v>42739</v>
      </c>
      <c r="C223" s="106"/>
      <c r="D223" s="107" t="s">
        <v>351</v>
      </c>
      <c r="E223" s="108" t="s">
        <v>624</v>
      </c>
      <c r="F223" s="109">
        <v>99.5</v>
      </c>
      <c r="G223" s="108"/>
      <c r="H223" s="108">
        <v>158</v>
      </c>
      <c r="I223" s="126">
        <v>158</v>
      </c>
      <c r="J223" s="127" t="s">
        <v>683</v>
      </c>
      <c r="K223" s="128">
        <v>58.5</v>
      </c>
      <c r="L223" s="129">
        <v>0.58793969849246197</v>
      </c>
      <c r="M223" s="130" t="s">
        <v>600</v>
      </c>
      <c r="N223" s="131">
        <v>42898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82</v>
      </c>
      <c r="B224" s="106">
        <v>42786</v>
      </c>
      <c r="C224" s="106"/>
      <c r="D224" s="107" t="s">
        <v>169</v>
      </c>
      <c r="E224" s="108" t="s">
        <v>624</v>
      </c>
      <c r="F224" s="109">
        <v>140.5</v>
      </c>
      <c r="G224" s="108"/>
      <c r="H224" s="108">
        <v>220</v>
      </c>
      <c r="I224" s="126">
        <v>220</v>
      </c>
      <c r="J224" s="127" t="s">
        <v>683</v>
      </c>
      <c r="K224" s="128">
        <f>H224-F224</f>
        <v>79.5</v>
      </c>
      <c r="L224" s="129">
        <f>K224/F224</f>
        <v>0.5658362989323843</v>
      </c>
      <c r="M224" s="130" t="s">
        <v>600</v>
      </c>
      <c r="N224" s="131">
        <v>42864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83</v>
      </c>
      <c r="B225" s="106">
        <v>42786</v>
      </c>
      <c r="C225" s="106"/>
      <c r="D225" s="107" t="s">
        <v>767</v>
      </c>
      <c r="E225" s="108" t="s">
        <v>624</v>
      </c>
      <c r="F225" s="109">
        <v>202.5</v>
      </c>
      <c r="G225" s="108"/>
      <c r="H225" s="108">
        <v>234</v>
      </c>
      <c r="I225" s="126">
        <v>234</v>
      </c>
      <c r="J225" s="127" t="s">
        <v>683</v>
      </c>
      <c r="K225" s="128">
        <v>31.5</v>
      </c>
      <c r="L225" s="129">
        <v>0.155555555555556</v>
      </c>
      <c r="M225" s="130" t="s">
        <v>600</v>
      </c>
      <c r="N225" s="131">
        <v>42836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84</v>
      </c>
      <c r="B226" s="106">
        <v>42818</v>
      </c>
      <c r="C226" s="106"/>
      <c r="D226" s="107" t="s">
        <v>557</v>
      </c>
      <c r="E226" s="108" t="s">
        <v>624</v>
      </c>
      <c r="F226" s="109">
        <v>300.5</v>
      </c>
      <c r="G226" s="108"/>
      <c r="H226" s="108">
        <v>417.5</v>
      </c>
      <c r="I226" s="126">
        <v>420</v>
      </c>
      <c r="J226" s="127" t="s">
        <v>725</v>
      </c>
      <c r="K226" s="128">
        <f>H226-F226</f>
        <v>117</v>
      </c>
      <c r="L226" s="129">
        <f>K226/F226</f>
        <v>0.38935108153078202</v>
      </c>
      <c r="M226" s="130" t="s">
        <v>600</v>
      </c>
      <c r="N226" s="131">
        <v>43070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85</v>
      </c>
      <c r="B227" s="106">
        <v>42818</v>
      </c>
      <c r="C227" s="106"/>
      <c r="D227" s="107" t="s">
        <v>763</v>
      </c>
      <c r="E227" s="108" t="s">
        <v>624</v>
      </c>
      <c r="F227" s="109">
        <v>850</v>
      </c>
      <c r="G227" s="108"/>
      <c r="H227" s="108">
        <v>1042.5</v>
      </c>
      <c r="I227" s="126">
        <v>1023</v>
      </c>
      <c r="J227" s="127" t="s">
        <v>768</v>
      </c>
      <c r="K227" s="128">
        <v>192.5</v>
      </c>
      <c r="L227" s="129">
        <v>0.22647058823529401</v>
      </c>
      <c r="M227" s="130" t="s">
        <v>600</v>
      </c>
      <c r="N227" s="131">
        <v>42830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86</v>
      </c>
      <c r="B228" s="106">
        <v>42830</v>
      </c>
      <c r="C228" s="106"/>
      <c r="D228" s="107" t="s">
        <v>501</v>
      </c>
      <c r="E228" s="108" t="s">
        <v>624</v>
      </c>
      <c r="F228" s="109">
        <v>785</v>
      </c>
      <c r="G228" s="108"/>
      <c r="H228" s="108">
        <v>930</v>
      </c>
      <c r="I228" s="126">
        <v>920</v>
      </c>
      <c r="J228" s="127" t="s">
        <v>726</v>
      </c>
      <c r="K228" s="128">
        <f>H228-F228</f>
        <v>145</v>
      </c>
      <c r="L228" s="129">
        <f>K228/F228</f>
        <v>0.18471337579617833</v>
      </c>
      <c r="M228" s="130" t="s">
        <v>600</v>
      </c>
      <c r="N228" s="131">
        <v>42976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87</v>
      </c>
      <c r="B229" s="110">
        <v>42831</v>
      </c>
      <c r="C229" s="110"/>
      <c r="D229" s="111" t="s">
        <v>769</v>
      </c>
      <c r="E229" s="112" t="s">
        <v>624</v>
      </c>
      <c r="F229" s="113">
        <v>40</v>
      </c>
      <c r="G229" s="113"/>
      <c r="H229" s="114">
        <v>13.1</v>
      </c>
      <c r="I229" s="132">
        <v>60</v>
      </c>
      <c r="J229" s="138" t="s">
        <v>770</v>
      </c>
      <c r="K229" s="134">
        <v>-26.9</v>
      </c>
      <c r="L229" s="135">
        <v>-0.67249999999999999</v>
      </c>
      <c r="M229" s="136" t="s">
        <v>664</v>
      </c>
      <c r="N229" s="137">
        <v>43138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88</v>
      </c>
      <c r="B230" s="106">
        <v>42837</v>
      </c>
      <c r="C230" s="106"/>
      <c r="D230" s="107" t="s">
        <v>88</v>
      </c>
      <c r="E230" s="108" t="s">
        <v>624</v>
      </c>
      <c r="F230" s="109">
        <v>289.5</v>
      </c>
      <c r="G230" s="108"/>
      <c r="H230" s="108">
        <v>354</v>
      </c>
      <c r="I230" s="126">
        <v>360</v>
      </c>
      <c r="J230" s="127" t="s">
        <v>727</v>
      </c>
      <c r="K230" s="128">
        <f t="shared" ref="K230:K238" si="112">H230-F230</f>
        <v>64.5</v>
      </c>
      <c r="L230" s="129">
        <f t="shared" ref="L230:L238" si="113">K230/F230</f>
        <v>0.22279792746113988</v>
      </c>
      <c r="M230" s="130" t="s">
        <v>600</v>
      </c>
      <c r="N230" s="131">
        <v>43040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89</v>
      </c>
      <c r="B231" s="106">
        <v>42845</v>
      </c>
      <c r="C231" s="106"/>
      <c r="D231" s="107" t="s">
        <v>438</v>
      </c>
      <c r="E231" s="108" t="s">
        <v>624</v>
      </c>
      <c r="F231" s="109">
        <v>700</v>
      </c>
      <c r="G231" s="108"/>
      <c r="H231" s="108">
        <v>840</v>
      </c>
      <c r="I231" s="126">
        <v>840</v>
      </c>
      <c r="J231" s="127" t="s">
        <v>728</v>
      </c>
      <c r="K231" s="128">
        <f t="shared" si="112"/>
        <v>140</v>
      </c>
      <c r="L231" s="129">
        <f t="shared" si="113"/>
        <v>0.2</v>
      </c>
      <c r="M231" s="130" t="s">
        <v>600</v>
      </c>
      <c r="N231" s="131">
        <v>42893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90</v>
      </c>
      <c r="B232" s="106">
        <v>42887</v>
      </c>
      <c r="C232" s="106"/>
      <c r="D232" s="148" t="s">
        <v>363</v>
      </c>
      <c r="E232" s="108" t="s">
        <v>624</v>
      </c>
      <c r="F232" s="109">
        <v>130</v>
      </c>
      <c r="G232" s="108"/>
      <c r="H232" s="108">
        <v>144.25</v>
      </c>
      <c r="I232" s="126">
        <v>170</v>
      </c>
      <c r="J232" s="127" t="s">
        <v>729</v>
      </c>
      <c r="K232" s="128">
        <f t="shared" si="112"/>
        <v>14.25</v>
      </c>
      <c r="L232" s="129">
        <f t="shared" si="113"/>
        <v>0.10961538461538461</v>
      </c>
      <c r="M232" s="130" t="s">
        <v>600</v>
      </c>
      <c r="N232" s="131">
        <v>43675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91</v>
      </c>
      <c r="B233" s="106">
        <v>42901</v>
      </c>
      <c r="C233" s="106"/>
      <c r="D233" s="148" t="s">
        <v>730</v>
      </c>
      <c r="E233" s="108" t="s">
        <v>624</v>
      </c>
      <c r="F233" s="109">
        <v>214.5</v>
      </c>
      <c r="G233" s="108"/>
      <c r="H233" s="108">
        <v>262</v>
      </c>
      <c r="I233" s="126">
        <v>262</v>
      </c>
      <c r="J233" s="127" t="s">
        <v>731</v>
      </c>
      <c r="K233" s="128">
        <f t="shared" si="112"/>
        <v>47.5</v>
      </c>
      <c r="L233" s="129">
        <f t="shared" si="113"/>
        <v>0.22144522144522144</v>
      </c>
      <c r="M233" s="130" t="s">
        <v>600</v>
      </c>
      <c r="N233" s="131">
        <v>42977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5">
        <v>92</v>
      </c>
      <c r="B234" s="154">
        <v>42933</v>
      </c>
      <c r="C234" s="154"/>
      <c r="D234" s="155" t="s">
        <v>732</v>
      </c>
      <c r="E234" s="156" t="s">
        <v>624</v>
      </c>
      <c r="F234" s="157">
        <v>370</v>
      </c>
      <c r="G234" s="156"/>
      <c r="H234" s="156">
        <v>447.5</v>
      </c>
      <c r="I234" s="178">
        <v>450</v>
      </c>
      <c r="J234" s="231" t="s">
        <v>683</v>
      </c>
      <c r="K234" s="128">
        <f t="shared" si="112"/>
        <v>77.5</v>
      </c>
      <c r="L234" s="180">
        <f t="shared" si="113"/>
        <v>0.20945945945945946</v>
      </c>
      <c r="M234" s="181" t="s">
        <v>600</v>
      </c>
      <c r="N234" s="182">
        <v>43035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5">
        <v>93</v>
      </c>
      <c r="B235" s="154">
        <v>42943</v>
      </c>
      <c r="C235" s="154"/>
      <c r="D235" s="155" t="s">
        <v>167</v>
      </c>
      <c r="E235" s="156" t="s">
        <v>624</v>
      </c>
      <c r="F235" s="157">
        <v>657.5</v>
      </c>
      <c r="G235" s="156"/>
      <c r="H235" s="156">
        <v>825</v>
      </c>
      <c r="I235" s="178">
        <v>820</v>
      </c>
      <c r="J235" s="231" t="s">
        <v>683</v>
      </c>
      <c r="K235" s="128">
        <f t="shared" si="112"/>
        <v>167.5</v>
      </c>
      <c r="L235" s="180">
        <f t="shared" si="113"/>
        <v>0.25475285171102663</v>
      </c>
      <c r="M235" s="181" t="s">
        <v>600</v>
      </c>
      <c r="N235" s="182">
        <v>43090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94</v>
      </c>
      <c r="B236" s="106">
        <v>42964</v>
      </c>
      <c r="C236" s="106"/>
      <c r="D236" s="107" t="s">
        <v>368</v>
      </c>
      <c r="E236" s="108" t="s">
        <v>624</v>
      </c>
      <c r="F236" s="109">
        <v>605</v>
      </c>
      <c r="G236" s="108"/>
      <c r="H236" s="108">
        <v>750</v>
      </c>
      <c r="I236" s="126">
        <v>750</v>
      </c>
      <c r="J236" s="127" t="s">
        <v>726</v>
      </c>
      <c r="K236" s="128">
        <f t="shared" si="112"/>
        <v>145</v>
      </c>
      <c r="L236" s="129">
        <f t="shared" si="113"/>
        <v>0.23966942148760331</v>
      </c>
      <c r="M236" s="130" t="s">
        <v>600</v>
      </c>
      <c r="N236" s="131">
        <v>43027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66">
        <v>95</v>
      </c>
      <c r="B237" s="149">
        <v>42979</v>
      </c>
      <c r="C237" s="149"/>
      <c r="D237" s="150" t="s">
        <v>509</v>
      </c>
      <c r="E237" s="151" t="s">
        <v>624</v>
      </c>
      <c r="F237" s="152">
        <v>255</v>
      </c>
      <c r="G237" s="153"/>
      <c r="H237" s="153">
        <v>217.25</v>
      </c>
      <c r="I237" s="153">
        <v>320</v>
      </c>
      <c r="J237" s="175" t="s">
        <v>733</v>
      </c>
      <c r="K237" s="134">
        <f t="shared" si="112"/>
        <v>-37.75</v>
      </c>
      <c r="L237" s="176">
        <f t="shared" si="113"/>
        <v>-0.14803921568627451</v>
      </c>
      <c r="M237" s="136" t="s">
        <v>664</v>
      </c>
      <c r="N237" s="177">
        <v>43661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3">
        <v>96</v>
      </c>
      <c r="B238" s="106">
        <v>42997</v>
      </c>
      <c r="C238" s="106"/>
      <c r="D238" s="107" t="s">
        <v>734</v>
      </c>
      <c r="E238" s="108" t="s">
        <v>624</v>
      </c>
      <c r="F238" s="109">
        <v>215</v>
      </c>
      <c r="G238" s="108"/>
      <c r="H238" s="108">
        <v>258</v>
      </c>
      <c r="I238" s="126">
        <v>258</v>
      </c>
      <c r="J238" s="127" t="s">
        <v>683</v>
      </c>
      <c r="K238" s="128">
        <f t="shared" si="112"/>
        <v>43</v>
      </c>
      <c r="L238" s="129">
        <f t="shared" si="113"/>
        <v>0.2</v>
      </c>
      <c r="M238" s="130" t="s">
        <v>600</v>
      </c>
      <c r="N238" s="131">
        <v>43040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3">
        <v>97</v>
      </c>
      <c r="B239" s="106">
        <v>42997</v>
      </c>
      <c r="C239" s="106"/>
      <c r="D239" s="107" t="s">
        <v>734</v>
      </c>
      <c r="E239" s="108" t="s">
        <v>624</v>
      </c>
      <c r="F239" s="109">
        <v>215</v>
      </c>
      <c r="G239" s="108"/>
      <c r="H239" s="108">
        <v>258</v>
      </c>
      <c r="I239" s="126">
        <v>258</v>
      </c>
      <c r="J239" s="231" t="s">
        <v>683</v>
      </c>
      <c r="K239" s="128">
        <v>43</v>
      </c>
      <c r="L239" s="129">
        <v>0.2</v>
      </c>
      <c r="M239" s="130" t="s">
        <v>600</v>
      </c>
      <c r="N239" s="131">
        <v>43040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6">
        <v>98</v>
      </c>
      <c r="B240" s="207">
        <v>42998</v>
      </c>
      <c r="C240" s="207"/>
      <c r="D240" s="375" t="s">
        <v>2980</v>
      </c>
      <c r="E240" s="208" t="s">
        <v>624</v>
      </c>
      <c r="F240" s="209">
        <v>75</v>
      </c>
      <c r="G240" s="208"/>
      <c r="H240" s="208">
        <v>90</v>
      </c>
      <c r="I240" s="232">
        <v>90</v>
      </c>
      <c r="J240" s="127" t="s">
        <v>735</v>
      </c>
      <c r="K240" s="128">
        <f t="shared" ref="K240:K245" si="114">H240-F240</f>
        <v>15</v>
      </c>
      <c r="L240" s="129">
        <f t="shared" ref="L240:L245" si="115">K240/F240</f>
        <v>0.2</v>
      </c>
      <c r="M240" s="130" t="s">
        <v>600</v>
      </c>
      <c r="N240" s="131">
        <v>43019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5">
        <v>99</v>
      </c>
      <c r="B241" s="154">
        <v>43011</v>
      </c>
      <c r="C241" s="154"/>
      <c r="D241" s="155" t="s">
        <v>736</v>
      </c>
      <c r="E241" s="156" t="s">
        <v>624</v>
      </c>
      <c r="F241" s="157">
        <v>315</v>
      </c>
      <c r="G241" s="156"/>
      <c r="H241" s="156">
        <v>392</v>
      </c>
      <c r="I241" s="178">
        <v>384</v>
      </c>
      <c r="J241" s="231" t="s">
        <v>737</v>
      </c>
      <c r="K241" s="128">
        <f t="shared" si="114"/>
        <v>77</v>
      </c>
      <c r="L241" s="180">
        <f t="shared" si="115"/>
        <v>0.24444444444444444</v>
      </c>
      <c r="M241" s="181" t="s">
        <v>600</v>
      </c>
      <c r="N241" s="182">
        <v>43017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5">
        <v>100</v>
      </c>
      <c r="B242" s="154">
        <v>43013</v>
      </c>
      <c r="C242" s="154"/>
      <c r="D242" s="155" t="s">
        <v>738</v>
      </c>
      <c r="E242" s="156" t="s">
        <v>624</v>
      </c>
      <c r="F242" s="157">
        <v>145</v>
      </c>
      <c r="G242" s="156"/>
      <c r="H242" s="156">
        <v>179</v>
      </c>
      <c r="I242" s="178">
        <v>180</v>
      </c>
      <c r="J242" s="231" t="s">
        <v>614</v>
      </c>
      <c r="K242" s="128">
        <f t="shared" si="114"/>
        <v>34</v>
      </c>
      <c r="L242" s="180">
        <f t="shared" si="115"/>
        <v>0.23448275862068965</v>
      </c>
      <c r="M242" s="181" t="s">
        <v>600</v>
      </c>
      <c r="N242" s="182">
        <v>43025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5">
        <v>101</v>
      </c>
      <c r="B243" s="154">
        <v>43014</v>
      </c>
      <c r="C243" s="154"/>
      <c r="D243" s="155" t="s">
        <v>339</v>
      </c>
      <c r="E243" s="156" t="s">
        <v>624</v>
      </c>
      <c r="F243" s="157">
        <v>256</v>
      </c>
      <c r="G243" s="156"/>
      <c r="H243" s="156">
        <v>323</v>
      </c>
      <c r="I243" s="178">
        <v>320</v>
      </c>
      <c r="J243" s="231" t="s">
        <v>683</v>
      </c>
      <c r="K243" s="128">
        <f t="shared" si="114"/>
        <v>67</v>
      </c>
      <c r="L243" s="180">
        <f t="shared" si="115"/>
        <v>0.26171875</v>
      </c>
      <c r="M243" s="181" t="s">
        <v>600</v>
      </c>
      <c r="N243" s="182">
        <v>43067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5">
        <v>102</v>
      </c>
      <c r="B244" s="154">
        <v>43017</v>
      </c>
      <c r="C244" s="154"/>
      <c r="D244" s="155" t="s">
        <v>360</v>
      </c>
      <c r="E244" s="156" t="s">
        <v>624</v>
      </c>
      <c r="F244" s="157">
        <v>137.5</v>
      </c>
      <c r="G244" s="156"/>
      <c r="H244" s="156">
        <v>184</v>
      </c>
      <c r="I244" s="178">
        <v>183</v>
      </c>
      <c r="J244" s="179" t="s">
        <v>739</v>
      </c>
      <c r="K244" s="128">
        <f t="shared" si="114"/>
        <v>46.5</v>
      </c>
      <c r="L244" s="180">
        <f t="shared" si="115"/>
        <v>0.33818181818181819</v>
      </c>
      <c r="M244" s="181" t="s">
        <v>600</v>
      </c>
      <c r="N244" s="182">
        <v>43108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5">
        <v>103</v>
      </c>
      <c r="B245" s="154">
        <v>43018</v>
      </c>
      <c r="C245" s="154"/>
      <c r="D245" s="155" t="s">
        <v>740</v>
      </c>
      <c r="E245" s="156" t="s">
        <v>624</v>
      </c>
      <c r="F245" s="157">
        <v>125.5</v>
      </c>
      <c r="G245" s="156"/>
      <c r="H245" s="156">
        <v>158</v>
      </c>
      <c r="I245" s="178">
        <v>155</v>
      </c>
      <c r="J245" s="179" t="s">
        <v>741</v>
      </c>
      <c r="K245" s="128">
        <f t="shared" si="114"/>
        <v>32.5</v>
      </c>
      <c r="L245" s="180">
        <f t="shared" si="115"/>
        <v>0.25896414342629481</v>
      </c>
      <c r="M245" s="181" t="s">
        <v>600</v>
      </c>
      <c r="N245" s="182">
        <v>43067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5">
        <v>104</v>
      </c>
      <c r="B246" s="154">
        <v>43018</v>
      </c>
      <c r="C246" s="154"/>
      <c r="D246" s="155" t="s">
        <v>771</v>
      </c>
      <c r="E246" s="156" t="s">
        <v>624</v>
      </c>
      <c r="F246" s="157">
        <v>895</v>
      </c>
      <c r="G246" s="156"/>
      <c r="H246" s="156">
        <v>1122.5</v>
      </c>
      <c r="I246" s="178">
        <v>1078</v>
      </c>
      <c r="J246" s="179" t="s">
        <v>772</v>
      </c>
      <c r="K246" s="128">
        <v>227.5</v>
      </c>
      <c r="L246" s="180">
        <v>0.25418994413407803</v>
      </c>
      <c r="M246" s="181" t="s">
        <v>600</v>
      </c>
      <c r="N246" s="182">
        <v>43117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5">
        <v>105</v>
      </c>
      <c r="B247" s="154">
        <v>43020</v>
      </c>
      <c r="C247" s="154"/>
      <c r="D247" s="155" t="s">
        <v>347</v>
      </c>
      <c r="E247" s="156" t="s">
        <v>624</v>
      </c>
      <c r="F247" s="157">
        <v>525</v>
      </c>
      <c r="G247" s="156"/>
      <c r="H247" s="156">
        <v>629</v>
      </c>
      <c r="I247" s="178">
        <v>629</v>
      </c>
      <c r="J247" s="231" t="s">
        <v>683</v>
      </c>
      <c r="K247" s="128">
        <v>104</v>
      </c>
      <c r="L247" s="180">
        <v>0.19809523809523799</v>
      </c>
      <c r="M247" s="181" t="s">
        <v>600</v>
      </c>
      <c r="N247" s="182">
        <v>43119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5">
        <v>106</v>
      </c>
      <c r="B248" s="154">
        <v>43046</v>
      </c>
      <c r="C248" s="154"/>
      <c r="D248" s="155" t="s">
        <v>393</v>
      </c>
      <c r="E248" s="156" t="s">
        <v>624</v>
      </c>
      <c r="F248" s="157">
        <v>740</v>
      </c>
      <c r="G248" s="156"/>
      <c r="H248" s="156">
        <v>892.5</v>
      </c>
      <c r="I248" s="178">
        <v>900</v>
      </c>
      <c r="J248" s="179" t="s">
        <v>742</v>
      </c>
      <c r="K248" s="128">
        <f>H248-F248</f>
        <v>152.5</v>
      </c>
      <c r="L248" s="180">
        <f>K248/F248</f>
        <v>0.20608108108108109</v>
      </c>
      <c r="M248" s="181" t="s">
        <v>600</v>
      </c>
      <c r="N248" s="182">
        <v>43052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3">
        <v>107</v>
      </c>
      <c r="B249" s="106">
        <v>43073</v>
      </c>
      <c r="C249" s="106"/>
      <c r="D249" s="107" t="s">
        <v>743</v>
      </c>
      <c r="E249" s="108" t="s">
        <v>624</v>
      </c>
      <c r="F249" s="109">
        <v>118.5</v>
      </c>
      <c r="G249" s="108"/>
      <c r="H249" s="108">
        <v>143.5</v>
      </c>
      <c r="I249" s="126">
        <v>145</v>
      </c>
      <c r="J249" s="141" t="s">
        <v>744</v>
      </c>
      <c r="K249" s="128">
        <f>H249-F249</f>
        <v>25</v>
      </c>
      <c r="L249" s="129">
        <f>K249/F249</f>
        <v>0.2109704641350211</v>
      </c>
      <c r="M249" s="130" t="s">
        <v>600</v>
      </c>
      <c r="N249" s="131">
        <v>43097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4">
        <v>108</v>
      </c>
      <c r="B250" s="110">
        <v>43090</v>
      </c>
      <c r="C250" s="110"/>
      <c r="D250" s="158" t="s">
        <v>443</v>
      </c>
      <c r="E250" s="112" t="s">
        <v>624</v>
      </c>
      <c r="F250" s="113">
        <v>715</v>
      </c>
      <c r="G250" s="113"/>
      <c r="H250" s="114">
        <v>500</v>
      </c>
      <c r="I250" s="132">
        <v>872</v>
      </c>
      <c r="J250" s="138" t="s">
        <v>745</v>
      </c>
      <c r="K250" s="134">
        <f>H250-F250</f>
        <v>-215</v>
      </c>
      <c r="L250" s="135">
        <f>K250/F250</f>
        <v>-0.30069930069930068</v>
      </c>
      <c r="M250" s="136" t="s">
        <v>664</v>
      </c>
      <c r="N250" s="137">
        <v>43670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3">
        <v>109</v>
      </c>
      <c r="B251" s="106">
        <v>43098</v>
      </c>
      <c r="C251" s="106"/>
      <c r="D251" s="107" t="s">
        <v>736</v>
      </c>
      <c r="E251" s="108" t="s">
        <v>624</v>
      </c>
      <c r="F251" s="109">
        <v>435</v>
      </c>
      <c r="G251" s="108"/>
      <c r="H251" s="108">
        <v>542.5</v>
      </c>
      <c r="I251" s="126">
        <v>539</v>
      </c>
      <c r="J251" s="141" t="s">
        <v>683</v>
      </c>
      <c r="K251" s="128">
        <v>107.5</v>
      </c>
      <c r="L251" s="129">
        <v>0.247126436781609</v>
      </c>
      <c r="M251" s="130" t="s">
        <v>600</v>
      </c>
      <c r="N251" s="131">
        <v>43206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3">
        <v>110</v>
      </c>
      <c r="B252" s="106">
        <v>43098</v>
      </c>
      <c r="C252" s="106"/>
      <c r="D252" s="107" t="s">
        <v>571</v>
      </c>
      <c r="E252" s="108" t="s">
        <v>624</v>
      </c>
      <c r="F252" s="109">
        <v>885</v>
      </c>
      <c r="G252" s="108"/>
      <c r="H252" s="108">
        <v>1090</v>
      </c>
      <c r="I252" s="126">
        <v>1084</v>
      </c>
      <c r="J252" s="141" t="s">
        <v>683</v>
      </c>
      <c r="K252" s="128">
        <v>205</v>
      </c>
      <c r="L252" s="129">
        <v>0.23163841807909599</v>
      </c>
      <c r="M252" s="130" t="s">
        <v>600</v>
      </c>
      <c r="N252" s="131">
        <v>43213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67">
        <v>111</v>
      </c>
      <c r="B253" s="348">
        <v>43192</v>
      </c>
      <c r="C253" s="348"/>
      <c r="D253" s="116" t="s">
        <v>753</v>
      </c>
      <c r="E253" s="351" t="s">
        <v>624</v>
      </c>
      <c r="F253" s="354">
        <v>478.5</v>
      </c>
      <c r="G253" s="351"/>
      <c r="H253" s="351">
        <v>442</v>
      </c>
      <c r="I253" s="357">
        <v>613</v>
      </c>
      <c r="J253" s="384" t="s">
        <v>3404</v>
      </c>
      <c r="K253" s="134">
        <f>H253-F253</f>
        <v>-36.5</v>
      </c>
      <c r="L253" s="135">
        <f>K253/F253</f>
        <v>-7.6280041797283177E-2</v>
      </c>
      <c r="M253" s="136" t="s">
        <v>664</v>
      </c>
      <c r="N253" s="137">
        <v>43762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4">
        <v>112</v>
      </c>
      <c r="B254" s="110">
        <v>43194</v>
      </c>
      <c r="C254" s="110"/>
      <c r="D254" s="374" t="s">
        <v>2979</v>
      </c>
      <c r="E254" s="112" t="s">
        <v>624</v>
      </c>
      <c r="F254" s="113">
        <f>141.5-7.3</f>
        <v>134.19999999999999</v>
      </c>
      <c r="G254" s="113"/>
      <c r="H254" s="114">
        <v>77</v>
      </c>
      <c r="I254" s="132">
        <v>180</v>
      </c>
      <c r="J254" s="384" t="s">
        <v>3403</v>
      </c>
      <c r="K254" s="134">
        <f>H254-F254</f>
        <v>-57.199999999999989</v>
      </c>
      <c r="L254" s="135">
        <f>K254/F254</f>
        <v>-0.42622950819672129</v>
      </c>
      <c r="M254" s="136" t="s">
        <v>664</v>
      </c>
      <c r="N254" s="137">
        <v>43522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4">
        <v>113</v>
      </c>
      <c r="B255" s="110">
        <v>43209</v>
      </c>
      <c r="C255" s="110"/>
      <c r="D255" s="111" t="s">
        <v>746</v>
      </c>
      <c r="E255" s="112" t="s">
        <v>624</v>
      </c>
      <c r="F255" s="113">
        <v>430</v>
      </c>
      <c r="G255" s="113"/>
      <c r="H255" s="114">
        <v>220</v>
      </c>
      <c r="I255" s="132">
        <v>537</v>
      </c>
      <c r="J255" s="138" t="s">
        <v>747</v>
      </c>
      <c r="K255" s="134">
        <f>H255-F255</f>
        <v>-210</v>
      </c>
      <c r="L255" s="135">
        <f>K255/F255</f>
        <v>-0.48837209302325579</v>
      </c>
      <c r="M255" s="136" t="s">
        <v>664</v>
      </c>
      <c r="N255" s="137">
        <v>43252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68">
        <v>114</v>
      </c>
      <c r="B256" s="159">
        <v>43220</v>
      </c>
      <c r="C256" s="159"/>
      <c r="D256" s="160" t="s">
        <v>394</v>
      </c>
      <c r="E256" s="161" t="s">
        <v>624</v>
      </c>
      <c r="F256" s="163">
        <v>153.5</v>
      </c>
      <c r="G256" s="163"/>
      <c r="H256" s="163">
        <v>196</v>
      </c>
      <c r="I256" s="163">
        <v>196</v>
      </c>
      <c r="J256" s="359" t="s">
        <v>3495</v>
      </c>
      <c r="K256" s="183">
        <f>H256-F256</f>
        <v>42.5</v>
      </c>
      <c r="L256" s="184">
        <f>K256/F256</f>
        <v>0.27687296416938112</v>
      </c>
      <c r="M256" s="162" t="s">
        <v>600</v>
      </c>
      <c r="N256" s="185">
        <v>43605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4">
        <v>115</v>
      </c>
      <c r="B257" s="110">
        <v>43306</v>
      </c>
      <c r="C257" s="110"/>
      <c r="D257" s="111" t="s">
        <v>769</v>
      </c>
      <c r="E257" s="112" t="s">
        <v>624</v>
      </c>
      <c r="F257" s="113">
        <v>27.5</v>
      </c>
      <c r="G257" s="113"/>
      <c r="H257" s="114">
        <v>13.1</v>
      </c>
      <c r="I257" s="132">
        <v>60</v>
      </c>
      <c r="J257" s="138" t="s">
        <v>773</v>
      </c>
      <c r="K257" s="134">
        <v>-14.4</v>
      </c>
      <c r="L257" s="135">
        <v>-0.52363636363636401</v>
      </c>
      <c r="M257" s="136" t="s">
        <v>664</v>
      </c>
      <c r="N257" s="137">
        <v>43138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67">
        <v>116</v>
      </c>
      <c r="B258" s="348">
        <v>43318</v>
      </c>
      <c r="C258" s="348"/>
      <c r="D258" s="116" t="s">
        <v>748</v>
      </c>
      <c r="E258" s="351" t="s">
        <v>624</v>
      </c>
      <c r="F258" s="351">
        <v>148.5</v>
      </c>
      <c r="G258" s="351"/>
      <c r="H258" s="351">
        <v>102</v>
      </c>
      <c r="I258" s="357">
        <v>182</v>
      </c>
      <c r="J258" s="138" t="s">
        <v>3494</v>
      </c>
      <c r="K258" s="134">
        <f>H258-F258</f>
        <v>-46.5</v>
      </c>
      <c r="L258" s="135">
        <f>K258/F258</f>
        <v>-0.31313131313131315</v>
      </c>
      <c r="M258" s="136" t="s">
        <v>664</v>
      </c>
      <c r="N258" s="137">
        <v>43661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3">
        <v>117</v>
      </c>
      <c r="B259" s="106">
        <v>43335</v>
      </c>
      <c r="C259" s="106"/>
      <c r="D259" s="107" t="s">
        <v>774</v>
      </c>
      <c r="E259" s="108" t="s">
        <v>624</v>
      </c>
      <c r="F259" s="156">
        <v>285</v>
      </c>
      <c r="G259" s="108"/>
      <c r="H259" s="108">
        <v>355</v>
      </c>
      <c r="I259" s="126">
        <v>364</v>
      </c>
      <c r="J259" s="141" t="s">
        <v>775</v>
      </c>
      <c r="K259" s="128">
        <v>70</v>
      </c>
      <c r="L259" s="129">
        <v>0.24561403508771901</v>
      </c>
      <c r="M259" s="130" t="s">
        <v>600</v>
      </c>
      <c r="N259" s="131">
        <v>43455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3">
        <v>118</v>
      </c>
      <c r="B260" s="106">
        <v>43341</v>
      </c>
      <c r="C260" s="106"/>
      <c r="D260" s="107" t="s">
        <v>384</v>
      </c>
      <c r="E260" s="108" t="s">
        <v>624</v>
      </c>
      <c r="F260" s="156">
        <v>525</v>
      </c>
      <c r="G260" s="108"/>
      <c r="H260" s="108">
        <v>585</v>
      </c>
      <c r="I260" s="126">
        <v>635</v>
      </c>
      <c r="J260" s="141" t="s">
        <v>749</v>
      </c>
      <c r="K260" s="128">
        <f t="shared" ref="K260:K272" si="116">H260-F260</f>
        <v>60</v>
      </c>
      <c r="L260" s="129">
        <f t="shared" ref="L260:L272" si="117">K260/F260</f>
        <v>0.11428571428571428</v>
      </c>
      <c r="M260" s="130" t="s">
        <v>600</v>
      </c>
      <c r="N260" s="131">
        <v>43662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3">
        <v>119</v>
      </c>
      <c r="B261" s="106">
        <v>43395</v>
      </c>
      <c r="C261" s="106"/>
      <c r="D261" s="107" t="s">
        <v>368</v>
      </c>
      <c r="E261" s="108" t="s">
        <v>624</v>
      </c>
      <c r="F261" s="156">
        <v>475</v>
      </c>
      <c r="G261" s="108"/>
      <c r="H261" s="108">
        <v>574</v>
      </c>
      <c r="I261" s="126">
        <v>570</v>
      </c>
      <c r="J261" s="141" t="s">
        <v>683</v>
      </c>
      <c r="K261" s="128">
        <f t="shared" si="116"/>
        <v>99</v>
      </c>
      <c r="L261" s="129">
        <f t="shared" si="117"/>
        <v>0.20842105263157895</v>
      </c>
      <c r="M261" s="130" t="s">
        <v>600</v>
      </c>
      <c r="N261" s="131">
        <v>43403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5">
        <v>120</v>
      </c>
      <c r="B262" s="154">
        <v>43397</v>
      </c>
      <c r="C262" s="154"/>
      <c r="D262" s="413" t="s">
        <v>391</v>
      </c>
      <c r="E262" s="156" t="s">
        <v>624</v>
      </c>
      <c r="F262" s="156">
        <v>707.5</v>
      </c>
      <c r="G262" s="156"/>
      <c r="H262" s="156">
        <v>872</v>
      </c>
      <c r="I262" s="178">
        <v>872</v>
      </c>
      <c r="J262" s="179" t="s">
        <v>683</v>
      </c>
      <c r="K262" s="128">
        <f t="shared" si="116"/>
        <v>164.5</v>
      </c>
      <c r="L262" s="180">
        <f t="shared" si="117"/>
        <v>0.23250883392226149</v>
      </c>
      <c r="M262" s="181" t="s">
        <v>600</v>
      </c>
      <c r="N262" s="182">
        <v>43482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5">
        <v>121</v>
      </c>
      <c r="B263" s="154">
        <v>43398</v>
      </c>
      <c r="C263" s="154"/>
      <c r="D263" s="413" t="s">
        <v>348</v>
      </c>
      <c r="E263" s="156" t="s">
        <v>624</v>
      </c>
      <c r="F263" s="156">
        <v>162</v>
      </c>
      <c r="G263" s="156"/>
      <c r="H263" s="156">
        <v>204</v>
      </c>
      <c r="I263" s="178">
        <v>209</v>
      </c>
      <c r="J263" s="179" t="s">
        <v>3493</v>
      </c>
      <c r="K263" s="128">
        <f t="shared" si="116"/>
        <v>42</v>
      </c>
      <c r="L263" s="180">
        <f t="shared" si="117"/>
        <v>0.25925925925925924</v>
      </c>
      <c r="M263" s="181" t="s">
        <v>600</v>
      </c>
      <c r="N263" s="182">
        <v>43539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6">
        <v>122</v>
      </c>
      <c r="B264" s="207">
        <v>43399</v>
      </c>
      <c r="C264" s="207"/>
      <c r="D264" s="155" t="s">
        <v>495</v>
      </c>
      <c r="E264" s="208" t="s">
        <v>624</v>
      </c>
      <c r="F264" s="208">
        <v>240</v>
      </c>
      <c r="G264" s="208"/>
      <c r="H264" s="208">
        <v>297</v>
      </c>
      <c r="I264" s="232">
        <v>297</v>
      </c>
      <c r="J264" s="179" t="s">
        <v>683</v>
      </c>
      <c r="K264" s="233">
        <f t="shared" si="116"/>
        <v>57</v>
      </c>
      <c r="L264" s="234">
        <f t="shared" si="117"/>
        <v>0.23749999999999999</v>
      </c>
      <c r="M264" s="235" t="s">
        <v>600</v>
      </c>
      <c r="N264" s="236">
        <v>43417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3">
        <v>123</v>
      </c>
      <c r="B265" s="106">
        <v>43439</v>
      </c>
      <c r="C265" s="106"/>
      <c r="D265" s="148" t="s">
        <v>750</v>
      </c>
      <c r="E265" s="108" t="s">
        <v>624</v>
      </c>
      <c r="F265" s="108">
        <v>202.5</v>
      </c>
      <c r="G265" s="108"/>
      <c r="H265" s="108">
        <v>255</v>
      </c>
      <c r="I265" s="126">
        <v>252</v>
      </c>
      <c r="J265" s="141" t="s">
        <v>683</v>
      </c>
      <c r="K265" s="128">
        <f t="shared" si="116"/>
        <v>52.5</v>
      </c>
      <c r="L265" s="129">
        <f t="shared" si="117"/>
        <v>0.25925925925925924</v>
      </c>
      <c r="M265" s="130" t="s">
        <v>600</v>
      </c>
      <c r="N265" s="131">
        <v>43542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6">
        <v>124</v>
      </c>
      <c r="B266" s="207">
        <v>43465</v>
      </c>
      <c r="C266" s="106"/>
      <c r="D266" s="413" t="s">
        <v>423</v>
      </c>
      <c r="E266" s="208" t="s">
        <v>624</v>
      </c>
      <c r="F266" s="208">
        <v>710</v>
      </c>
      <c r="G266" s="208"/>
      <c r="H266" s="208">
        <v>866</v>
      </c>
      <c r="I266" s="232">
        <v>866</v>
      </c>
      <c r="J266" s="179" t="s">
        <v>683</v>
      </c>
      <c r="K266" s="128">
        <f t="shared" si="116"/>
        <v>156</v>
      </c>
      <c r="L266" s="129">
        <f t="shared" si="117"/>
        <v>0.21971830985915494</v>
      </c>
      <c r="M266" s="130" t="s">
        <v>600</v>
      </c>
      <c r="N266" s="362">
        <v>43553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6">
        <v>125</v>
      </c>
      <c r="B267" s="207">
        <v>43522</v>
      </c>
      <c r="C267" s="207"/>
      <c r="D267" s="413" t="s">
        <v>141</v>
      </c>
      <c r="E267" s="208" t="s">
        <v>624</v>
      </c>
      <c r="F267" s="208">
        <v>337.25</v>
      </c>
      <c r="G267" s="208"/>
      <c r="H267" s="208">
        <v>398.5</v>
      </c>
      <c r="I267" s="232">
        <v>411</v>
      </c>
      <c r="J267" s="141" t="s">
        <v>3492</v>
      </c>
      <c r="K267" s="128">
        <f t="shared" si="116"/>
        <v>61.25</v>
      </c>
      <c r="L267" s="129">
        <f t="shared" si="117"/>
        <v>0.1816160118606375</v>
      </c>
      <c r="M267" s="130" t="s">
        <v>600</v>
      </c>
      <c r="N267" s="362">
        <v>43760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369">
        <v>126</v>
      </c>
      <c r="B268" s="164">
        <v>43559</v>
      </c>
      <c r="C268" s="164"/>
      <c r="D268" s="165" t="s">
        <v>410</v>
      </c>
      <c r="E268" s="166" t="s">
        <v>624</v>
      </c>
      <c r="F268" s="166">
        <v>130</v>
      </c>
      <c r="G268" s="166"/>
      <c r="H268" s="166">
        <v>65</v>
      </c>
      <c r="I268" s="186">
        <v>158</v>
      </c>
      <c r="J268" s="138" t="s">
        <v>751</v>
      </c>
      <c r="K268" s="134">
        <f t="shared" si="116"/>
        <v>-65</v>
      </c>
      <c r="L268" s="135">
        <f t="shared" si="117"/>
        <v>-0.5</v>
      </c>
      <c r="M268" s="136" t="s">
        <v>664</v>
      </c>
      <c r="N268" s="137">
        <v>43726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70">
        <v>127</v>
      </c>
      <c r="B269" s="187">
        <v>43017</v>
      </c>
      <c r="C269" s="187"/>
      <c r="D269" s="188" t="s">
        <v>169</v>
      </c>
      <c r="E269" s="189" t="s">
        <v>624</v>
      </c>
      <c r="F269" s="190">
        <v>141.5</v>
      </c>
      <c r="G269" s="191"/>
      <c r="H269" s="191">
        <v>183.5</v>
      </c>
      <c r="I269" s="191">
        <v>210</v>
      </c>
      <c r="J269" s="218" t="s">
        <v>3441</v>
      </c>
      <c r="K269" s="219">
        <f t="shared" si="116"/>
        <v>42</v>
      </c>
      <c r="L269" s="220">
        <f t="shared" si="117"/>
        <v>0.29681978798586572</v>
      </c>
      <c r="M269" s="190" t="s">
        <v>600</v>
      </c>
      <c r="N269" s="221">
        <v>43042</v>
      </c>
      <c r="O269" s="57"/>
      <c r="P269" s="16"/>
      <c r="Q269" s="16"/>
      <c r="R269" s="94" t="s">
        <v>752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69">
        <v>128</v>
      </c>
      <c r="B270" s="164">
        <v>43074</v>
      </c>
      <c r="C270" s="164"/>
      <c r="D270" s="165" t="s">
        <v>303</v>
      </c>
      <c r="E270" s="166" t="s">
        <v>624</v>
      </c>
      <c r="F270" s="167">
        <v>172</v>
      </c>
      <c r="G270" s="166"/>
      <c r="H270" s="166">
        <v>155.25</v>
      </c>
      <c r="I270" s="186">
        <v>230</v>
      </c>
      <c r="J270" s="384" t="s">
        <v>3401</v>
      </c>
      <c r="K270" s="134">
        <f t="shared" ref="K270" si="118">H270-F270</f>
        <v>-16.75</v>
      </c>
      <c r="L270" s="135">
        <f t="shared" ref="L270" si="119">K270/F270</f>
        <v>-9.7383720930232565E-2</v>
      </c>
      <c r="M270" s="136" t="s">
        <v>664</v>
      </c>
      <c r="N270" s="137">
        <v>43787</v>
      </c>
      <c r="O270" s="57"/>
      <c r="P270" s="16"/>
      <c r="Q270" s="16"/>
      <c r="R270" s="17" t="s">
        <v>752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70">
        <v>129</v>
      </c>
      <c r="B271" s="187">
        <v>43398</v>
      </c>
      <c r="C271" s="187"/>
      <c r="D271" s="188" t="s">
        <v>104</v>
      </c>
      <c r="E271" s="189" t="s">
        <v>624</v>
      </c>
      <c r="F271" s="191">
        <v>698.5</v>
      </c>
      <c r="G271" s="191"/>
      <c r="H271" s="191">
        <v>850</v>
      </c>
      <c r="I271" s="191">
        <v>890</v>
      </c>
      <c r="J271" s="222" t="s">
        <v>3489</v>
      </c>
      <c r="K271" s="219">
        <f t="shared" si="116"/>
        <v>151.5</v>
      </c>
      <c r="L271" s="220">
        <f t="shared" si="117"/>
        <v>0.21689334287759485</v>
      </c>
      <c r="M271" s="190" t="s">
        <v>600</v>
      </c>
      <c r="N271" s="221">
        <v>43453</v>
      </c>
      <c r="O271" s="57"/>
      <c r="P271" s="16"/>
      <c r="Q271" s="16"/>
      <c r="R271" s="94" t="s">
        <v>752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6">
        <v>130</v>
      </c>
      <c r="B272" s="159">
        <v>42877</v>
      </c>
      <c r="C272" s="159"/>
      <c r="D272" s="160" t="s">
        <v>383</v>
      </c>
      <c r="E272" s="161" t="s">
        <v>624</v>
      </c>
      <c r="F272" s="162">
        <v>127.6</v>
      </c>
      <c r="G272" s="163"/>
      <c r="H272" s="163">
        <v>138</v>
      </c>
      <c r="I272" s="163">
        <v>190</v>
      </c>
      <c r="J272" s="385" t="s">
        <v>3405</v>
      </c>
      <c r="K272" s="183">
        <f t="shared" si="116"/>
        <v>10.400000000000006</v>
      </c>
      <c r="L272" s="184">
        <f t="shared" si="117"/>
        <v>8.1504702194357417E-2</v>
      </c>
      <c r="M272" s="162" t="s">
        <v>600</v>
      </c>
      <c r="N272" s="185">
        <v>43774</v>
      </c>
      <c r="O272" s="57"/>
      <c r="P272" s="16"/>
      <c r="Q272" s="16"/>
      <c r="R272" s="17" t="s">
        <v>754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71">
        <v>131</v>
      </c>
      <c r="B273" s="195">
        <v>43158</v>
      </c>
      <c r="C273" s="195"/>
      <c r="D273" s="192" t="s">
        <v>755</v>
      </c>
      <c r="E273" s="196" t="s">
        <v>624</v>
      </c>
      <c r="F273" s="197">
        <v>317</v>
      </c>
      <c r="G273" s="196"/>
      <c r="H273" s="196"/>
      <c r="I273" s="225">
        <v>398</v>
      </c>
      <c r="J273" s="238" t="s">
        <v>602</v>
      </c>
      <c r="K273" s="194"/>
      <c r="L273" s="193"/>
      <c r="M273" s="224" t="s">
        <v>602</v>
      </c>
      <c r="N273" s="223"/>
      <c r="O273" s="57"/>
      <c r="P273" s="16"/>
      <c r="Q273" s="16"/>
      <c r="R273" s="94" t="s">
        <v>754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69">
        <v>132</v>
      </c>
      <c r="B274" s="164">
        <v>43164</v>
      </c>
      <c r="C274" s="164"/>
      <c r="D274" s="165" t="s">
        <v>135</v>
      </c>
      <c r="E274" s="166" t="s">
        <v>624</v>
      </c>
      <c r="F274" s="167">
        <f>510-14.4</f>
        <v>495.6</v>
      </c>
      <c r="G274" s="166"/>
      <c r="H274" s="166">
        <v>350</v>
      </c>
      <c r="I274" s="186">
        <v>672</v>
      </c>
      <c r="J274" s="384" t="s">
        <v>3462</v>
      </c>
      <c r="K274" s="134">
        <f t="shared" ref="K274" si="120">H274-F274</f>
        <v>-145.60000000000002</v>
      </c>
      <c r="L274" s="135">
        <f t="shared" ref="L274" si="121">K274/F274</f>
        <v>-0.29378531073446329</v>
      </c>
      <c r="M274" s="136" t="s">
        <v>664</v>
      </c>
      <c r="N274" s="137">
        <v>43887</v>
      </c>
      <c r="O274" s="57"/>
      <c r="P274" s="16"/>
      <c r="Q274" s="16"/>
      <c r="R274" s="17" t="s">
        <v>754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69">
        <v>133</v>
      </c>
      <c r="B275" s="164">
        <v>43237</v>
      </c>
      <c r="C275" s="164"/>
      <c r="D275" s="165" t="s">
        <v>489</v>
      </c>
      <c r="E275" s="166" t="s">
        <v>624</v>
      </c>
      <c r="F275" s="167">
        <v>230.3</v>
      </c>
      <c r="G275" s="166"/>
      <c r="H275" s="166">
        <v>102.5</v>
      </c>
      <c r="I275" s="186">
        <v>348</v>
      </c>
      <c r="J275" s="384" t="s">
        <v>3483</v>
      </c>
      <c r="K275" s="134">
        <f t="shared" ref="K275" si="122">H275-F275</f>
        <v>-127.80000000000001</v>
      </c>
      <c r="L275" s="135">
        <f t="shared" ref="L275" si="123">K275/F275</f>
        <v>-0.55492835432045162</v>
      </c>
      <c r="M275" s="136" t="s">
        <v>664</v>
      </c>
      <c r="N275" s="137">
        <v>43896</v>
      </c>
      <c r="O275" s="57"/>
      <c r="P275" s="16"/>
      <c r="Q275" s="16"/>
      <c r="R275" s="17" t="s">
        <v>752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15">
        <v>134</v>
      </c>
      <c r="B276" s="198">
        <v>43258</v>
      </c>
      <c r="C276" s="198"/>
      <c r="D276" s="201" t="s">
        <v>449</v>
      </c>
      <c r="E276" s="199" t="s">
        <v>624</v>
      </c>
      <c r="F276" s="197">
        <f>342.5-5.1</f>
        <v>337.4</v>
      </c>
      <c r="G276" s="199"/>
      <c r="H276" s="199"/>
      <c r="I276" s="226">
        <v>439</v>
      </c>
      <c r="J276" s="238" t="s">
        <v>602</v>
      </c>
      <c r="K276" s="228"/>
      <c r="L276" s="229"/>
      <c r="M276" s="227" t="s">
        <v>602</v>
      </c>
      <c r="N276" s="230"/>
      <c r="O276" s="57"/>
      <c r="P276" s="16"/>
      <c r="Q276" s="16"/>
      <c r="R276" s="94" t="s">
        <v>754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15">
        <v>135</v>
      </c>
      <c r="B277" s="198">
        <v>43285</v>
      </c>
      <c r="C277" s="198"/>
      <c r="D277" s="202" t="s">
        <v>49</v>
      </c>
      <c r="E277" s="199" t="s">
        <v>624</v>
      </c>
      <c r="F277" s="197">
        <f>127.5-5.53</f>
        <v>121.97</v>
      </c>
      <c r="G277" s="199"/>
      <c r="H277" s="199"/>
      <c r="I277" s="226">
        <v>170</v>
      </c>
      <c r="J277" s="238" t="s">
        <v>602</v>
      </c>
      <c r="K277" s="228"/>
      <c r="L277" s="229"/>
      <c r="M277" s="227" t="s">
        <v>602</v>
      </c>
      <c r="N277" s="230"/>
      <c r="O277" s="57"/>
      <c r="P277" s="16"/>
      <c r="Q277" s="16"/>
      <c r="R277" s="342" t="s">
        <v>754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369">
        <v>136</v>
      </c>
      <c r="B278" s="164">
        <v>43294</v>
      </c>
      <c r="C278" s="164"/>
      <c r="D278" s="165" t="s">
        <v>243</v>
      </c>
      <c r="E278" s="166" t="s">
        <v>624</v>
      </c>
      <c r="F278" s="167">
        <v>46.5</v>
      </c>
      <c r="G278" s="166"/>
      <c r="H278" s="166">
        <v>17</v>
      </c>
      <c r="I278" s="186">
        <v>59</v>
      </c>
      <c r="J278" s="384" t="s">
        <v>3461</v>
      </c>
      <c r="K278" s="134">
        <f t="shared" ref="K278" si="124">H278-F278</f>
        <v>-29.5</v>
      </c>
      <c r="L278" s="135">
        <f t="shared" ref="L278" si="125">K278/F278</f>
        <v>-0.63440860215053763</v>
      </c>
      <c r="M278" s="136" t="s">
        <v>664</v>
      </c>
      <c r="N278" s="137">
        <v>43887</v>
      </c>
      <c r="O278" s="57"/>
      <c r="P278" s="16"/>
      <c r="Q278" s="16"/>
      <c r="R278" s="17" t="s">
        <v>752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371">
        <v>137</v>
      </c>
      <c r="B279" s="195">
        <v>43396</v>
      </c>
      <c r="C279" s="195"/>
      <c r="D279" s="202" t="s">
        <v>425</v>
      </c>
      <c r="E279" s="199" t="s">
        <v>624</v>
      </c>
      <c r="F279" s="200">
        <v>156.5</v>
      </c>
      <c r="G279" s="199"/>
      <c r="H279" s="199"/>
      <c r="I279" s="226">
        <v>191</v>
      </c>
      <c r="J279" s="238" t="s">
        <v>602</v>
      </c>
      <c r="K279" s="228"/>
      <c r="L279" s="229"/>
      <c r="M279" s="227" t="s">
        <v>602</v>
      </c>
      <c r="N279" s="230"/>
      <c r="O279" s="57"/>
      <c r="P279" s="16"/>
      <c r="Q279" s="16"/>
      <c r="R279" s="344" t="s">
        <v>752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371">
        <v>138</v>
      </c>
      <c r="B280" s="195">
        <v>43439</v>
      </c>
      <c r="C280" s="195"/>
      <c r="D280" s="202" t="s">
        <v>330</v>
      </c>
      <c r="E280" s="199" t="s">
        <v>624</v>
      </c>
      <c r="F280" s="200">
        <v>259.5</v>
      </c>
      <c r="G280" s="199"/>
      <c r="H280" s="199"/>
      <c r="I280" s="226">
        <v>321</v>
      </c>
      <c r="J280" s="238" t="s">
        <v>602</v>
      </c>
      <c r="K280" s="228"/>
      <c r="L280" s="229"/>
      <c r="M280" s="227" t="s">
        <v>602</v>
      </c>
      <c r="N280" s="230"/>
      <c r="O280" s="16"/>
      <c r="P280" s="16"/>
      <c r="Q280" s="16"/>
      <c r="R280" s="342" t="s">
        <v>754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369">
        <v>139</v>
      </c>
      <c r="B281" s="164">
        <v>43439</v>
      </c>
      <c r="C281" s="164"/>
      <c r="D281" s="165" t="s">
        <v>776</v>
      </c>
      <c r="E281" s="166" t="s">
        <v>624</v>
      </c>
      <c r="F281" s="166">
        <v>715</v>
      </c>
      <c r="G281" s="166"/>
      <c r="H281" s="166">
        <v>445</v>
      </c>
      <c r="I281" s="186">
        <v>840</v>
      </c>
      <c r="J281" s="138" t="s">
        <v>2995</v>
      </c>
      <c r="K281" s="134">
        <f t="shared" ref="K281:K284" si="126">H281-F281</f>
        <v>-270</v>
      </c>
      <c r="L281" s="135">
        <f t="shared" ref="L281:L284" si="127">K281/F281</f>
        <v>-0.3776223776223776</v>
      </c>
      <c r="M281" s="136" t="s">
        <v>664</v>
      </c>
      <c r="N281" s="137">
        <v>43800</v>
      </c>
      <c r="O281" s="57"/>
      <c r="P281" s="16"/>
      <c r="Q281" s="16"/>
      <c r="R281" s="17" t="s">
        <v>752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6">
        <v>140</v>
      </c>
      <c r="B282" s="207">
        <v>43469</v>
      </c>
      <c r="C282" s="207"/>
      <c r="D282" s="155" t="s">
        <v>145</v>
      </c>
      <c r="E282" s="208" t="s">
        <v>624</v>
      </c>
      <c r="F282" s="208">
        <v>875</v>
      </c>
      <c r="G282" s="208"/>
      <c r="H282" s="208">
        <v>1165</v>
      </c>
      <c r="I282" s="232">
        <v>1185</v>
      </c>
      <c r="J282" s="141" t="s">
        <v>3490</v>
      </c>
      <c r="K282" s="128">
        <f t="shared" si="126"/>
        <v>290</v>
      </c>
      <c r="L282" s="129">
        <f t="shared" si="127"/>
        <v>0.33142857142857141</v>
      </c>
      <c r="M282" s="130" t="s">
        <v>600</v>
      </c>
      <c r="N282" s="362">
        <v>43847</v>
      </c>
      <c r="O282" s="57"/>
      <c r="P282" s="16"/>
      <c r="Q282" s="16"/>
      <c r="R282" s="17" t="s">
        <v>752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6">
        <v>141</v>
      </c>
      <c r="B283" s="207">
        <v>43559</v>
      </c>
      <c r="C283" s="207"/>
      <c r="D283" s="413" t="s">
        <v>345</v>
      </c>
      <c r="E283" s="208" t="s">
        <v>624</v>
      </c>
      <c r="F283" s="208">
        <f>387-14.63</f>
        <v>372.37</v>
      </c>
      <c r="G283" s="208"/>
      <c r="H283" s="208">
        <v>490</v>
      </c>
      <c r="I283" s="232">
        <v>490</v>
      </c>
      <c r="J283" s="141" t="s">
        <v>683</v>
      </c>
      <c r="K283" s="128">
        <f t="shared" si="126"/>
        <v>117.63</v>
      </c>
      <c r="L283" s="129">
        <f t="shared" si="127"/>
        <v>0.31589548030185027</v>
      </c>
      <c r="M283" s="130" t="s">
        <v>600</v>
      </c>
      <c r="N283" s="362">
        <v>43850</v>
      </c>
      <c r="O283" s="57"/>
      <c r="P283" s="16"/>
      <c r="Q283" s="16"/>
      <c r="R283" s="17" t="s">
        <v>752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69">
        <v>142</v>
      </c>
      <c r="B284" s="164">
        <v>43578</v>
      </c>
      <c r="C284" s="164"/>
      <c r="D284" s="165" t="s">
        <v>777</v>
      </c>
      <c r="E284" s="166" t="s">
        <v>601</v>
      </c>
      <c r="F284" s="166">
        <v>220</v>
      </c>
      <c r="G284" s="166"/>
      <c r="H284" s="166">
        <v>127.5</v>
      </c>
      <c r="I284" s="186">
        <v>284</v>
      </c>
      <c r="J284" s="384" t="s">
        <v>3484</v>
      </c>
      <c r="K284" s="134">
        <f t="shared" si="126"/>
        <v>-92.5</v>
      </c>
      <c r="L284" s="135">
        <f t="shared" si="127"/>
        <v>-0.42045454545454547</v>
      </c>
      <c r="M284" s="136" t="s">
        <v>664</v>
      </c>
      <c r="N284" s="137">
        <v>43896</v>
      </c>
      <c r="O284" s="57"/>
      <c r="P284" s="16"/>
      <c r="Q284" s="16"/>
      <c r="R284" s="17" t="s">
        <v>752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6">
        <v>143</v>
      </c>
      <c r="B285" s="207">
        <v>43622</v>
      </c>
      <c r="C285" s="207"/>
      <c r="D285" s="413" t="s">
        <v>496</v>
      </c>
      <c r="E285" s="208" t="s">
        <v>601</v>
      </c>
      <c r="F285" s="208">
        <v>332.8</v>
      </c>
      <c r="G285" s="208"/>
      <c r="H285" s="208">
        <v>405</v>
      </c>
      <c r="I285" s="232">
        <v>419</v>
      </c>
      <c r="J285" s="141" t="s">
        <v>3491</v>
      </c>
      <c r="K285" s="128">
        <f t="shared" ref="K285" si="128">H285-F285</f>
        <v>72.199999999999989</v>
      </c>
      <c r="L285" s="129">
        <f t="shared" ref="L285" si="129">K285/F285</f>
        <v>0.21694711538461534</v>
      </c>
      <c r="M285" s="130" t="s">
        <v>600</v>
      </c>
      <c r="N285" s="362">
        <v>43860</v>
      </c>
      <c r="O285" s="57"/>
      <c r="P285" s="16"/>
      <c r="Q285" s="16"/>
      <c r="R285" s="17" t="s">
        <v>752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144">
        <v>144</v>
      </c>
      <c r="B286" s="143">
        <v>43641</v>
      </c>
      <c r="C286" s="143"/>
      <c r="D286" s="144" t="s">
        <v>139</v>
      </c>
      <c r="E286" s="145" t="s">
        <v>624</v>
      </c>
      <c r="F286" s="146">
        <v>386</v>
      </c>
      <c r="G286" s="147"/>
      <c r="H286" s="147">
        <v>395</v>
      </c>
      <c r="I286" s="147">
        <v>452</v>
      </c>
      <c r="J286" s="170" t="s">
        <v>3406</v>
      </c>
      <c r="K286" s="171">
        <f t="shared" ref="K286" si="130">H286-F286</f>
        <v>9</v>
      </c>
      <c r="L286" s="172">
        <f t="shared" ref="L286" si="131">K286/F286</f>
        <v>2.3316062176165803E-2</v>
      </c>
      <c r="M286" s="173" t="s">
        <v>709</v>
      </c>
      <c r="N286" s="174">
        <v>43868</v>
      </c>
      <c r="O286" s="16"/>
      <c r="P286" s="16"/>
      <c r="Q286" s="16"/>
      <c r="R286" s="344" t="s">
        <v>752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72">
        <v>145</v>
      </c>
      <c r="B287" s="195">
        <v>43707</v>
      </c>
      <c r="C287" s="195"/>
      <c r="D287" s="202" t="s">
        <v>260</v>
      </c>
      <c r="E287" s="199" t="s">
        <v>624</v>
      </c>
      <c r="F287" s="199" t="s">
        <v>756</v>
      </c>
      <c r="G287" s="199"/>
      <c r="H287" s="199"/>
      <c r="I287" s="226">
        <v>190</v>
      </c>
      <c r="J287" s="238" t="s">
        <v>602</v>
      </c>
      <c r="K287" s="228"/>
      <c r="L287" s="229"/>
      <c r="M287" s="358" t="s">
        <v>602</v>
      </c>
      <c r="N287" s="230"/>
      <c r="O287" s="16"/>
      <c r="P287" s="16"/>
      <c r="Q287" s="16"/>
      <c r="R287" s="344" t="s">
        <v>752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6">
        <v>146</v>
      </c>
      <c r="B288" s="207">
        <v>43731</v>
      </c>
      <c r="C288" s="207"/>
      <c r="D288" s="155" t="s">
        <v>440</v>
      </c>
      <c r="E288" s="208" t="s">
        <v>624</v>
      </c>
      <c r="F288" s="208">
        <v>235</v>
      </c>
      <c r="G288" s="208"/>
      <c r="H288" s="208">
        <v>295</v>
      </c>
      <c r="I288" s="232">
        <v>296</v>
      </c>
      <c r="J288" s="141" t="s">
        <v>3148</v>
      </c>
      <c r="K288" s="128">
        <f t="shared" ref="K288" si="132">H288-F288</f>
        <v>60</v>
      </c>
      <c r="L288" s="129">
        <f t="shared" ref="L288" si="133">K288/F288</f>
        <v>0.25531914893617019</v>
      </c>
      <c r="M288" s="130" t="s">
        <v>600</v>
      </c>
      <c r="N288" s="362">
        <v>43844</v>
      </c>
      <c r="O288" s="57"/>
      <c r="P288" s="16"/>
      <c r="Q288" s="16"/>
      <c r="R288" s="17" t="s">
        <v>752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6">
        <v>147</v>
      </c>
      <c r="B289" s="207">
        <v>43752</v>
      </c>
      <c r="C289" s="207"/>
      <c r="D289" s="155" t="s">
        <v>2978</v>
      </c>
      <c r="E289" s="208" t="s">
        <v>624</v>
      </c>
      <c r="F289" s="208">
        <v>277.5</v>
      </c>
      <c r="G289" s="208"/>
      <c r="H289" s="208">
        <v>333</v>
      </c>
      <c r="I289" s="232">
        <v>333</v>
      </c>
      <c r="J289" s="141" t="s">
        <v>3149</v>
      </c>
      <c r="K289" s="128">
        <f t="shared" ref="K289" si="134">H289-F289</f>
        <v>55.5</v>
      </c>
      <c r="L289" s="129">
        <f t="shared" ref="L289" si="135">K289/F289</f>
        <v>0.2</v>
      </c>
      <c r="M289" s="130" t="s">
        <v>600</v>
      </c>
      <c r="N289" s="362">
        <v>43846</v>
      </c>
      <c r="O289" s="57"/>
      <c r="P289" s="16"/>
      <c r="Q289" s="16"/>
      <c r="R289" s="17" t="s">
        <v>754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6">
        <v>148</v>
      </c>
      <c r="B290" s="207">
        <v>43752</v>
      </c>
      <c r="C290" s="207"/>
      <c r="D290" s="155" t="s">
        <v>2977</v>
      </c>
      <c r="E290" s="208" t="s">
        <v>624</v>
      </c>
      <c r="F290" s="208">
        <v>930</v>
      </c>
      <c r="G290" s="208"/>
      <c r="H290" s="208">
        <v>1165</v>
      </c>
      <c r="I290" s="232">
        <v>1200</v>
      </c>
      <c r="J290" s="141" t="s">
        <v>3151</v>
      </c>
      <c r="K290" s="128">
        <f t="shared" ref="K290" si="136">H290-F290</f>
        <v>235</v>
      </c>
      <c r="L290" s="129">
        <f t="shared" ref="L290" si="137">K290/F290</f>
        <v>0.25268817204301075</v>
      </c>
      <c r="M290" s="130" t="s">
        <v>600</v>
      </c>
      <c r="N290" s="362">
        <v>43847</v>
      </c>
      <c r="O290" s="57"/>
      <c r="P290" s="16"/>
      <c r="Q290" s="16"/>
      <c r="R290" s="17" t="s">
        <v>754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371">
        <v>149</v>
      </c>
      <c r="B291" s="347">
        <v>43753</v>
      </c>
      <c r="C291" s="212"/>
      <c r="D291" s="373" t="s">
        <v>2976</v>
      </c>
      <c r="E291" s="350" t="s">
        <v>624</v>
      </c>
      <c r="F291" s="353">
        <v>111</v>
      </c>
      <c r="G291" s="350"/>
      <c r="H291" s="350"/>
      <c r="I291" s="356">
        <v>141</v>
      </c>
      <c r="J291" s="238" t="s">
        <v>602</v>
      </c>
      <c r="K291" s="238"/>
      <c r="L291" s="123"/>
      <c r="M291" s="361" t="s">
        <v>602</v>
      </c>
      <c r="N291" s="240"/>
      <c r="O291" s="16"/>
      <c r="P291" s="16"/>
      <c r="Q291" s="16"/>
      <c r="R291" s="344" t="s">
        <v>752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6">
        <v>150</v>
      </c>
      <c r="B292" s="207">
        <v>43753</v>
      </c>
      <c r="C292" s="207"/>
      <c r="D292" s="155" t="s">
        <v>2975</v>
      </c>
      <c r="E292" s="208" t="s">
        <v>624</v>
      </c>
      <c r="F292" s="209">
        <v>296</v>
      </c>
      <c r="G292" s="208"/>
      <c r="H292" s="208">
        <v>370</v>
      </c>
      <c r="I292" s="232">
        <v>370</v>
      </c>
      <c r="J292" s="141" t="s">
        <v>683</v>
      </c>
      <c r="K292" s="128">
        <f t="shared" ref="K292" si="138">H292-F292</f>
        <v>74</v>
      </c>
      <c r="L292" s="129">
        <f t="shared" ref="L292" si="139">K292/F292</f>
        <v>0.25</v>
      </c>
      <c r="M292" s="130" t="s">
        <v>600</v>
      </c>
      <c r="N292" s="362">
        <v>43853</v>
      </c>
      <c r="O292" s="57"/>
      <c r="P292" s="16"/>
      <c r="Q292" s="16"/>
      <c r="R292" s="17" t="s">
        <v>754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372">
        <v>151</v>
      </c>
      <c r="B293" s="211">
        <v>43754</v>
      </c>
      <c r="C293" s="211"/>
      <c r="D293" s="192" t="s">
        <v>2974</v>
      </c>
      <c r="E293" s="349" t="s">
        <v>624</v>
      </c>
      <c r="F293" s="352" t="s">
        <v>2940</v>
      </c>
      <c r="G293" s="349"/>
      <c r="H293" s="349"/>
      <c r="I293" s="355">
        <v>344</v>
      </c>
      <c r="J293" s="238" t="s">
        <v>602</v>
      </c>
      <c r="K293" s="241"/>
      <c r="L293" s="360"/>
      <c r="M293" s="343" t="s">
        <v>602</v>
      </c>
      <c r="N293" s="363"/>
      <c r="O293" s="16"/>
      <c r="P293" s="16"/>
      <c r="Q293" s="16"/>
      <c r="R293" s="344" t="s">
        <v>752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46">
        <v>152</v>
      </c>
      <c r="B294" s="212">
        <v>43832</v>
      </c>
      <c r="C294" s="212"/>
      <c r="D294" s="216" t="s">
        <v>2254</v>
      </c>
      <c r="E294" s="213" t="s">
        <v>624</v>
      </c>
      <c r="F294" s="214" t="s">
        <v>3136</v>
      </c>
      <c r="G294" s="213"/>
      <c r="H294" s="213"/>
      <c r="I294" s="237">
        <v>590</v>
      </c>
      <c r="J294" s="238" t="s">
        <v>602</v>
      </c>
      <c r="K294" s="238"/>
      <c r="L294" s="123"/>
      <c r="M294" s="343" t="s">
        <v>602</v>
      </c>
      <c r="N294" s="240"/>
      <c r="O294" s="16"/>
      <c r="P294" s="16"/>
      <c r="Q294" s="16"/>
      <c r="R294" s="344" t="s">
        <v>754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6">
        <v>153</v>
      </c>
      <c r="B295" s="207">
        <v>43966</v>
      </c>
      <c r="C295" s="207"/>
      <c r="D295" s="155" t="s">
        <v>65</v>
      </c>
      <c r="E295" s="208" t="s">
        <v>624</v>
      </c>
      <c r="F295" s="209">
        <v>67.5</v>
      </c>
      <c r="G295" s="208"/>
      <c r="H295" s="208">
        <v>86</v>
      </c>
      <c r="I295" s="232">
        <v>86</v>
      </c>
      <c r="J295" s="141" t="s">
        <v>3629</v>
      </c>
      <c r="K295" s="128">
        <f t="shared" ref="K295" si="140">H295-F295</f>
        <v>18.5</v>
      </c>
      <c r="L295" s="129">
        <f t="shared" ref="L295" si="141">K295/F295</f>
        <v>0.27407407407407408</v>
      </c>
      <c r="M295" s="130" t="s">
        <v>600</v>
      </c>
      <c r="N295" s="362">
        <v>44008</v>
      </c>
      <c r="O295" s="5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10">
        <v>154</v>
      </c>
      <c r="B296" s="3">
        <v>44035</v>
      </c>
      <c r="C296" s="212"/>
      <c r="D296" s="216" t="s">
        <v>495</v>
      </c>
      <c r="E296" s="213" t="s">
        <v>624</v>
      </c>
      <c r="F296" s="214" t="s">
        <v>3641</v>
      </c>
      <c r="G296" s="213"/>
      <c r="H296" s="213"/>
      <c r="I296" s="237">
        <v>296</v>
      </c>
      <c r="J296" s="238" t="s">
        <v>602</v>
      </c>
      <c r="K296" s="238"/>
      <c r="L296" s="123"/>
      <c r="M296" s="239"/>
      <c r="N296" s="240"/>
      <c r="O296" s="16"/>
      <c r="P296" s="16"/>
      <c r="Q296" s="16"/>
      <c r="R296" s="344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10"/>
      <c r="B297" s="212"/>
      <c r="C297" s="212"/>
      <c r="D297" s="216"/>
      <c r="E297" s="213"/>
      <c r="F297" s="214"/>
      <c r="G297" s="213"/>
      <c r="H297" s="213"/>
      <c r="I297" s="237"/>
      <c r="J297" s="238"/>
      <c r="K297" s="238"/>
      <c r="L297" s="123"/>
      <c r="M297" s="239"/>
      <c r="N297" s="240"/>
      <c r="O297" s="16"/>
      <c r="P297" s="16"/>
      <c r="Q297" s="16"/>
      <c r="R297" s="344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10"/>
      <c r="B298" s="212"/>
      <c r="C298" s="212"/>
      <c r="D298" s="216"/>
      <c r="E298" s="213"/>
      <c r="F298" s="214"/>
      <c r="G298" s="213"/>
      <c r="H298" s="213"/>
      <c r="I298" s="237"/>
      <c r="J298" s="238"/>
      <c r="K298" s="238"/>
      <c r="L298" s="123"/>
      <c r="M298" s="239"/>
      <c r="N298" s="240"/>
      <c r="O298" s="16"/>
      <c r="P298" s="16"/>
      <c r="Q298" s="16"/>
      <c r="R298" s="344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10"/>
      <c r="B299" s="212"/>
      <c r="C299" s="212"/>
      <c r="D299" s="216"/>
      <c r="E299" s="213"/>
      <c r="F299" s="214"/>
      <c r="G299" s="213"/>
      <c r="H299" s="213"/>
      <c r="I299" s="237"/>
      <c r="J299" s="238"/>
      <c r="K299" s="238"/>
      <c r="L299" s="123"/>
      <c r="M299" s="239"/>
      <c r="N299" s="240"/>
      <c r="O299" s="16"/>
      <c r="P299" s="16"/>
      <c r="Q299" s="16"/>
      <c r="R299" s="344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10"/>
      <c r="B300" s="212"/>
      <c r="C300" s="212"/>
      <c r="D300" s="216"/>
      <c r="E300" s="213"/>
      <c r="F300" s="214"/>
      <c r="G300" s="213"/>
      <c r="H300" s="213"/>
      <c r="I300" s="237"/>
      <c r="J300" s="238"/>
      <c r="K300" s="238"/>
      <c r="L300" s="123"/>
      <c r="M300" s="239"/>
      <c r="N300" s="240"/>
      <c r="O300" s="16"/>
      <c r="P300" s="16"/>
      <c r="Q300" s="16"/>
      <c r="R300" s="344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10"/>
      <c r="B301" s="212"/>
      <c r="C301" s="212"/>
      <c r="D301" s="216"/>
      <c r="E301" s="213"/>
      <c r="F301" s="214"/>
      <c r="G301" s="213"/>
      <c r="H301" s="213"/>
      <c r="I301" s="237"/>
      <c r="J301" s="238"/>
      <c r="K301" s="238"/>
      <c r="L301" s="123"/>
      <c r="M301" s="239"/>
      <c r="N301" s="240"/>
      <c r="O301" s="16"/>
      <c r="P301" s="16"/>
      <c r="Q301" s="16"/>
      <c r="R301" s="344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10"/>
      <c r="B302" s="212"/>
      <c r="C302" s="212"/>
      <c r="D302" s="216"/>
      <c r="E302" s="213"/>
      <c r="F302" s="214"/>
      <c r="G302" s="213"/>
      <c r="H302" s="213"/>
      <c r="I302" s="237"/>
      <c r="J302" s="238"/>
      <c r="K302" s="238"/>
      <c r="L302" s="123"/>
      <c r="M302" s="239"/>
      <c r="N302" s="240"/>
      <c r="O302" s="16"/>
      <c r="P302" s="16"/>
      <c r="Q302" s="16"/>
      <c r="R302" s="344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10"/>
      <c r="B303" s="212"/>
      <c r="C303" s="212"/>
      <c r="D303" s="216"/>
      <c r="E303" s="213"/>
      <c r="F303" s="214"/>
      <c r="G303" s="213"/>
      <c r="H303" s="213"/>
      <c r="I303" s="237"/>
      <c r="J303" s="238"/>
      <c r="K303" s="238"/>
      <c r="L303" s="123"/>
      <c r="M303" s="239"/>
      <c r="N303" s="240"/>
      <c r="O303" s="16"/>
      <c r="P303" s="16"/>
      <c r="Q303" s="16"/>
      <c r="R303" s="344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10"/>
      <c r="B304" s="212"/>
      <c r="C304" s="212"/>
      <c r="D304" s="216"/>
      <c r="E304" s="213"/>
      <c r="F304" s="214"/>
      <c r="G304" s="213"/>
      <c r="H304" s="213"/>
      <c r="I304" s="237"/>
      <c r="J304" s="238"/>
      <c r="K304" s="238"/>
      <c r="L304" s="123"/>
      <c r="M304" s="239"/>
      <c r="N304" s="240"/>
      <c r="O304" s="16"/>
      <c r="P304" s="16"/>
      <c r="R304" s="344"/>
    </row>
    <row r="305" spans="1:18">
      <c r="A305" s="210"/>
      <c r="B305" s="212"/>
      <c r="C305" s="212"/>
      <c r="D305" s="216"/>
      <c r="E305" s="213"/>
      <c r="F305" s="214"/>
      <c r="G305" s="213"/>
      <c r="H305" s="213"/>
      <c r="I305" s="237"/>
      <c r="J305" s="238"/>
      <c r="K305" s="238"/>
      <c r="L305" s="123"/>
      <c r="M305" s="239"/>
      <c r="N305" s="240"/>
      <c r="O305" s="16"/>
      <c r="P305" s="16"/>
      <c r="R305" s="344"/>
    </row>
    <row r="306" spans="1:18">
      <c r="A306" s="210"/>
      <c r="B306" s="212"/>
      <c r="C306" s="212"/>
      <c r="D306" s="216"/>
      <c r="E306" s="213"/>
      <c r="F306" s="214"/>
      <c r="G306" s="213"/>
      <c r="H306" s="213"/>
      <c r="I306" s="237"/>
      <c r="J306" s="238"/>
      <c r="K306" s="238"/>
      <c r="L306" s="123"/>
      <c r="M306" s="239"/>
      <c r="N306" s="240"/>
      <c r="O306" s="16"/>
      <c r="P306" s="16"/>
      <c r="R306" s="344"/>
    </row>
    <row r="307" spans="1:18">
      <c r="A307" s="210"/>
      <c r="B307" s="212"/>
      <c r="C307" s="212"/>
      <c r="D307" s="216"/>
      <c r="E307" s="213"/>
      <c r="F307" s="214"/>
      <c r="G307" s="213"/>
      <c r="H307" s="213"/>
      <c r="I307" s="237"/>
      <c r="J307" s="238"/>
      <c r="K307" s="238"/>
      <c r="L307" s="123"/>
      <c r="M307" s="239"/>
      <c r="N307" s="240"/>
      <c r="O307" s="16"/>
      <c r="P307" s="16"/>
      <c r="R307" s="344"/>
    </row>
    <row r="308" spans="1:18">
      <c r="A308" s="210"/>
      <c r="B308" s="200" t="s">
        <v>2981</v>
      </c>
      <c r="O308" s="16"/>
      <c r="P308" s="16"/>
      <c r="R308" s="344"/>
    </row>
    <row r="309" spans="1:18">
      <c r="R309" s="242"/>
    </row>
    <row r="310" spans="1:18">
      <c r="R310" s="242"/>
    </row>
    <row r="311" spans="1:18">
      <c r="R311" s="242"/>
    </row>
    <row r="312" spans="1:18">
      <c r="R312" s="242"/>
    </row>
    <row r="313" spans="1:18">
      <c r="R313" s="242"/>
    </row>
    <row r="314" spans="1:18">
      <c r="R314" s="242"/>
    </row>
    <row r="315" spans="1:18">
      <c r="R315" s="242"/>
    </row>
    <row r="316" spans="1:18">
      <c r="R316" s="242"/>
    </row>
    <row r="317" spans="1:18">
      <c r="R317" s="242"/>
    </row>
    <row r="318" spans="1:18">
      <c r="R318" s="242"/>
    </row>
    <row r="319" spans="1:18">
      <c r="R319" s="242"/>
    </row>
    <row r="325" spans="1:1">
      <c r="A325" s="217"/>
    </row>
    <row r="326" spans="1:1">
      <c r="A326" s="217"/>
    </row>
    <row r="327" spans="1:1">
      <c r="A327" s="213"/>
    </row>
  </sheetData>
  <autoFilter ref="R1:R327"/>
  <mergeCells count="5">
    <mergeCell ref="A117:A118"/>
    <mergeCell ref="B117:B118"/>
    <mergeCell ref="J117:J118"/>
    <mergeCell ref="O117:O118"/>
    <mergeCell ref="P117:P118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2020-08-31T02:33:41Z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