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48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F&amp;O)'!$A$122:$B$333</definedName>
  </definedNames>
  <calcPr calcId="162913"/>
</workbook>
</file>

<file path=xl/calcChain.xml><?xml version="1.0" encoding="utf-8"?>
<calcChain xmlns="http://schemas.openxmlformats.org/spreadsheetml/2006/main">
  <c r="K102" i="6" l="1"/>
  <c r="M102" i="6" s="1"/>
  <c r="L79" i="6" l="1"/>
  <c r="K79" i="6"/>
  <c r="M79" i="6" s="1"/>
  <c r="L31" i="6" l="1"/>
  <c r="L45" i="6" l="1"/>
  <c r="K45" i="6"/>
  <c r="M45" i="6" s="1"/>
  <c r="L39" i="6"/>
  <c r="K39" i="6"/>
  <c r="M39" i="6" l="1"/>
  <c r="L44" i="6"/>
  <c r="K44" i="6"/>
  <c r="M44" i="6" s="1"/>
  <c r="L35" i="6"/>
  <c r="K35" i="6"/>
  <c r="M35" i="6" s="1"/>
  <c r="L47" i="6" l="1"/>
  <c r="K47" i="6"/>
  <c r="L37" i="6"/>
  <c r="K37" i="6"/>
  <c r="L18" i="6"/>
  <c r="K18" i="6"/>
  <c r="M18" i="6" s="1"/>
  <c r="L40" i="6"/>
  <c r="K40" i="6"/>
  <c r="K338" i="6"/>
  <c r="L338" i="6" s="1"/>
  <c r="M37" i="6" l="1"/>
  <c r="M47" i="6"/>
  <c r="M40" i="6"/>
  <c r="L41" i="6"/>
  <c r="K41" i="6"/>
  <c r="L13" i="6"/>
  <c r="K13" i="6"/>
  <c r="M13" i="6" s="1"/>
  <c r="L15" i="6"/>
  <c r="K15" i="6"/>
  <c r="K101" i="6"/>
  <c r="M101" i="6" s="1"/>
  <c r="K100" i="6"/>
  <c r="K99" i="6"/>
  <c r="M15" i="6" l="1"/>
  <c r="M41" i="6"/>
  <c r="L42" i="6"/>
  <c r="K42" i="6"/>
  <c r="M42" i="6" l="1"/>
  <c r="L32" i="6"/>
  <c r="K32" i="6"/>
  <c r="M32" i="6" l="1"/>
  <c r="K98" i="6"/>
  <c r="L78" i="6"/>
  <c r="K78" i="6"/>
  <c r="L36" i="6"/>
  <c r="K36" i="6"/>
  <c r="M98" i="6"/>
  <c r="M36" i="6" l="1"/>
  <c r="M78" i="6"/>
  <c r="L29" i="6"/>
  <c r="K29" i="6"/>
  <c r="M29" i="6" l="1"/>
  <c r="L38" i="6"/>
  <c r="K38" i="6"/>
  <c r="M38" i="6" s="1"/>
  <c r="K31" i="6"/>
  <c r="M31" i="6" s="1"/>
  <c r="L27" i="6"/>
  <c r="K27" i="6"/>
  <c r="M27" i="6" s="1"/>
  <c r="L75" i="6" l="1"/>
  <c r="K75" i="6"/>
  <c r="L33" i="6"/>
  <c r="K33" i="6"/>
  <c r="M33" i="6" s="1"/>
  <c r="M75" i="6" l="1"/>
  <c r="L34" i="6"/>
  <c r="L28" i="6" l="1"/>
  <c r="K28" i="6"/>
  <c r="K34" i="6"/>
  <c r="M34" i="6" s="1"/>
  <c r="M28" i="6" l="1"/>
  <c r="K97" i="6"/>
  <c r="M97" i="6" s="1"/>
  <c r="L76" i="6"/>
  <c r="K76" i="6"/>
  <c r="L77" i="6"/>
  <c r="K77" i="6"/>
  <c r="K96" i="6"/>
  <c r="M96" i="6" s="1"/>
  <c r="M76" i="6" l="1"/>
  <c r="M77" i="6"/>
  <c r="K94" i="6"/>
  <c r="L10" i="6" l="1"/>
  <c r="K10" i="6"/>
  <c r="M94" i="6"/>
  <c r="M10" i="6" l="1"/>
  <c r="L11" i="6"/>
  <c r="K11" i="6"/>
  <c r="L30" i="6"/>
  <c r="K30" i="6"/>
  <c r="L73" i="6"/>
  <c r="K73" i="6"/>
  <c r="L74" i="6"/>
  <c r="K74" i="6"/>
  <c r="L72" i="6"/>
  <c r="K72" i="6"/>
  <c r="M72" i="6" s="1"/>
  <c r="L71" i="6"/>
  <c r="K71" i="6"/>
  <c r="L12" i="6"/>
  <c r="K12" i="6"/>
  <c r="L25" i="6"/>
  <c r="K25" i="6"/>
  <c r="L108" i="6"/>
  <c r="K108" i="6"/>
  <c r="M108" i="6" s="1"/>
  <c r="K336" i="6"/>
  <c r="L336" i="6" s="1"/>
  <c r="L70" i="6"/>
  <c r="K70" i="6"/>
  <c r="K95" i="6"/>
  <c r="M95" i="6" s="1"/>
  <c r="M11" i="6" l="1"/>
  <c r="M71" i="6"/>
  <c r="M25" i="6"/>
  <c r="M12" i="6"/>
  <c r="M73" i="6"/>
  <c r="M30" i="6"/>
  <c r="M74" i="6"/>
  <c r="M70" i="6"/>
  <c r="K322" i="6"/>
  <c r="L322" i="6" s="1"/>
  <c r="L14" i="6"/>
  <c r="K14" i="6"/>
  <c r="L26" i="6"/>
  <c r="K26" i="6"/>
  <c r="K93" i="6"/>
  <c r="M93" i="6" s="1"/>
  <c r="K92" i="6"/>
  <c r="M92" i="6" s="1"/>
  <c r="K89" i="6"/>
  <c r="M89" i="6" s="1"/>
  <c r="M14" i="6" l="1"/>
  <c r="M26" i="6"/>
  <c r="L21" i="6"/>
  <c r="K21" i="6"/>
  <c r="L16" i="6"/>
  <c r="K16" i="6"/>
  <c r="M16" i="6" s="1"/>
  <c r="M21" i="6" l="1"/>
  <c r="K91" i="6"/>
  <c r="M91" i="6" s="1"/>
  <c r="K90" i="6"/>
  <c r="M90" i="6"/>
  <c r="L24" i="6"/>
  <c r="K24" i="6"/>
  <c r="L68" i="6"/>
  <c r="K68" i="6"/>
  <c r="M68" i="6" s="1"/>
  <c r="K67" i="6"/>
  <c r="L67" i="6"/>
  <c r="M67" i="6" l="1"/>
  <c r="M24" i="6"/>
  <c r="L69" i="6"/>
  <c r="K69" i="6"/>
  <c r="L66" i="6"/>
  <c r="K66" i="6"/>
  <c r="M66" i="6" s="1"/>
  <c r="M69" i="6" l="1"/>
  <c r="K88" i="6"/>
  <c r="M88" i="6" s="1"/>
  <c r="K86" i="6"/>
  <c r="L20" i="6"/>
  <c r="K20" i="6"/>
  <c r="L22" i="6"/>
  <c r="K22" i="6"/>
  <c r="M22" i="6" s="1"/>
  <c r="M20" i="6" l="1"/>
  <c r="M86" i="6"/>
  <c r="K87" i="6" l="1"/>
  <c r="M87" i="6" s="1"/>
  <c r="P23" i="6"/>
  <c r="P19" i="6" l="1"/>
  <c r="K337" i="6" l="1"/>
  <c r="L337" i="6" s="1"/>
  <c r="P17" i="6" l="1"/>
  <c r="K334" i="6" l="1"/>
  <c r="L334" i="6" s="1"/>
  <c r="K311" i="6" l="1"/>
  <c r="L311" i="6" s="1"/>
  <c r="K332" i="6" l="1"/>
  <c r="L332" i="6" s="1"/>
  <c r="K333" i="6" l="1"/>
  <c r="L333" i="6" s="1"/>
  <c r="K299" i="6" l="1"/>
  <c r="L299" i="6" s="1"/>
  <c r="K318" i="6" l="1"/>
  <c r="L318" i="6" s="1"/>
  <c r="K324" i="6" l="1"/>
  <c r="L324" i="6" s="1"/>
  <c r="K330" i="6" l="1"/>
  <c r="L330" i="6" s="1"/>
  <c r="P107" i="6" l="1"/>
  <c r="K309" i="6" l="1"/>
  <c r="L309" i="6" s="1"/>
  <c r="K319" i="6" l="1"/>
  <c r="L319" i="6" s="1"/>
  <c r="K325" i="6" l="1"/>
  <c r="L325" i="6" s="1"/>
  <c r="K293" i="6" l="1"/>
  <c r="L293" i="6" s="1"/>
  <c r="K294" i="6" l="1"/>
  <c r="L294" i="6" s="1"/>
  <c r="K320" i="6" l="1"/>
  <c r="L320" i="6" s="1"/>
  <c r="K312" i="6" l="1"/>
  <c r="L312" i="6" s="1"/>
  <c r="K316" i="6" l="1"/>
  <c r="L316" i="6" s="1"/>
  <c r="K321" i="6" l="1"/>
  <c r="L321" i="6" s="1"/>
  <c r="K313" i="6" l="1"/>
  <c r="L313" i="6" s="1"/>
  <c r="K307" i="6"/>
  <c r="L307" i="6" s="1"/>
  <c r="K315" i="6" l="1"/>
  <c r="L315" i="6" s="1"/>
  <c r="K303" i="6" l="1"/>
  <c r="L303" i="6" s="1"/>
  <c r="K304" i="6" l="1"/>
  <c r="L304" i="6" s="1"/>
  <c r="K297" i="6"/>
  <c r="L297" i="6" s="1"/>
  <c r="K314" i="6" l="1"/>
  <c r="L314" i="6" s="1"/>
  <c r="K308" i="6"/>
  <c r="L308" i="6" s="1"/>
  <c r="K310" i="6" l="1"/>
  <c r="L310" i="6" s="1"/>
  <c r="L6" i="2" l="1"/>
  <c r="K6" i="3"/>
  <c r="D7" i="5" l="1"/>
  <c r="M7" i="6"/>
  <c r="K305" i="6" l="1"/>
  <c r="L305" i="6" s="1"/>
  <c r="K302" i="6" l="1"/>
  <c r="L302" i="6" s="1"/>
  <c r="K306" i="6" l="1"/>
  <c r="L306" i="6" s="1"/>
  <c r="K301" i="6"/>
  <c r="L301" i="6" s="1"/>
  <c r="K300" i="6"/>
  <c r="L300" i="6" s="1"/>
  <c r="K298" i="6"/>
  <c r="L298" i="6" s="1"/>
  <c r="H296" i="6"/>
  <c r="K296" i="6" s="1"/>
  <c r="L296" i="6" s="1"/>
  <c r="K295" i="6"/>
  <c r="L295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F264" i="6"/>
  <c r="K264" i="6" s="1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F258" i="6"/>
  <c r="K258" i="6" s="1"/>
  <c r="L258" i="6" s="1"/>
  <c r="F257" i="6"/>
  <c r="K257" i="6" s="1"/>
  <c r="L257" i="6" s="1"/>
  <c r="K256" i="6"/>
  <c r="L256" i="6" s="1"/>
  <c r="F255" i="6"/>
  <c r="K255" i="6" s="1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39" i="6"/>
  <c r="L239" i="6" s="1"/>
  <c r="K237" i="6"/>
  <c r="L237" i="6" s="1"/>
  <c r="K236" i="6"/>
  <c r="L236" i="6" s="1"/>
  <c r="F235" i="6"/>
  <c r="K235" i="6" s="1"/>
  <c r="L235" i="6" s="1"/>
  <c r="K234" i="6"/>
  <c r="L234" i="6" s="1"/>
  <c r="K231" i="6"/>
  <c r="L231" i="6" s="1"/>
  <c r="K230" i="6"/>
  <c r="L230" i="6" s="1"/>
  <c r="K229" i="6"/>
  <c r="L229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09" i="6"/>
  <c r="L209" i="6" s="1"/>
  <c r="K207" i="6"/>
  <c r="L207" i="6" s="1"/>
  <c r="K205" i="6"/>
  <c r="L205" i="6" s="1"/>
  <c r="K203" i="6"/>
  <c r="L203" i="6" s="1"/>
  <c r="K202" i="6"/>
  <c r="L202" i="6" s="1"/>
  <c r="K201" i="6"/>
  <c r="L201" i="6" s="1"/>
  <c r="K199" i="6"/>
  <c r="L199" i="6" s="1"/>
  <c r="K198" i="6"/>
  <c r="L198" i="6" s="1"/>
  <c r="K197" i="6"/>
  <c r="L197" i="6" s="1"/>
  <c r="K196" i="6"/>
  <c r="K195" i="6"/>
  <c r="L195" i="6" s="1"/>
  <c r="K194" i="6"/>
  <c r="L194" i="6" s="1"/>
  <c r="K192" i="6"/>
  <c r="L192" i="6" s="1"/>
  <c r="K191" i="6"/>
  <c r="L191" i="6" s="1"/>
  <c r="K190" i="6"/>
  <c r="L190" i="6" s="1"/>
  <c r="K189" i="6"/>
  <c r="L189" i="6" s="1"/>
  <c r="K188" i="6"/>
  <c r="L188" i="6" s="1"/>
  <c r="F187" i="6"/>
  <c r="K187" i="6" s="1"/>
  <c r="L187" i="6" s="1"/>
  <c r="H186" i="6"/>
  <c r="K186" i="6" s="1"/>
  <c r="L186" i="6" s="1"/>
  <c r="K183" i="6"/>
  <c r="L183" i="6" s="1"/>
  <c r="K182" i="6"/>
  <c r="L182" i="6" s="1"/>
  <c r="K181" i="6"/>
  <c r="L181" i="6" s="1"/>
  <c r="K180" i="6"/>
  <c r="L180" i="6" s="1"/>
  <c r="K179" i="6"/>
  <c r="L179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H152" i="6"/>
  <c r="K152" i="6" s="1"/>
  <c r="L152" i="6" s="1"/>
  <c r="F151" i="6"/>
  <c r="K151" i="6" s="1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6" i="4"/>
</calcChain>
</file>

<file path=xl/sharedStrings.xml><?xml version="1.0" encoding="utf-8"?>
<sst xmlns="http://schemas.openxmlformats.org/spreadsheetml/2006/main" count="3716" uniqueCount="1304">
  <si>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</si>
  <si>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</si>
  <si>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</si>
  <si>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</si>
  <si>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</si>
  <si>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</si>
  <si>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</si>
  <si>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</si>
  <si>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</si>
  <si>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</si>
  <si>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</si>
  <si>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</si>
  <si>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</si>
  <si>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</si>
  <si>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</si>
  <si>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</si>
  <si>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</si>
  <si>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</si>
  <si>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</si>
  <si>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</si>
  <si>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</si>
  <si>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</si>
  <si>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</si>
  <si>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</si>
  <si>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</si>
  <si>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</si>
  <si>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</si>
  <si>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</si>
  <si>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</si>
  <si>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</si>
  <si>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</si>
  <si>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</si>
  <si>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</si>
  <si>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</si>
  <si>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</si>
  <si>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</si>
  <si>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</si>
  <si>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</si>
  <si>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</si>
  <si>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</si>
  <si>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</si>
  <si>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</si>
  <si>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</si>
  <si>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</si>
  <si>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</si>
  <si>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</si>
  <si>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</si>
  <si>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</si>
  <si>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</si>
  <si>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</si>
  <si>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</si>
  <si>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</si>
  <si>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</si>
  <si>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</si>
  <si>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</si>
  <si>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</si>
  <si>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</si>
  <si>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</si>
  <si>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</si>
  <si>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</si>
  <si>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</si>
  <si>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</si>
  <si>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</si>
  <si>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</si>
  <si>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</si>
  <si>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</si>
  <si>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</si>
  <si>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</si>
  <si>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</si>
  <si>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</si>
  <si>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</si>
  <si>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</si>
  <si>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</si>
  <si>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</si>
  <si>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</si>
  <si>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</si>
  <si>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</si>
  <si>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</si>
  <si>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</si>
  <si>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</si>
  <si>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</si>
  <si>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</si>
  <si>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</si>
  <si>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</si>
  <si>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</si>
  <si>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</si>
  <si>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</si>
  <si>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</si>
  <si>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</si>
  <si>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</si>
  <si>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</si>
  <si>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</si>
  <si>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</si>
  <si>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</si>
  <si>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</si>
  <si>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</si>
  <si>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</si>
  <si>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</si>
  <si>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</si>
  <si>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</si>
  <si>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</si>
  <si>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</si>
  <si>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</si>
  <si>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</si>
  <si>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</si>
  <si>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</si>
  <si>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</si>
  <si>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</si>
  <si>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</si>
  <si>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</si>
  <si>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</si>
  <si>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</si>
  <si>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</si>
  <si>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</si>
  <si>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</si>
  <si>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</si>
  <si>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</si>
  <si>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</si>
  <si>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</si>
  <si>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</si>
  <si>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</si>
  <si>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</si>
  <si>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</si>
  <si>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</si>
  <si>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</si>
  <si>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</si>
  <si>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</si>
  <si>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</si>
  <si>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</si>
  <si>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</si>
  <si>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</si>
  <si>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</si>
  <si>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</si>
  <si>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</si>
  <si>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</si>
  <si>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</si>
  <si>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</si>
  <si>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</si>
  <si>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</si>
  <si>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</si>
  <si>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</si>
  <si>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</si>
  <si>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</si>
  <si>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</si>
  <si>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</si>
  <si>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</si>
  <si>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</si>
  <si>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</si>
  <si>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</si>
  <si>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</si>
  <si>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</si>
  <si>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</si>
  <si>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</si>
  <si>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</si>
  <si>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</si>
  <si>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</si>
  <si>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</si>
  <si>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</si>
  <si>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</si>
  <si>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</si>
  <si>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</si>
  <si>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</si>
  <si>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</si>
  <si>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</si>
  <si>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</si>
  <si>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</si>
  <si>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</si>
  <si>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</si>
  <si>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</si>
  <si>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</si>
  <si>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</si>
  <si>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</si>
  <si>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</si>
  <si>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</si>
  <si>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</si>
  <si>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</si>
  <si>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</si>
  <si>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</si>
  <si>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</si>
  <si>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</si>
  <si>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</si>
  <si>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</si>
  <si>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</si>
  <si>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</si>
  <si>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</si>
  <si>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</si>
  <si>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</si>
  <si>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</si>
  <si>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</si>
  <si>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</si>
  <si>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</si>
  <si>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</si>
  <si>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</si>
  <si>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</si>
  <si>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</si>
  <si>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</si>
  <si>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</si>
  <si>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</si>
  <si>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</si>
  <si>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</si>
  <si>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</si>
  <si>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</si>
  <si>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</si>
  <si>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</si>
  <si>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</si>
  <si>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</si>
  <si>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</si>
  <si>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</si>
  <si>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</si>
  <si>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</si>
  <si>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</si>
  <si>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</si>
  <si>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</si>
  <si>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</si>
  <si>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</si>
  <si>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</si>
  <si>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</si>
  <si>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</si>
  <si>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</si>
  <si>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</si>
  <si>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</si>
  <si>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</si>
  <si>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</si>
  <si>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</si>
  <si>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</si>
  <si>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</si>
  <si>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</si>
  <si>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</si>
  <si>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</si>
  <si>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</si>
  <si>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</si>
  <si>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</si>
  <si>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</si>
  <si>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</si>
  <si>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</si>
  <si>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</si>
  <si>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</si>
  <si>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</si>
  <si>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</si>
  <si>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</si>
  <si>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</si>
  <si>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</si>
  <si>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</si>
  <si>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</si>
  <si>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</si>
  <si>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</si>
  <si>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</si>
  <si>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</si>
  <si>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</si>
  <si>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</si>
  <si>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</si>
  <si>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</si>
  <si>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</si>
  <si>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</si>
  <si>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</si>
  <si>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</si>
  <si>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</si>
  <si>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</si>
  <si>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</si>
  <si>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</si>
  <si>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</si>
  <si>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</si>
  <si>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</si>
  <si>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</si>
  <si>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</si>
  <si>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</si>
  <si>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</si>
  <si>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</si>
  <si>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</si>
  <si>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</si>
  <si>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</si>
  <si>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</si>
  <si>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</si>
  <si>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</si>
  <si>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</si>
  <si>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</si>
  <si>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</si>
  <si>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</si>
  <si>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</si>
  <si>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</si>
  <si>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</si>
  <si>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</si>
  <si>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</si>
  <si>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</si>
  <si>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</si>
  <si>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</si>
  <si>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</si>
  <si>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</si>
  <si>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</si>
  <si>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</si>
  <si>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</si>
  <si>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</si>
  <si>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</si>
  <si>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</si>
  <si>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</si>
  <si>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</si>
  <si>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</si>
  <si>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</si>
  <si>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</si>
  <si>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</si>
  <si>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</si>
  <si>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</si>
  <si>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</si>
  <si>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</si>
  <si>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</si>
  <si>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</si>
  <si>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</si>
  <si>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</si>
  <si>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</si>
  <si>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</si>
  <si>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</si>
  <si>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</si>
  <si>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</si>
  <si>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</si>
  <si>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</si>
  <si>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</si>
  <si>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</si>
  <si>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</si>
  <si>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</si>
  <si>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</si>
  <si>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</si>
  <si>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</si>
  <si>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</si>
  <si>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</si>
  <si>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</si>
  <si>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</si>
  <si>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</si>
  <si>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</si>
  <si>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</si>
  <si>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</si>
  <si>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</si>
  <si>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</si>
  <si>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</si>
  <si>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</si>
  <si>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</si>
  <si>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</si>
  <si>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</si>
  <si>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</si>
  <si>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</si>
  <si>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</si>
  <si>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</si>
  <si>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</si>
  <si>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</si>
  <si>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</si>
  <si>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</si>
  <si>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</si>
  <si>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</si>
  <si>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</si>
  <si>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</si>
  <si>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</si>
  <si>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</si>
  <si>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</si>
  <si>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</si>
  <si>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</si>
  <si>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</si>
  <si>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</si>
  <si>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</si>
  <si>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</si>
  <si>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</si>
  <si>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</si>
  <si>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</si>
  <si>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</si>
  <si>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</si>
  <si>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</si>
  <si>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</si>
  <si>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</si>
  <si>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</si>
  <si>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</si>
  <si>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</si>
  <si>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</si>
  <si>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</si>
  <si>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</si>
  <si>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</si>
  <si>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</si>
  <si>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</si>
  <si>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</si>
  <si>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</si>
  <si>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</si>
  <si>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</si>
  <si>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</si>
  <si>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</si>
  <si>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</si>
  <si>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</si>
  <si>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</si>
  <si>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</si>
  <si>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</si>
  <si>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</si>
  <si>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</si>
  <si>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</si>
  <si>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</si>
  <si>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</si>
  <si>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</si>
  <si>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</si>
  <si>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</si>
  <si>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</si>
  <si>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</si>
  <si>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</si>
  <si>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</si>
  <si>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</si>
  <si>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</si>
  <si>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</si>
  <si>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</si>
  <si>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</si>
  <si>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</si>
  <si>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</si>
  <si>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</si>
  <si>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</si>
  <si>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</si>
  <si>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</si>
  <si>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</si>
  <si>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</si>
  <si>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</si>
  <si>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</si>
  <si>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</si>
  <si>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</si>
  <si>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</si>
  <si>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</si>
  <si>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</si>
  <si>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</si>
  <si>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</si>
  <si>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</si>
  <si>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</si>
  <si>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</si>
  <si>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</si>
  <si>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</si>
  <si>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</si>
  <si>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</si>
  <si>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</si>
  <si>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</si>
  <si>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</si>
  <si>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</si>
  <si>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</si>
  <si>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</si>
  <si>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</si>
  <si>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</si>
  <si>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</si>
  <si>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</si>
  <si>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</si>
  <si>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</si>
  <si>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</si>
  <si>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</si>
  <si>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</si>
  <si>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</si>
  <si>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</si>
  <si>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</si>
  <si>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</si>
  <si>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</si>
  <si>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</si>
  <si>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</si>
  <si>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</si>
  <si>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</si>
  <si>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</si>
  <si>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</si>
  <si>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</si>
  <si>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</si>
  <si>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</si>
  <si>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</si>
  <si>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</si>
  <si>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</si>
  <si>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</si>
  <si>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</si>
  <si>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</si>
  <si>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</si>
  <si>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</si>
  <si>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</si>
  <si>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</si>
  <si>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</si>
  <si>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</si>
  <si>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</si>
  <si>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</si>
  <si>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</si>
  <si>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</si>
  <si>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</si>
  <si>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</si>
  <si>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</si>
  <si>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</si>
  <si>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</si>
  <si>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</si>
  <si>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</si>
  <si>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</si>
  <si>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</si>
  <si>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</si>
  <si>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</si>
  <si>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</si>
  <si>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</si>
  <si>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</si>
  <si>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</si>
  <si>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</si>
  <si>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</si>
  <si>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</si>
  <si>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</si>
  <si>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</si>
  <si>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</si>
  <si>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</si>
  <si>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</si>
  <si>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</si>
  <si>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</si>
  <si>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</si>
  <si>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</si>
  <si>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</si>
  <si>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</si>
  <si>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</si>
  <si>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</si>
  <si>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</si>
  <si>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</si>
  <si>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</si>
  <si>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</si>
  <si>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</si>
  <si>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</si>
  <si>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</si>
  <si>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</si>
  <si>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</si>
  <si>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</si>
  <si>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</si>
  <si>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</si>
  <si>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</si>
  <si>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</si>
  <si>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</si>
  <si>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</si>
  <si>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</si>
  <si>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</si>
  <si>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</si>
  <si>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</si>
  <si>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</si>
  <si>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</si>
  <si>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</si>
  <si>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</si>
  <si>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</si>
  <si>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</si>
  <si>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</si>
  <si>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</si>
  <si>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</si>
  <si>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</si>
  <si>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</si>
  <si>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</si>
  <si>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</si>
  <si>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</si>
  <si>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</si>
  <si>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</si>
  <si>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</si>
  <si>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</si>
  <si>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</si>
  <si>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</si>
  <si>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</si>
  <si>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</si>
  <si>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</si>
  <si>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</si>
  <si>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</si>
  <si>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</si>
  <si>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</si>
  <si>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</si>
  <si>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</si>
  <si>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</si>
  <si>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</si>
  <si>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</si>
  <si>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</si>
  <si>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</si>
  <si>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</si>
  <si>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</si>
  <si>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</si>
  <si>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</si>
  <si>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</si>
  <si>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</si>
  <si>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</si>
  <si>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</si>
  <si>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</si>
  <si>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</si>
  <si>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</si>
  <si>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</si>
  <si>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</si>
  <si>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</si>
  <si>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</si>
  <si>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</si>
  <si>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</si>
  <si>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</si>
  <si>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</si>
  <si>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</si>
  <si>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</si>
  <si>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</si>
  <si>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</si>
  <si>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</si>
  <si>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</si>
  <si>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</si>
  <si>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</si>
  <si>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</si>
  <si>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</si>
  <si>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</si>
  <si>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</si>
  <si>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</si>
  <si>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</si>
  <si>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</si>
  <si>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</si>
  <si>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</si>
  <si>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</si>
  <si>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</si>
  <si>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</si>
  <si>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</si>
  <si>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</si>
  <si>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</si>
  <si>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</si>
  <si>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</si>
  <si>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</si>
  <si>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</si>
  <si>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</si>
  <si>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</si>
  <si>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</si>
  <si>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</si>
  <si>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</si>
  <si>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</si>
  <si>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</si>
  <si>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</si>
  <si>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</si>
  <si>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</si>
  <si>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</si>
  <si>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</si>
  <si>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</si>
  <si>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</si>
  <si>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</si>
  <si>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</si>
  <si>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</si>
  <si>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</si>
  <si>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</si>
  <si>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</si>
  <si>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</si>
  <si>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</si>
  <si>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</si>
  <si>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</si>
  <si>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</si>
  <si>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</si>
  <si>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</si>
  <si>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</si>
  <si>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</si>
  <si>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</si>
  <si>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</si>
  <si>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</si>
  <si>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</si>
  <si>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</si>
  <si>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</si>
  <si>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</si>
  <si>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</si>
  <si>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</si>
  <si>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</si>
  <si>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</si>
  <si>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</si>
  <si>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</si>
  <si>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</si>
  <si>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</si>
  <si>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</si>
  <si>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</si>
  <si>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</si>
  <si>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</si>
  <si>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</si>
  <si>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</si>
  <si>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</si>
  <si>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</si>
  <si>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</si>
  <si>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</si>
  <si>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</si>
  <si>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</si>
  <si>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</si>
  <si>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</si>
  <si>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</si>
  <si>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</si>
  <si>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</si>
  <si>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</si>
  <si>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</si>
  <si>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</si>
  <si>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</si>
  <si>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</si>
  <si>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</si>
  <si>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</si>
  <si>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</si>
  <si>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</si>
  <si>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</si>
  <si>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</si>
  <si>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</si>
  <si>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</si>
  <si>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</si>
  <si>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</si>
  <si>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</si>
  <si>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</si>
  <si>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</si>
  <si>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</si>
  <si>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</si>
  <si>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</si>
  <si>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</si>
  <si>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</si>
  <si>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</si>
  <si>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</si>
  <si>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</si>
  <si>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</si>
  <si>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</si>
  <si>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</si>
  <si>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</si>
  <si>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</si>
  <si>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</si>
  <si>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</si>
  <si>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</si>
  <si>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</si>
  <si>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</si>
  <si>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</si>
  <si>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</si>
  <si>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</si>
  <si>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</si>
  <si>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</si>
  <si>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</si>
  <si>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</si>
  <si>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</si>
  <si>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</si>
  <si>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</si>
  <si>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</si>
  <si>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</si>
  <si>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</si>
  <si>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</si>
  <si>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</si>
  <si>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</si>
  <si>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</si>
  <si>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</si>
  <si>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</si>
  <si>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</si>
  <si>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</si>
  <si>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</si>
  <si>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</si>
  <si>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</si>
  <si>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</si>
  <si>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</si>
  <si>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</si>
  <si>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</si>
  <si>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</si>
  <si>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</si>
  <si>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</si>
  <si>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</si>
  <si>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</si>
  <si>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</si>
  <si>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</si>
  <si>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</si>
  <si>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</si>
  <si>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</si>
  <si>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</si>
  <si>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</si>
  <si>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</si>
  <si>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</si>
  <si>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</si>
  <si>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</si>
  <si>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</si>
  <si>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</si>
  <si>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</si>
  <si>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</si>
  <si>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</si>
  <si>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</si>
  <si>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</si>
  <si>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</si>
  <si>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</si>
  <si>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</si>
  <si>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</si>
  <si>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</si>
  <si>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</si>
  <si>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</si>
  <si>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</si>
  <si>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</si>
  <si>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</si>
  <si>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</si>
  <si>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</si>
  <si>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</si>
  <si>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</si>
  <si>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</si>
  <si>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</si>
  <si>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</si>
  <si>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</si>
  <si>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</si>
  <si>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</si>
  <si>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</si>
  <si>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</si>
  <si>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</si>
  <si>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</si>
  <si>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</si>
  <si>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</si>
  <si>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</si>
  <si>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</si>
  <si>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</si>
  <si>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</si>
  <si>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</si>
  <si>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</si>
  <si>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</si>
  <si>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</si>
  <si>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</si>
  <si>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</si>
  <si>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</si>
  <si>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</si>
  <si>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</si>
  <si>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</si>
  <si>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</si>
  <si>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</si>
  <si>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</si>
  <si>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</si>
  <si>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</si>
  <si>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</si>
  <si>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</si>
  <si>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</si>
  <si>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</si>
  <si>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</si>
  <si>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</si>
  <si>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</si>
  <si>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</si>
  <si>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</si>
  <si>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</si>
  <si>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</si>
  <si>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</si>
  <si>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</si>
  <si>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</si>
  <si>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</si>
  <si>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</si>
  <si>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</si>
  <si>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</si>
  <si>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</si>
  <si>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</si>
  <si>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</si>
  <si>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</si>
  <si>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</si>
  <si>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</si>
  <si>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</si>
  <si>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</si>
  <si>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</si>
  <si>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</si>
  <si>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</si>
  <si>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</si>
  <si>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</si>
  <si>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</si>
  <si>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</si>
  <si>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</si>
  <si>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</si>
  <si>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</si>
  <si>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</si>
  <si>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</si>
  <si>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</si>
  <si>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</si>
  <si>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</si>
  <si>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</si>
  <si>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</si>
  <si>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</si>
  <si>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</si>
  <si>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</si>
  <si>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1320-1330</t>
  </si>
  <si>
    <t>LTF</t>
  </si>
  <si>
    <t>NSE</t>
  </si>
  <si>
    <t>468-495</t>
  </si>
  <si>
    <t>Accu &lt;&gt;</t>
  </si>
  <si>
    <t>H</t>
  </si>
  <si>
    <t>K</t>
  </si>
  <si>
    <t>N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</si>
  <si>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</si>
  <si>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</si>
  <si>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</si>
  <si>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</si>
  <si>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</si>
  <si>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</si>
  <si>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</si>
  <si>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</si>
  <si>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</si>
  <si>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</si>
  <si>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</si>
  <si>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</si>
  <si>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</si>
  <si>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</si>
  <si>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</si>
  <si>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</si>
  <si>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</si>
  <si>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</si>
  <si>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</si>
  <si>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</si>
  <si>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</si>
  <si>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</si>
  <si>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</si>
  <si>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</si>
  <si>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</si>
  <si>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</si>
  <si>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</si>
  <si>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</si>
  <si>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</si>
  <si>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</si>
  <si>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</si>
  <si>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</si>
  <si>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</si>
  <si>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</si>
  <si>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</si>
  <si>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47.64-51.64</t>
  </si>
  <si>
    <t>MULTIPLIER SHARE &amp; STOCK ADVISORS PRIVATE LIMITED</t>
  </si>
  <si>
    <t>60-90</t>
  </si>
  <si>
    <t>HRTI PRIVATE LIMITED</t>
  </si>
  <si>
    <t>1020-1100</t>
  </si>
  <si>
    <t>UNITDSPR</t>
  </si>
  <si>
    <t>AEGISLOG</t>
  </si>
  <si>
    <t>1220-1280</t>
  </si>
  <si>
    <t>500-530</t>
  </si>
  <si>
    <t>3670-3900</t>
  </si>
  <si>
    <t>5800-6000</t>
  </si>
  <si>
    <t>820-840</t>
  </si>
  <si>
    <t>900-950</t>
  </si>
  <si>
    <t>LALPATHLAB JULY FUT</t>
  </si>
  <si>
    <t>1680-1780</t>
  </si>
  <si>
    <t>9225-9425</t>
  </si>
  <si>
    <t>10000-10400</t>
  </si>
  <si>
    <t>IBREALEST</t>
  </si>
  <si>
    <t>159-170</t>
  </si>
  <si>
    <t>TCS JULY FUT</t>
  </si>
  <si>
    <t>4000-4080</t>
  </si>
  <si>
    <t>1650-1740</t>
  </si>
  <si>
    <t>60-30</t>
  </si>
  <si>
    <t>NIFTY 24800 CE 25-JULY</t>
  </si>
  <si>
    <t>NIFTY JULY FUT</t>
  </si>
  <si>
    <t>23900-23700</t>
  </si>
  <si>
    <t>550-580</t>
  </si>
  <si>
    <t>3035-3115</t>
  </si>
  <si>
    <t>3300-3500</t>
  </si>
  <si>
    <t>BANKNIFTY 52200 PE 3-JULY</t>
  </si>
  <si>
    <t>300-380</t>
  </si>
  <si>
    <t>Loss of Rs.55/-</t>
  </si>
  <si>
    <t>SYNGENE JULY FUT</t>
  </si>
  <si>
    <t>728-738</t>
  </si>
  <si>
    <t>2875-2910</t>
  </si>
  <si>
    <t>Profit of Rs.56.5/-</t>
  </si>
  <si>
    <t>230-245</t>
  </si>
  <si>
    <t>280-300</t>
  </si>
  <si>
    <t>Loss of Rs.38/-</t>
  </si>
  <si>
    <t>TIMETECHNO</t>
  </si>
  <si>
    <t>320-330</t>
  </si>
  <si>
    <t>FINNIFTY 23500 CE 02-JULY</t>
  </si>
  <si>
    <t>Profit of Rs.29/-</t>
  </si>
  <si>
    <t>Profit of Rs.10.5/-</t>
  </si>
  <si>
    <t>Profit of Rs.22/-</t>
  </si>
  <si>
    <t>Loss of Rs.14.5/-</t>
  </si>
  <si>
    <t>Loss of Rs.180/-</t>
  </si>
  <si>
    <t>No Profit No Loss</t>
  </si>
  <si>
    <t>Profit of Rs.13.5/-</t>
  </si>
  <si>
    <t>BANKNIFTY 53100 CE 3-JULY</t>
  </si>
  <si>
    <t>250-350</t>
  </si>
  <si>
    <t>Profit of Rs.90/-</t>
  </si>
  <si>
    <t>180-250</t>
  </si>
  <si>
    <t>770-820</t>
  </si>
  <si>
    <t>540-580</t>
  </si>
  <si>
    <t>600-650</t>
  </si>
  <si>
    <t>Profit of Rs.352.5/-</t>
  </si>
  <si>
    <t>Profit of Rs.31.5/-</t>
  </si>
  <si>
    <t>240-255</t>
  </si>
  <si>
    <t>NIFTY 24200 CE 11-JULY</t>
  </si>
  <si>
    <t>200-240</t>
  </si>
  <si>
    <t>CIPLA JULY FUT</t>
  </si>
  <si>
    <t>1530-1546</t>
  </si>
  <si>
    <t>SRF JULY FUT</t>
  </si>
  <si>
    <t>2427-2455</t>
  </si>
  <si>
    <t>1320-1400</t>
  </si>
  <si>
    <t>NIFTY 24250 CE 11-JULY</t>
  </si>
  <si>
    <t>Profit of Rs.22.5/-</t>
  </si>
  <si>
    <t>NIFTY 24750 CE 25-JULY</t>
  </si>
  <si>
    <t>BANKNIFTY 52800 CE 10-JULY</t>
  </si>
  <si>
    <t>360-460</t>
  </si>
  <si>
    <t>Profit of Rs.25.5/-</t>
  </si>
  <si>
    <t>Profit of Rs.24/-</t>
  </si>
  <si>
    <t>Loss of Rs.100/-</t>
  </si>
  <si>
    <t>Profit of Rs.14/-</t>
  </si>
  <si>
    <t>Profit of Rs.64/-</t>
  </si>
  <si>
    <t>Profit of Rs.14.5/-</t>
  </si>
  <si>
    <t>DIVISLAB JULY FUT</t>
  </si>
  <si>
    <t>4618-4670</t>
  </si>
  <si>
    <t>1527-1543</t>
  </si>
  <si>
    <t>Profit of Rs.24.5/-</t>
  </si>
  <si>
    <t>Loss of Rs.52.5/-</t>
  </si>
  <si>
    <t>ASTRAL JULY FUT</t>
  </si>
  <si>
    <t>2407-2435</t>
  </si>
  <si>
    <t>Loss of Rs.28/-</t>
  </si>
  <si>
    <t>290-310</t>
  </si>
  <si>
    <t>1800-1950</t>
  </si>
  <si>
    <t>Loss of Rs.15/-</t>
  </si>
  <si>
    <t>455-485</t>
  </si>
  <si>
    <t>Profit of Rs.18.5/-</t>
  </si>
  <si>
    <t>Profit of Rs.63/-</t>
  </si>
  <si>
    <t>Loss of Rs.32/-</t>
  </si>
  <si>
    <t>750-800</t>
  </si>
  <si>
    <t>HINDUNILVR JULY FUT</t>
  </si>
  <si>
    <t>2636-2671</t>
  </si>
  <si>
    <t>120-160</t>
  </si>
  <si>
    <t>24500-24600</t>
  </si>
  <si>
    <t>ITC JULY FUT</t>
  </si>
  <si>
    <t>455-462</t>
  </si>
  <si>
    <t>Profit of Rs.5/-</t>
  </si>
  <si>
    <t>BANKNIFTY 52200 CE 10-JULY</t>
  </si>
  <si>
    <t>140-210</t>
  </si>
  <si>
    <t>Loss of Rs.62.5/-</t>
  </si>
  <si>
    <t>Retail Research Technical Calls &amp; Fundamental Performance Report for the month of July-2024</t>
  </si>
  <si>
    <t>Profit of Rs.20/-</t>
  </si>
  <si>
    <t>Profit of Rs.15/-</t>
  </si>
  <si>
    <t>355-377</t>
  </si>
  <si>
    <t>Profit of Rs.8/-</t>
  </si>
  <si>
    <t>615-660</t>
  </si>
  <si>
    <t>Profit of Rs.75/-</t>
  </si>
  <si>
    <t>Profit of Rs.45/-</t>
  </si>
  <si>
    <t>1260-1320</t>
  </si>
  <si>
    <t>4250-4500</t>
  </si>
  <si>
    <t>StockSplit ^</t>
  </si>
  <si>
    <t>PGEL ^</t>
  </si>
  <si>
    <t>NIFTY 24500 PE 18-JULY</t>
  </si>
  <si>
    <t>100-150</t>
  </si>
  <si>
    <t>780-830</t>
  </si>
  <si>
    <t>PAGEIND JULY FUT</t>
  </si>
  <si>
    <t>41385-42085</t>
  </si>
  <si>
    <t>TOPGAIN FINANCE PRIVATE LIMITED</t>
  </si>
  <si>
    <t>SAHASTRAA ADVISORS PRIVATE LIMITED</t>
  </si>
  <si>
    <t>Profit of Rs.63.5/-</t>
  </si>
  <si>
    <t>127-134</t>
  </si>
  <si>
    <t>Profit of Rs.48.5/-</t>
  </si>
  <si>
    <t>Loss of Rs.34.5/-</t>
  </si>
  <si>
    <t>195-210</t>
  </si>
  <si>
    <t>Loss of Rs.18.5/-</t>
  </si>
  <si>
    <t>Loss of Rs.750/-</t>
  </si>
  <si>
    <t>TTIL</t>
  </si>
  <si>
    <t>1598-1636</t>
  </si>
  <si>
    <t>1720-1800</t>
  </si>
  <si>
    <t>Loss of Rs.22/-</t>
  </si>
  <si>
    <t>NIFTY 24400 PE 25-JULY</t>
  </si>
  <si>
    <t>NIFTY 24000 PE 25-JULY</t>
  </si>
  <si>
    <t>Profit of Rs.9.25/-</t>
  </si>
  <si>
    <t>Profit of Rs.72/-</t>
  </si>
  <si>
    <t>NIFTY 24200 PE 25-JULY</t>
  </si>
  <si>
    <t>Loss of Rs.110/-</t>
  </si>
  <si>
    <t>Loss of Rs.190/-</t>
  </si>
  <si>
    <t>Loss of Rs.5.5/-</t>
  </si>
  <si>
    <t>Profit of Rs.16.5/-</t>
  </si>
  <si>
    <t>SAWABUSI</t>
  </si>
  <si>
    <t>1870-2000</t>
  </si>
  <si>
    <t>CAMELLIA TRADEX PRIVATE LIMITED</t>
  </si>
  <si>
    <t>QE SECURITIES LLP</t>
  </si>
  <si>
    <t>GRAVITON RESEARCH CAPITAL LLP</t>
  </si>
  <si>
    <t>MANSI SHARE AND STOCK ADVISORS PVT LTD</t>
  </si>
  <si>
    <t>Profit of Rs.190/-</t>
  </si>
  <si>
    <t>Profit of Rs.85/-</t>
  </si>
  <si>
    <t>2390-2470</t>
  </si>
  <si>
    <t>2650-2800</t>
  </si>
  <si>
    <t>1270-1330</t>
  </si>
  <si>
    <t>Profit of Rs.40.5/-</t>
  </si>
  <si>
    <t>3825-4025</t>
  </si>
  <si>
    <t>4500-5000</t>
  </si>
  <si>
    <t>Profit of Rs.16/-</t>
  </si>
  <si>
    <t>SHERWOOD SECURITIES PVT LTD</t>
  </si>
  <si>
    <t>ARIHANTACA</t>
  </si>
  <si>
    <t>Arihant Academy Limited</t>
  </si>
  <si>
    <t>MITTAL RIMPY</t>
  </si>
  <si>
    <t>SUMANCHEPURI</t>
  </si>
  <si>
    <t>VETO</t>
  </si>
  <si>
    <t>Veto Switchgear Cable Ltd</t>
  </si>
  <si>
    <t>GOEL</t>
  </si>
  <si>
    <t>JANUSCORP</t>
  </si>
  <si>
    <t>PRADHIN</t>
  </si>
  <si>
    <t>GREEN PEAKS ENTERPRISES LLP</t>
  </si>
  <si>
    <t>ATAM</t>
  </si>
  <si>
    <t>Atam Valves Limited</t>
  </si>
  <si>
    <t>DCW</t>
  </si>
  <si>
    <t>DCW Ltd</t>
  </si>
  <si>
    <t>SILVER LINE VENTURES PRIVATE LIMITED</t>
  </si>
  <si>
    <t>AMIT KUMAR JAIN</t>
  </si>
  <si>
    <t>TUNWAL</t>
  </si>
  <si>
    <t>Tunwal E-Motors Limited</t>
  </si>
  <si>
    <t>Profit of Rs.23/-</t>
  </si>
  <si>
    <t>170.5-176.5</t>
  </si>
  <si>
    <t>195-205</t>
  </si>
  <si>
    <t>1690-1730</t>
  </si>
  <si>
    <t>1840-1940</t>
  </si>
  <si>
    <t>BHARTIARTL AUG FUT</t>
  </si>
  <si>
    <t>1510-1530</t>
  </si>
  <si>
    <t>NIFTY 24900 CE 1 AUG</t>
  </si>
  <si>
    <t>DIANATEA</t>
  </si>
  <si>
    <t>VIVEK KARWA</t>
  </si>
  <si>
    <t>IFL</t>
  </si>
  <si>
    <t>SAJJAN KUMAR PATWARI</t>
  </si>
  <si>
    <t>NATURAL</t>
  </si>
  <si>
    <t>DHRUV GANJI</t>
  </si>
  <si>
    <t>AZMAT TRADERS LLP</t>
  </si>
  <si>
    <t>RELICAB</t>
  </si>
  <si>
    <t>VENKATESHWARA INDUSTRIAL PROMOTION CO LIMITED</t>
  </si>
  <si>
    <t>RFLL</t>
  </si>
  <si>
    <t>KIRAN MITTAL</t>
  </si>
  <si>
    <t>ROJL</t>
  </si>
  <si>
    <t>SANKET RAMESH FUKE</t>
  </si>
  <si>
    <t>NOBLE POLYMERS LIMITED NOBLE</t>
  </si>
  <si>
    <t>SONALIS</t>
  </si>
  <si>
    <t>PARAG COMMOSALES</t>
  </si>
  <si>
    <t>VEERKRUPA</t>
  </si>
  <si>
    <t>CHIRAG ARVINDBHAI SHAH</t>
  </si>
  <si>
    <t>YUVRAJ HIRALAL MALHOTRA</t>
  </si>
  <si>
    <t>GICL</t>
  </si>
  <si>
    <t>Globe Intl Carriers Ltd</t>
  </si>
  <si>
    <t>GLOBE</t>
  </si>
  <si>
    <t>Globe Textiles (I) Ltd.</t>
  </si>
  <si>
    <t>INDSWFTLAB</t>
  </si>
  <si>
    <t>Ind-Swift Labs Ltd.</t>
  </si>
  <si>
    <t>KSHITIJPOL</t>
  </si>
  <si>
    <t>Kshitij Polyline Limited</t>
  </si>
  <si>
    <t>LAXMICOT</t>
  </si>
  <si>
    <t>Laxmi Cotspin Limited</t>
  </si>
  <si>
    <t>NAMAN</t>
  </si>
  <si>
    <t>Naman In-Store (India) L</t>
  </si>
  <si>
    <t>NEPHROCARE</t>
  </si>
  <si>
    <t>Nephro Care India Limited</t>
  </si>
  <si>
    <t>PARTH INFIN BROKERS PVT LTD</t>
  </si>
  <si>
    <t>SGL</t>
  </si>
  <si>
    <t>STL Global Limited</t>
  </si>
  <si>
    <t>ARJUNSINH RANUBHA VAGHELA</t>
  </si>
  <si>
    <t>UFO</t>
  </si>
  <si>
    <t>UFO Moviez India Ltd.</t>
  </si>
  <si>
    <t>UNIINFO</t>
  </si>
  <si>
    <t>Uniinfo Telecom Servi Ltd</t>
  </si>
  <si>
    <t>SANDEEP PRAKASHCHANDRA JAIN (HUF)</t>
  </si>
  <si>
    <t>LIESHA CORPORATION PRIVATE LIMITED .</t>
  </si>
  <si>
    <t>YAARI</t>
  </si>
  <si>
    <t>Yaari Digi Int Ser Ltd</t>
  </si>
  <si>
    <t>ACEINTEG</t>
  </si>
  <si>
    <t>Ace Integrated Solu. Ltd.</t>
  </si>
  <si>
    <t>DPEL</t>
  </si>
  <si>
    <t>Divine Power Energy Ltd</t>
  </si>
  <si>
    <t>IMVESTA GROWTH SCHEME</t>
  </si>
  <si>
    <t>INDO-RE1</t>
  </si>
  <si>
    <t>Indowind Energy Limited</t>
  </si>
  <si>
    <t>INDUS FINANCE CORPORATION LTD</t>
  </si>
  <si>
    <t>WILSON HOLDINGS PRIVATE LIMITED</t>
  </si>
  <si>
    <t>PRIYANKA PURAV SHAH</t>
  </si>
  <si>
    <t>NDLVENTURE</t>
  </si>
  <si>
    <t>NDL Ventures Limited</t>
  </si>
  <si>
    <t>RELIANCE VALUE SERVICES PRIVATE LIMITED</t>
  </si>
  <si>
    <t>STEADVIEW CAPITAL MAURITIUS LIMITED</t>
  </si>
  <si>
    <t>Profit of Rs.92.5/-</t>
  </si>
  <si>
    <t>Profit of Rs.26.5/-</t>
  </si>
  <si>
    <t>5040-5170</t>
  </si>
  <si>
    <t>5540-5900</t>
  </si>
  <si>
    <t>1540-1590</t>
  </si>
  <si>
    <t>1700-1800</t>
  </si>
  <si>
    <t>Loss of Rs.19.5/-</t>
  </si>
  <si>
    <t>172.5-182.5</t>
  </si>
  <si>
    <t>AFEL</t>
  </si>
  <si>
    <t>SEIFER RICHARD MASCARENHAS</t>
  </si>
  <si>
    <t>ANUROOP</t>
  </si>
  <si>
    <t>DILIP NANJI CHHEDA</t>
  </si>
  <si>
    <t>AVANCE</t>
  </si>
  <si>
    <t>SURESH ANAND</t>
  </si>
  <si>
    <t>AXITA</t>
  </si>
  <si>
    <t>CAPPIPES</t>
  </si>
  <si>
    <t>CAPTAIN POLYPLAST LIMITED</t>
  </si>
  <si>
    <t>DGL</t>
  </si>
  <si>
    <t>RAJESH PIROGIWAL</t>
  </si>
  <si>
    <t>JAINAM SHARE CONSULTANTS PVT. LTD.</t>
  </si>
  <si>
    <t>ENCODE</t>
  </si>
  <si>
    <t>ANILKUMAR SHIVABHAI PATEL</t>
  </si>
  <si>
    <t>BHAILAL DAHYABHAI PATEL</t>
  </si>
  <si>
    <t>GEMENVIRO</t>
  </si>
  <si>
    <t>NEHA DEALTRADE PRIVATE LIMITED</t>
  </si>
  <si>
    <t>GVBL</t>
  </si>
  <si>
    <t>SATISH KUMAR SHARMA</t>
  </si>
  <si>
    <t>IGCIL</t>
  </si>
  <si>
    <t>RACHANANILESHMEHTA</t>
  </si>
  <si>
    <t>RACHNA VIJAY VATS</t>
  </si>
  <si>
    <t>IRFAN FAKHRI KARIMI</t>
  </si>
  <si>
    <t>MAHARSHI HASMUKHBHAI PANCHAL</t>
  </si>
  <si>
    <t>KHALAQ SHARIFF</t>
  </si>
  <si>
    <t>MIHIKA</t>
  </si>
  <si>
    <t>VAKANDA SERVICES PRIVATE LIMITED</t>
  </si>
  <si>
    <t>HEMA JAYPRAKASH BHAVSAR</t>
  </si>
  <si>
    <t>ORIENTTR</t>
  </si>
  <si>
    <t>DAMINI COMMOSALES LLP</t>
  </si>
  <si>
    <t>KHIMJI NARAN MENAT</t>
  </si>
  <si>
    <t>OSIAJEE</t>
  </si>
  <si>
    <t>RAJVEER SAROYA</t>
  </si>
  <si>
    <t>RAVINDER KUMAR</t>
  </si>
  <si>
    <t>PDSL</t>
  </si>
  <si>
    <t>ICICI PRUDENTIAL MUTUAL FUND</t>
  </si>
  <si>
    <t>PESB</t>
  </si>
  <si>
    <t>SI INVESTMENTS &amp; BROKING P LTD</t>
  </si>
  <si>
    <t>MONETARY AUTHORITY OF SINGAPORE</t>
  </si>
  <si>
    <t>GOVERNMENT OF SINGAPORE</t>
  </si>
  <si>
    <t>ADITYA BIRLA SUN LIFE MUTUAL FUND</t>
  </si>
  <si>
    <t>DSP BLACKROCK MUTUAL FUND</t>
  </si>
  <si>
    <t>HSBC MUTUAL FUND</t>
  </si>
  <si>
    <t>QUALITY INVESTMENT HOLDINGS PCC</t>
  </si>
  <si>
    <t>ICICI PRUDENTIAL LIFE INSURANCE COMPANY LIMITED</t>
  </si>
  <si>
    <t>RCAN</t>
  </si>
  <si>
    <t>TIRUPATI FINCORP LIMITED</t>
  </si>
  <si>
    <t>SCL</t>
  </si>
  <si>
    <t>NANDI MERCANTILES PVT LTD</t>
  </si>
  <si>
    <t>SHASHIJIT</t>
  </si>
  <si>
    <t>SWATI AMRISH SHAH</t>
  </si>
  <si>
    <t>AMRISH KIRTILAL SHAH</t>
  </si>
  <si>
    <t>HARSHIL KHYANI</t>
  </si>
  <si>
    <t>PRIYANKA VARUN GARG</t>
  </si>
  <si>
    <t>SMIFS</t>
  </si>
  <si>
    <t>THE INDIAMAN FUND MAURITIUS LIMITED</t>
  </si>
  <si>
    <t>LEND LEASE COMPANY INDIA LIMITED</t>
  </si>
  <si>
    <t>TRANSPACT</t>
  </si>
  <si>
    <t>VISHAL MAHESH WAGHELA</t>
  </si>
  <si>
    <t>YELLOWSTONE VENTURES LLP</t>
  </si>
  <si>
    <t>ANEES ALNASIR GILANI</t>
  </si>
  <si>
    <t>DISHANT DHARMESHKUMAR MEHTA</t>
  </si>
  <si>
    <t>KAUSHAL HITESHBHAI PARIKH</t>
  </si>
  <si>
    <t>AMMISHI MEEHIIR DESAI</t>
  </si>
  <si>
    <t>VMS</t>
  </si>
  <si>
    <t>MATALIA STOCK BROKING PRIVATE LIMITED</t>
  </si>
  <si>
    <t>RAJENDRA KANOONGO</t>
  </si>
  <si>
    <t>JAI VINAYAK SECURITIES</t>
  </si>
  <si>
    <t>YUGA STOCKS AND COMMODITIES PRIVATE LIMITED .</t>
  </si>
  <si>
    <t>VVIPIL</t>
  </si>
  <si>
    <t>THUNDERSTRIKE QUANT RESEARCH LLP</t>
  </si>
  <si>
    <t>VIKABH SECURITIES PRIVATE LIMITED</t>
  </si>
  <si>
    <t>RAJESH KOLEKAR HUF</t>
  </si>
  <si>
    <t>NARAYAN PAL HUF</t>
  </si>
  <si>
    <t>YUGA STOCKS AND COMMODITIES PRIVATE LIMITED  .</t>
  </si>
  <si>
    <t>ASAHISONG</t>
  </si>
  <si>
    <t>Asahi Songwon Color Ltd</t>
  </si>
  <si>
    <t>MAGPRO SECURITIES PVT LTD</t>
  </si>
  <si>
    <t>ATALREAL</t>
  </si>
  <si>
    <t>Atal Realtech Limited</t>
  </si>
  <si>
    <t>MILAN JAYVANTLAL MITHANI(HUF)</t>
  </si>
  <si>
    <t>Axita Cotton Limited</t>
  </si>
  <si>
    <t>BASML</t>
  </si>
  <si>
    <t>Bannari Amman Spinning Mi</t>
  </si>
  <si>
    <t>CAREERP</t>
  </si>
  <si>
    <t>Career Point Limited</t>
  </si>
  <si>
    <t>CIGNITITEC</t>
  </si>
  <si>
    <t>Cigniti Technologies Ltd</t>
  </si>
  <si>
    <t>RAJASTHAN GLOBAL SECURITIES PVT LTD</t>
  </si>
  <si>
    <t>ESTER</t>
  </si>
  <si>
    <t>Ester Industries Ltd</t>
  </si>
  <si>
    <t>FIBERWEB</t>
  </si>
  <si>
    <t>Fiberweb India Limited</t>
  </si>
  <si>
    <t>ELAN VENTURES PRIVATE LIMITED</t>
  </si>
  <si>
    <t>MAHEVARSH FINCON PRIVATE LIMITED</t>
  </si>
  <si>
    <t>GOACARBON</t>
  </si>
  <si>
    <t>Goa Carbon Ltd</t>
  </si>
  <si>
    <t>IDEAFORGE</t>
  </si>
  <si>
    <t>Ideaforge Techno Ltd</t>
  </si>
  <si>
    <t>VIMLA CHOPRA</t>
  </si>
  <si>
    <t>BALCHAND SINGHI</t>
  </si>
  <si>
    <t>JINDALPHOT</t>
  </si>
  <si>
    <t>Jindal Photo Limited</t>
  </si>
  <si>
    <t>JINDRILL</t>
  </si>
  <si>
    <t>Jindal Drilling And Indus</t>
  </si>
  <si>
    <t>KANDARP</t>
  </si>
  <si>
    <t>Kandarp Dg Smart Bpo Ltd</t>
  </si>
  <si>
    <t>RAJESH SUBHASH JANGAM</t>
  </si>
  <si>
    <t>HARSHA RAJESHBHAI JHAVERI</t>
  </si>
  <si>
    <t>SHREYANS SHANTILAL SHAH</t>
  </si>
  <si>
    <t>BHAVISHYA ECOMMERCE PRIVATE LIMITED</t>
  </si>
  <si>
    <t>PRABHU LAL MEENA</t>
  </si>
  <si>
    <t>SACHIN GOVINDLAL MODI</t>
  </si>
  <si>
    <t>ORION STOCKS LTD</t>
  </si>
  <si>
    <t>MALUPAPER</t>
  </si>
  <si>
    <t>Malu Paper Mills Limited</t>
  </si>
  <si>
    <t>MEGASOFT</t>
  </si>
  <si>
    <t>Megasoft Limited</t>
  </si>
  <si>
    <t>A.T. TRADE OVERSEAS PRIVATE LIMITED</t>
  </si>
  <si>
    <t>PCBL LIMITED</t>
  </si>
  <si>
    <t>POLYPLEX</t>
  </si>
  <si>
    <t>Polyplex Corporation Ltd.</t>
  </si>
  <si>
    <t>RITCO</t>
  </si>
  <si>
    <t>Ritco Logistics Limited</t>
  </si>
  <si>
    <t>SABAR</t>
  </si>
  <si>
    <t>Sabar Flex India Limited</t>
  </si>
  <si>
    <t>HI GROWTH CORPORATE SERVICES PVT LTD</t>
  </si>
  <si>
    <t>SARLAPOLY</t>
  </si>
  <si>
    <t>Sarla Performance Fibers</t>
  </si>
  <si>
    <t>NK SECURITIES RESEARCH PRIVATE LIMITED</t>
  </si>
  <si>
    <t>SILGO</t>
  </si>
  <si>
    <t>Silgo Retail Limited</t>
  </si>
  <si>
    <t>Skipper Limited</t>
  </si>
  <si>
    <t>STCINDIA</t>
  </si>
  <si>
    <t>The State Trading Corpn</t>
  </si>
  <si>
    <t>TRACXN</t>
  </si>
  <si>
    <t>Tracxn Technologies Ltd</t>
  </si>
  <si>
    <t>RAMESH TARSHIBHAI DOBARIYA</t>
  </si>
  <si>
    <t>VINEETLAB</t>
  </si>
  <si>
    <t>Vineet Laboratories Ltd</t>
  </si>
  <si>
    <t>KHANT PIYUSHKUMAR</t>
  </si>
  <si>
    <t>VIRINCHI</t>
  </si>
  <si>
    <t>Virinchi Limited</t>
  </si>
  <si>
    <t>MAGNUM HEALTH AND SAFETY PRIVATE LIMTED</t>
  </si>
  <si>
    <t>VLINFRA</t>
  </si>
  <si>
    <t>V.L.Infraprojects Limited</t>
  </si>
  <si>
    <t>FLUX CAPITAL PRIVATE LIMITED</t>
  </si>
  <si>
    <t>GROWTH SECURITIES PRIVATE LIMITED</t>
  </si>
  <si>
    <t>AHLEAST</t>
  </si>
  <si>
    <t>Asian Hotels (East) Ltd</t>
  </si>
  <si>
    <t>WHITEPIN  TIE UP  LIMITED</t>
  </si>
  <si>
    <t>DIVYA ANIL SHETH</t>
  </si>
  <si>
    <t>CELEBRITY</t>
  </si>
  <si>
    <t>Celebrity Fashions Limite</t>
  </si>
  <si>
    <t>CHARATH RAM NARSIMHAN</t>
  </si>
  <si>
    <t>IEL</t>
  </si>
  <si>
    <t>Indiabulls Ent Ltd</t>
  </si>
  <si>
    <t>SOURA CAPITAL PVT LTD</t>
  </si>
  <si>
    <t>VIKRAMKUMAR DEVICHAND JAIN</t>
  </si>
  <si>
    <t>PRAVINKUMAR DEVICHAND JAIN</t>
  </si>
  <si>
    <t>NITCO</t>
  </si>
  <si>
    <t>Nitco Limited</t>
  </si>
  <si>
    <t>JM FINANCIAL ASSET RECONSTRUCTION COMPANY LIMITED</t>
  </si>
  <si>
    <t>PYRAMID</t>
  </si>
  <si>
    <t>Pyramid Technoplast Ltd</t>
  </si>
  <si>
    <t>CHANCHAL DEVI LODHA</t>
  </si>
  <si>
    <t>KAMAL AMRUTLAL JIVANI</t>
  </si>
  <si>
    <t>Profit of Rs.17.5/-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</si>
</sst>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2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91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7" fillId="4" borderId="3" xfId="0" applyFont="1" applyFill="1" applyBorder="1" applyAlignment="1">
      <alignment horizontal="center" wrapText="1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top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2" fontId="4" fillId="2" borderId="27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6" fontId="37" fillId="40" borderId="22" xfId="0" applyNumberFormat="1" applyFont="1" applyFill="1" applyBorder="1" applyAlignment="1">
      <alignment horizontal="center" vertical="center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7" fillId="4" borderId="28" xfId="0" applyFont="1" applyFill="1" applyBorder="1" applyAlignment="1">
      <alignment horizontal="left" vertical="center" wrapText="1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8" fillId="41" borderId="28" xfId="0" applyFont="1" applyFill="1" applyBorder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66" fontId="37" fillId="41" borderId="28" xfId="0" applyNumberFormat="1" applyFont="1" applyFill="1" applyBorder="1" applyAlignment="1">
      <alignment horizontal="center" vertical="center"/>
    </xf>
    <xf numFmtId="16" fontId="37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/>
    <xf numFmtId="0" fontId="37" fillId="47" borderId="28" xfId="0" applyFont="1" applyFill="1" applyBorder="1"/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8" fillId="46" borderId="28" xfId="0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0" fontId="38" fillId="41" borderId="40" xfId="0" applyFont="1" applyFill="1" applyBorder="1" applyAlignment="1">
      <alignment horizontal="center" vertical="center"/>
    </xf>
    <xf numFmtId="2" fontId="38" fillId="41" borderId="2" xfId="0" applyNumberFormat="1" applyFont="1" applyFill="1" applyBorder="1" applyAlignment="1">
      <alignment horizontal="center" vertical="center"/>
    </xf>
    <xf numFmtId="166" fontId="37" fillId="41" borderId="2" xfId="0" applyNumberFormat="1" applyFont="1" applyFill="1" applyBorder="1" applyAlignment="1">
      <alignment horizontal="center" vertical="center"/>
    </xf>
    <xf numFmtId="0" fontId="38" fillId="41" borderId="2" xfId="0" applyFont="1" applyFill="1" applyBorder="1" applyAlignment="1">
      <alignment horizontal="center" vertical="center"/>
    </xf>
    <xf numFmtId="16" fontId="37" fillId="42" borderId="2" xfId="0" applyNumberFormat="1" applyFont="1" applyFill="1" applyBorder="1" applyAlignment="1">
      <alignment horizontal="center" vertical="center"/>
    </xf>
    <xf numFmtId="0" fontId="38" fillId="46" borderId="40" xfId="0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2" fontId="38" fillId="46" borderId="2" xfId="0" applyNumberFormat="1" applyFont="1" applyFill="1" applyBorder="1" applyAlignment="1">
      <alignment horizontal="center" vertical="center"/>
    </xf>
    <xf numFmtId="166" fontId="37" fillId="46" borderId="2" xfId="0" applyNumberFormat="1" applyFont="1" applyFill="1" applyBorder="1" applyAlignment="1">
      <alignment horizontal="center" vertical="center"/>
    </xf>
    <xf numFmtId="0" fontId="38" fillId="46" borderId="2" xfId="0" applyFont="1" applyFill="1" applyBorder="1" applyAlignment="1">
      <alignment horizontal="center" vertical="center"/>
    </xf>
    <xf numFmtId="16" fontId="37" fillId="47" borderId="2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37" fillId="43" borderId="28" xfId="0" applyFont="1" applyFill="1" applyBorder="1" applyAlignment="1">
      <alignment horizontal="center" vertical="center"/>
    </xf>
    <xf numFmtId="16" fontId="37" fillId="43" borderId="28" xfId="0" applyNumberFormat="1" applyFont="1" applyFill="1" applyBorder="1" applyAlignment="1">
      <alignment horizontal="center" vertical="center"/>
    </xf>
    <xf numFmtId="0" fontId="37" fillId="43" borderId="28" xfId="0" applyFont="1" applyFill="1" applyBorder="1"/>
    <xf numFmtId="0" fontId="38" fillId="43" borderId="28" xfId="0" applyFont="1" applyFill="1" applyBorder="1" applyAlignment="1">
      <alignment horizontal="center" vertical="center"/>
    </xf>
    <xf numFmtId="0" fontId="38" fillId="48" borderId="40" xfId="0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2" fontId="38" fillId="48" borderId="2" xfId="0" applyNumberFormat="1" applyFont="1" applyFill="1" applyBorder="1" applyAlignment="1">
      <alignment horizontal="center" vertical="center"/>
    </xf>
    <xf numFmtId="166" fontId="37" fillId="48" borderId="2" xfId="0" applyNumberFormat="1" applyFont="1" applyFill="1" applyBorder="1" applyAlignment="1">
      <alignment horizontal="center" vertical="center"/>
    </xf>
    <xf numFmtId="0" fontId="38" fillId="48" borderId="2" xfId="0" applyFont="1" applyFill="1" applyBorder="1" applyAlignment="1">
      <alignment horizontal="center" vertical="center"/>
    </xf>
    <xf numFmtId="16" fontId="37" fillId="43" borderId="2" xfId="0" applyNumberFormat="1" applyFont="1" applyFill="1" applyBorder="1" applyAlignment="1">
      <alignment horizontal="center" vertical="center"/>
    </xf>
    <xf numFmtId="0" fontId="38" fillId="42" borderId="38" xfId="0" applyFont="1" applyFill="1" applyBorder="1" applyAlignment="1">
      <alignment horizontal="center" vertical="center"/>
    </xf>
    <xf numFmtId="16" fontId="37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0" fillId="42" borderId="28" xfId="0" applyFill="1" applyBorder="1"/>
    <xf numFmtId="0" fontId="0" fillId="42" borderId="28" xfId="0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16" fontId="37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/>
    <xf numFmtId="0" fontId="38" fillId="46" borderId="41" xfId="0" applyFont="1" applyFill="1" applyBorder="1" applyAlignment="1">
      <alignment horizontal="center" vertical="center"/>
    </xf>
    <xf numFmtId="0" fontId="37" fillId="46" borderId="7" xfId="0" applyFont="1" applyFill="1" applyBorder="1" applyAlignment="1">
      <alignment horizontal="center" vertical="center"/>
    </xf>
    <xf numFmtId="2" fontId="38" fillId="46" borderId="7" xfId="0" applyNumberFormat="1" applyFont="1" applyFill="1" applyBorder="1" applyAlignment="1">
      <alignment horizontal="center" vertical="center"/>
    </xf>
    <xf numFmtId="166" fontId="37" fillId="46" borderId="7" xfId="0" applyNumberFormat="1" applyFont="1" applyFill="1" applyBorder="1" applyAlignment="1">
      <alignment horizontal="center" vertical="center"/>
    </xf>
    <xf numFmtId="0" fontId="38" fillId="46" borderId="7" xfId="0" applyFont="1" applyFill="1" applyBorder="1" applyAlignment="1">
      <alignment horizontal="center" vertical="center"/>
    </xf>
    <xf numFmtId="16" fontId="37" fillId="47" borderId="7" xfId="0" applyNumberFormat="1" applyFont="1" applyFill="1" applyBorder="1" applyAlignment="1">
      <alignment horizontal="center" vertical="center"/>
    </xf>
    <xf numFmtId="0" fontId="37" fillId="42" borderId="42" xfId="0" applyFont="1" applyFill="1" applyBorder="1" applyAlignment="1">
      <alignment horizontal="center" vertical="center"/>
    </xf>
    <xf numFmtId="16" fontId="37" fillId="42" borderId="42" xfId="0" applyNumberFormat="1" applyFont="1" applyFill="1" applyBorder="1" applyAlignment="1">
      <alignment horizontal="center" vertical="center"/>
    </xf>
    <xf numFmtId="0" fontId="37" fillId="42" borderId="42" xfId="0" applyFont="1" applyFill="1" applyBorder="1"/>
    <xf numFmtId="0" fontId="37" fillId="41" borderId="43" xfId="0" applyFont="1" applyFill="1" applyBorder="1" applyAlignment="1">
      <alignment horizontal="center" vertical="center"/>
    </xf>
    <xf numFmtId="2" fontId="38" fillId="41" borderId="43" xfId="0" applyNumberFormat="1" applyFont="1" applyFill="1" applyBorder="1" applyAlignment="1">
      <alignment horizontal="center" vertical="center"/>
    </xf>
    <xf numFmtId="166" fontId="37" fillId="41" borderId="43" xfId="0" applyNumberFormat="1" applyFont="1" applyFill="1" applyBorder="1" applyAlignment="1">
      <alignment horizontal="center" vertical="center"/>
    </xf>
    <xf numFmtId="0" fontId="38" fillId="41" borderId="43" xfId="0" applyFont="1" applyFill="1" applyBorder="1" applyAlignment="1">
      <alignment horizontal="center" vertical="center"/>
    </xf>
    <xf numFmtId="16" fontId="37" fillId="42" borderId="43" xfId="0" applyNumberFormat="1" applyFont="1" applyFill="1" applyBorder="1" applyAlignment="1">
      <alignment horizontal="center" vertical="center"/>
    </xf>
    <xf numFmtId="0" fontId="61" fillId="0" borderId="0" xfId="0" applyFont="1"/>
    <xf numFmtId="0" fontId="4" fillId="47" borderId="28" xfId="0" applyFont="1" applyFill="1" applyBorder="1" applyAlignment="1">
      <alignment horizontal="center" vertical="center"/>
    </xf>
    <xf numFmtId="165" fontId="37" fillId="47" borderId="28" xfId="0" applyNumberFormat="1" applyFont="1" applyFill="1" applyBorder="1" applyAlignment="1">
      <alignment horizontal="center" vertical="center"/>
    </xf>
    <xf numFmtId="15" fontId="4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left"/>
    </xf>
    <xf numFmtId="43" fontId="37" fillId="47" borderId="28" xfId="0" applyNumberFormat="1" applyFont="1" applyFill="1" applyBorder="1" applyAlignment="1">
      <alignment horizontal="center" vertical="top"/>
    </xf>
    <xf numFmtId="2" fontId="37" fillId="46" borderId="28" xfId="0" applyNumberFormat="1" applyFont="1" applyFill="1" applyBorder="1" applyAlignment="1">
      <alignment horizontal="center" vertical="center"/>
    </xf>
    <xf numFmtId="10" fontId="37" fillId="46" borderId="28" xfId="0" applyNumberFormat="1" applyFont="1" applyFill="1" applyBorder="1" applyAlignment="1">
      <alignment horizontal="center" vertical="center" wrapText="1"/>
    </xf>
    <xf numFmtId="16" fontId="37" fillId="46" borderId="28" xfId="0" applyNumberFormat="1" applyFont="1" applyFill="1" applyBorder="1" applyAlignment="1">
      <alignment horizontal="center" vertical="center"/>
    </xf>
    <xf numFmtId="2" fontId="38" fillId="47" borderId="28" xfId="0" applyNumberFormat="1" applyFont="1" applyFill="1" applyBorder="1" applyAlignment="1">
      <alignment horizontal="center" vertical="center"/>
    </xf>
    <xf numFmtId="16" fontId="37" fillId="42" borderId="38" xfId="0" applyNumberFormat="1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38" xfId="0" applyFont="1" applyFill="1" applyBorder="1"/>
    <xf numFmtId="0" fontId="38" fillId="41" borderId="41" xfId="0" applyFont="1" applyFill="1" applyBorder="1" applyAlignment="1">
      <alignment horizontal="center" vertical="center"/>
    </xf>
    <xf numFmtId="0" fontId="37" fillId="41" borderId="7" xfId="0" applyFont="1" applyFill="1" applyBorder="1" applyAlignment="1">
      <alignment horizontal="center" vertical="center"/>
    </xf>
    <xf numFmtId="2" fontId="38" fillId="41" borderId="7" xfId="0" applyNumberFormat="1" applyFont="1" applyFill="1" applyBorder="1" applyAlignment="1">
      <alignment horizontal="center" vertical="center"/>
    </xf>
    <xf numFmtId="166" fontId="37" fillId="41" borderId="7" xfId="0" applyNumberFormat="1" applyFont="1" applyFill="1" applyBorder="1" applyAlignment="1">
      <alignment horizontal="center" vertical="center"/>
    </xf>
    <xf numFmtId="0" fontId="38" fillId="41" borderId="7" xfId="0" applyFont="1" applyFill="1" applyBorder="1" applyAlignment="1">
      <alignment horizontal="center" vertical="center"/>
    </xf>
    <xf numFmtId="16" fontId="37" fillId="42" borderId="7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  <xf numFmtId="16" fontId="37" fillId="42" borderId="38" xfId="0" applyNumberFormat="1" applyFont="1" applyFill="1" applyBorder="1" applyAlignment="1">
      <alignment horizontal="center" vertical="center"/>
    </xf>
    <xf numFmtId="16" fontId="37" fillId="42" borderId="42" xfId="0" applyNumberFormat="1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42" xfId="0" applyFont="1" applyFill="1" applyBorder="1" applyAlignment="1">
      <alignment horizontal="center" vertical="center"/>
    </xf>
    <xf numFmtId="0" fontId="38" fillId="41" borderId="38" xfId="0" applyFont="1" applyFill="1" applyBorder="1" applyAlignment="1">
      <alignment horizontal="center" vertical="center"/>
    </xf>
    <xf numFmtId="0" fontId="38" fillId="41" borderId="42" xfId="0" applyFont="1" applyFill="1" applyBorder="1" applyAlignment="1">
      <alignment horizontal="center" vertical="center"/>
    </xf>
    <xf numFmtId="166" fontId="37" fillId="41" borderId="38" xfId="0" applyNumberFormat="1" applyFont="1" applyFill="1" applyBorder="1" applyAlignment="1">
      <alignment horizontal="center" vertical="center"/>
    </xf>
    <xf numFmtId="166" fontId="37" fillId="41" borderId="42" xfId="0" applyNumberFormat="1" applyFont="1" applyFill="1" applyBorder="1" applyAlignment="1">
      <alignment horizontal="center" vertical="center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22" sqref="B22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45504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45504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4" t="s">
        <v>16</v>
      </c>
      <c r="B9" s="376" t="s">
        <v>17</v>
      </c>
      <c r="C9" s="376" t="s">
        <v>18</v>
      </c>
      <c r="D9" s="376" t="s">
        <v>19</v>
      </c>
      <c r="E9" s="26" t="s">
        <v>20</v>
      </c>
      <c r="F9" s="26" t="s">
        <v>21</v>
      </c>
      <c r="G9" s="371" t="s">
        <v>22</v>
      </c>
      <c r="H9" s="372"/>
      <c r="I9" s="373"/>
      <c r="J9" s="371" t="s">
        <v>23</v>
      </c>
      <c r="K9" s="372"/>
      <c r="L9" s="373"/>
      <c r="M9" s="26"/>
      <c r="N9" s="27"/>
      <c r="O9" s="27"/>
      <c r="P9" s="27"/>
    </row>
    <row r="10" spans="1:16" ht="38.25">
      <c r="A10" s="375"/>
      <c r="B10" s="377"/>
      <c r="C10" s="377"/>
      <c r="D10" s="377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45533</v>
      </c>
      <c r="E11" s="204">
        <v>24929.1</v>
      </c>
      <c r="F11" s="204">
        <v>24931.716666666664</v>
      </c>
      <c r="G11" s="203">
        <v>24847.383333333328</v>
      </c>
      <c r="H11" s="203">
        <v>24765.666666666664</v>
      </c>
      <c r="I11" s="203">
        <v>24681.333333333328</v>
      </c>
      <c r="J11" s="203">
        <v>25013.433333333327</v>
      </c>
      <c r="K11" s="203">
        <v>25097.766666666663</v>
      </c>
      <c r="L11" s="203">
        <v>25179.483333333326</v>
      </c>
      <c r="M11" s="202">
        <v>25016.05</v>
      </c>
      <c r="N11" s="202">
        <v>24850</v>
      </c>
      <c r="O11" s="202">
        <v>15712650</v>
      </c>
      <c r="P11" s="205">
        <v>2.2049054633976585E-2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45504</v>
      </c>
      <c r="E12" s="204">
        <v>51520.3</v>
      </c>
      <c r="F12" s="204">
        <v>51561.666666666664</v>
      </c>
      <c r="G12" s="203">
        <v>51185.333333333328</v>
      </c>
      <c r="H12" s="203">
        <v>50850.366666666661</v>
      </c>
      <c r="I12" s="203">
        <v>50474.033333333326</v>
      </c>
      <c r="J12" s="203">
        <v>51896.633333333331</v>
      </c>
      <c r="K12" s="203">
        <v>52272.96666666666</v>
      </c>
      <c r="L12" s="203">
        <v>52607.933333333334</v>
      </c>
      <c r="M12" s="202">
        <v>51938</v>
      </c>
      <c r="N12" s="202">
        <v>51226.7</v>
      </c>
      <c r="O12" s="202">
        <v>2942505</v>
      </c>
      <c r="P12" s="205">
        <v>-3.609123786312355E-2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45531</v>
      </c>
      <c r="E13" s="217">
        <v>23480.2</v>
      </c>
      <c r="F13" s="217">
        <v>23496.066666666666</v>
      </c>
      <c r="G13" s="219">
        <v>23314.433333333331</v>
      </c>
      <c r="H13" s="219">
        <v>23148.666666666664</v>
      </c>
      <c r="I13" s="219">
        <v>22967.033333333329</v>
      </c>
      <c r="J13" s="219">
        <v>23661.833333333332</v>
      </c>
      <c r="K13" s="219">
        <v>23843.466666666664</v>
      </c>
      <c r="L13" s="219">
        <v>24009.233333333334</v>
      </c>
      <c r="M13" s="220">
        <v>23677.7</v>
      </c>
      <c r="N13" s="220">
        <v>23330.3</v>
      </c>
      <c r="O13" s="220">
        <v>62925</v>
      </c>
      <c r="P13" s="221">
        <v>-0.25245025245025243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45530</v>
      </c>
      <c r="E14" s="217">
        <v>12913.65</v>
      </c>
      <c r="F14" s="217">
        <v>12890.483333333332</v>
      </c>
      <c r="G14" s="219">
        <v>12831.366666666663</v>
      </c>
      <c r="H14" s="219">
        <v>12749.083333333332</v>
      </c>
      <c r="I14" s="219">
        <v>12689.966666666664</v>
      </c>
      <c r="J14" s="219">
        <v>12972.766666666663</v>
      </c>
      <c r="K14" s="219">
        <v>13031.883333333331</v>
      </c>
      <c r="L14" s="219">
        <v>13114.166666666662</v>
      </c>
      <c r="M14" s="220">
        <v>12949.6</v>
      </c>
      <c r="N14" s="220">
        <v>12808.2</v>
      </c>
      <c r="O14" s="220">
        <v>2374150</v>
      </c>
      <c r="P14" s="221">
        <v>-0.25032366036186809</v>
      </c>
    </row>
    <row r="15" spans="1:16" ht="12.75" customHeight="1">
      <c r="A15" s="213">
        <v>5</v>
      </c>
      <c r="B15" s="279" t="s">
        <v>34</v>
      </c>
      <c r="C15" s="217" t="s">
        <v>854</v>
      </c>
      <c r="D15" s="218">
        <v>45534</v>
      </c>
      <c r="E15" s="217">
        <v>74410.5</v>
      </c>
      <c r="F15" s="217">
        <v>74453.900000000009</v>
      </c>
      <c r="G15" s="219">
        <v>74207.650000000023</v>
      </c>
      <c r="H15" s="219">
        <v>74004.800000000017</v>
      </c>
      <c r="I15" s="219">
        <v>73758.550000000032</v>
      </c>
      <c r="J15" s="219">
        <v>74656.750000000015</v>
      </c>
      <c r="K15" s="219">
        <v>74902.999999999985</v>
      </c>
      <c r="L15" s="219">
        <v>75105.850000000006</v>
      </c>
      <c r="M15" s="220">
        <v>74700.149999999994</v>
      </c>
      <c r="N15" s="220">
        <v>74251.05</v>
      </c>
      <c r="O15" s="220">
        <v>11710</v>
      </c>
      <c r="P15" s="221">
        <v>5.972850678733032E-2</v>
      </c>
    </row>
    <row r="16" spans="1:16" ht="12.75" customHeight="1">
      <c r="A16" s="213">
        <v>6</v>
      </c>
      <c r="B16" s="225" t="s">
        <v>840</v>
      </c>
      <c r="C16" s="222" t="s">
        <v>39</v>
      </c>
      <c r="D16" s="218">
        <v>45533</v>
      </c>
      <c r="E16" s="217">
        <v>746.4</v>
      </c>
      <c r="F16" s="217">
        <v>737.4666666666667</v>
      </c>
      <c r="G16" s="219">
        <v>723.43333333333339</v>
      </c>
      <c r="H16" s="219">
        <v>700.4666666666667</v>
      </c>
      <c r="I16" s="219">
        <v>686.43333333333339</v>
      </c>
      <c r="J16" s="219">
        <v>760.43333333333339</v>
      </c>
      <c r="K16" s="219">
        <v>774.4666666666667</v>
      </c>
      <c r="L16" s="219">
        <v>797.43333333333339</v>
      </c>
      <c r="M16" s="220">
        <v>751.5</v>
      </c>
      <c r="N16" s="220">
        <v>714.5</v>
      </c>
      <c r="O16" s="220">
        <v>12890000</v>
      </c>
      <c r="P16" s="221">
        <v>4.4824511631677069E-2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45533</v>
      </c>
      <c r="E17" s="217">
        <v>7897.8</v>
      </c>
      <c r="F17" s="217">
        <v>7954.9333333333343</v>
      </c>
      <c r="G17" s="219">
        <v>7824.216666666669</v>
      </c>
      <c r="H17" s="219">
        <v>7750.633333333335</v>
      </c>
      <c r="I17" s="219">
        <v>7619.9166666666697</v>
      </c>
      <c r="J17" s="219">
        <v>8028.5166666666682</v>
      </c>
      <c r="K17" s="219">
        <v>8159.2333333333336</v>
      </c>
      <c r="L17" s="219">
        <v>8232.8166666666675</v>
      </c>
      <c r="M17" s="220">
        <v>8085.65</v>
      </c>
      <c r="N17" s="220">
        <v>7881.35</v>
      </c>
      <c r="O17" s="220">
        <v>1511625</v>
      </c>
      <c r="P17" s="221">
        <v>7.4141952682439186E-3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45533</v>
      </c>
      <c r="E18" s="217">
        <v>28332.6</v>
      </c>
      <c r="F18" s="217">
        <v>28304.216666666664</v>
      </c>
      <c r="G18" s="219">
        <v>28108.433333333327</v>
      </c>
      <c r="H18" s="219">
        <v>27884.266666666663</v>
      </c>
      <c r="I18" s="219">
        <v>27688.483333333326</v>
      </c>
      <c r="J18" s="219">
        <v>28528.383333333328</v>
      </c>
      <c r="K18" s="219">
        <v>28724.166666666661</v>
      </c>
      <c r="L18" s="219">
        <v>28948.333333333328</v>
      </c>
      <c r="M18" s="220">
        <v>28500</v>
      </c>
      <c r="N18" s="220">
        <v>28080.05</v>
      </c>
      <c r="O18" s="220">
        <v>146920</v>
      </c>
      <c r="P18" s="221">
        <v>3.0038230475150189E-3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45533</v>
      </c>
      <c r="E19" s="217">
        <v>224.4</v>
      </c>
      <c r="F19" s="217">
        <v>224.77999999999997</v>
      </c>
      <c r="G19" s="219">
        <v>223.66999999999996</v>
      </c>
      <c r="H19" s="219">
        <v>222.94</v>
      </c>
      <c r="I19" s="219">
        <v>221.82999999999998</v>
      </c>
      <c r="J19" s="219">
        <v>225.50999999999993</v>
      </c>
      <c r="K19" s="219">
        <v>226.61999999999995</v>
      </c>
      <c r="L19" s="219">
        <v>227.34999999999991</v>
      </c>
      <c r="M19" s="220">
        <v>225.89</v>
      </c>
      <c r="N19" s="220">
        <v>224.05</v>
      </c>
      <c r="O19" s="220">
        <v>76161600</v>
      </c>
      <c r="P19" s="221">
        <v>5.4894132743993724E-3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45533</v>
      </c>
      <c r="E20" s="217">
        <v>341.95</v>
      </c>
      <c r="F20" s="217">
        <v>342.66666666666669</v>
      </c>
      <c r="G20" s="219">
        <v>339.33333333333337</v>
      </c>
      <c r="H20" s="219">
        <v>336.7166666666667</v>
      </c>
      <c r="I20" s="219">
        <v>333.38333333333338</v>
      </c>
      <c r="J20" s="219">
        <v>345.28333333333336</v>
      </c>
      <c r="K20" s="219">
        <v>348.61666666666673</v>
      </c>
      <c r="L20" s="219">
        <v>351.23333333333335</v>
      </c>
      <c r="M20" s="220">
        <v>346</v>
      </c>
      <c r="N20" s="220">
        <v>340.05</v>
      </c>
      <c r="O20" s="220">
        <v>42900000</v>
      </c>
      <c r="P20" s="221">
        <v>-6.2036981268445458E-3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45533</v>
      </c>
      <c r="E21" s="217">
        <v>2602.4</v>
      </c>
      <c r="F21" s="217">
        <v>2588.9833333333331</v>
      </c>
      <c r="G21" s="219">
        <v>2551.9666666666662</v>
      </c>
      <c r="H21" s="219">
        <v>2501.5333333333333</v>
      </c>
      <c r="I21" s="219">
        <v>2464.5166666666664</v>
      </c>
      <c r="J21" s="219">
        <v>2639.4166666666661</v>
      </c>
      <c r="K21" s="219">
        <v>2676.4333333333334</v>
      </c>
      <c r="L21" s="219">
        <v>2726.8666666666659</v>
      </c>
      <c r="M21" s="220">
        <v>2626</v>
      </c>
      <c r="N21" s="220">
        <v>2538.5500000000002</v>
      </c>
      <c r="O21" s="220">
        <v>4735500</v>
      </c>
      <c r="P21" s="221">
        <v>-5.1679586563307496E-3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45533</v>
      </c>
      <c r="E22" s="217">
        <v>3153</v>
      </c>
      <c r="F22" s="217">
        <v>3140.4166666666665</v>
      </c>
      <c r="G22" s="219">
        <v>3102.583333333333</v>
      </c>
      <c r="H22" s="219">
        <v>3052.1666666666665</v>
      </c>
      <c r="I22" s="219">
        <v>3014.333333333333</v>
      </c>
      <c r="J22" s="219">
        <v>3190.833333333333</v>
      </c>
      <c r="K22" s="219">
        <v>3228.6666666666661</v>
      </c>
      <c r="L22" s="219">
        <v>3279.083333333333</v>
      </c>
      <c r="M22" s="220">
        <v>3178.25</v>
      </c>
      <c r="N22" s="220">
        <v>3090</v>
      </c>
      <c r="O22" s="220">
        <v>17827200</v>
      </c>
      <c r="P22" s="221">
        <v>3.5712418300653595E-2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45533</v>
      </c>
      <c r="E23" s="217">
        <v>1557.8</v>
      </c>
      <c r="F23" s="217">
        <v>1557.2333333333333</v>
      </c>
      <c r="G23" s="219">
        <v>1546.6166666666668</v>
      </c>
      <c r="H23" s="219">
        <v>1535.4333333333334</v>
      </c>
      <c r="I23" s="219">
        <v>1524.8166666666668</v>
      </c>
      <c r="J23" s="219">
        <v>1568.4166666666667</v>
      </c>
      <c r="K23" s="219">
        <v>1579.0333333333331</v>
      </c>
      <c r="L23" s="219">
        <v>1590.2166666666667</v>
      </c>
      <c r="M23" s="220">
        <v>1567.85</v>
      </c>
      <c r="N23" s="220">
        <v>1546.05</v>
      </c>
      <c r="O23" s="220">
        <v>27047600</v>
      </c>
      <c r="P23" s="221">
        <v>1.5635795608158851E-2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45533</v>
      </c>
      <c r="E24" s="217">
        <v>5258.2</v>
      </c>
      <c r="F24" s="217">
        <v>5250.4000000000005</v>
      </c>
      <c r="G24" s="219">
        <v>5222.8000000000011</v>
      </c>
      <c r="H24" s="219">
        <v>5187.4000000000005</v>
      </c>
      <c r="I24" s="219">
        <v>5159.8000000000011</v>
      </c>
      <c r="J24" s="219">
        <v>5285.8000000000011</v>
      </c>
      <c r="K24" s="219">
        <v>5313.4000000000015</v>
      </c>
      <c r="L24" s="219">
        <v>5348.8000000000011</v>
      </c>
      <c r="M24" s="220">
        <v>5278</v>
      </c>
      <c r="N24" s="220">
        <v>5215</v>
      </c>
      <c r="O24" s="220">
        <v>1730300</v>
      </c>
      <c r="P24" s="221">
        <v>1.9562783571975724E-2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45533</v>
      </c>
      <c r="E25" s="217">
        <v>678.35</v>
      </c>
      <c r="F25" s="217">
        <v>679.23333333333346</v>
      </c>
      <c r="G25" s="219">
        <v>672.76666666666688</v>
      </c>
      <c r="H25" s="219">
        <v>667.18333333333339</v>
      </c>
      <c r="I25" s="219">
        <v>660.71666666666681</v>
      </c>
      <c r="J25" s="219">
        <v>684.81666666666695</v>
      </c>
      <c r="K25" s="219">
        <v>691.28333333333342</v>
      </c>
      <c r="L25" s="219">
        <v>696.86666666666702</v>
      </c>
      <c r="M25" s="220">
        <v>685.7</v>
      </c>
      <c r="N25" s="220">
        <v>673.65</v>
      </c>
      <c r="O25" s="220">
        <v>32745600</v>
      </c>
      <c r="P25" s="221">
        <v>-6.7158067158067155E-3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45533</v>
      </c>
      <c r="E26" s="217">
        <v>6675.25</v>
      </c>
      <c r="F26" s="217">
        <v>6678.4333333333334</v>
      </c>
      <c r="G26" s="219">
        <v>6619.7666666666664</v>
      </c>
      <c r="H26" s="219">
        <v>6564.2833333333328</v>
      </c>
      <c r="I26" s="219">
        <v>6505.6166666666659</v>
      </c>
      <c r="J26" s="219">
        <v>6733.916666666667</v>
      </c>
      <c r="K26" s="219">
        <v>6792.583333333333</v>
      </c>
      <c r="L26" s="219">
        <v>6848.0666666666675</v>
      </c>
      <c r="M26" s="220">
        <v>6737.1</v>
      </c>
      <c r="N26" s="220">
        <v>6622.95</v>
      </c>
      <c r="O26" s="220">
        <v>1607750</v>
      </c>
      <c r="P26" s="221">
        <v>8.1517479228719238E-3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45533</v>
      </c>
      <c r="E27" s="217">
        <v>556.45000000000005</v>
      </c>
      <c r="F27" s="217">
        <v>552.81666666666672</v>
      </c>
      <c r="G27" s="219">
        <v>541.63333333333344</v>
      </c>
      <c r="H27" s="219">
        <v>526.81666666666672</v>
      </c>
      <c r="I27" s="219">
        <v>515.63333333333344</v>
      </c>
      <c r="J27" s="219">
        <v>567.63333333333344</v>
      </c>
      <c r="K27" s="219">
        <v>578.81666666666661</v>
      </c>
      <c r="L27" s="219">
        <v>593.63333333333344</v>
      </c>
      <c r="M27" s="220">
        <v>564</v>
      </c>
      <c r="N27" s="220">
        <v>538</v>
      </c>
      <c r="O27" s="220">
        <v>15476800</v>
      </c>
      <c r="P27" s="221">
        <v>4.4515832950894903E-2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45533</v>
      </c>
      <c r="E28" s="217">
        <v>254.71</v>
      </c>
      <c r="F28" s="217">
        <v>254.99</v>
      </c>
      <c r="G28" s="219">
        <v>252.56</v>
      </c>
      <c r="H28" s="219">
        <v>250.41</v>
      </c>
      <c r="I28" s="219">
        <v>247.98</v>
      </c>
      <c r="J28" s="219">
        <v>257.14</v>
      </c>
      <c r="K28" s="219">
        <v>259.57000000000005</v>
      </c>
      <c r="L28" s="219">
        <v>261.72000000000003</v>
      </c>
      <c r="M28" s="220">
        <v>257.42</v>
      </c>
      <c r="N28" s="220">
        <v>252.84</v>
      </c>
      <c r="O28" s="220">
        <v>63105000</v>
      </c>
      <c r="P28" s="221">
        <v>-5.1694342174468402E-2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45533</v>
      </c>
      <c r="E29" s="217">
        <v>3024.65</v>
      </c>
      <c r="F29" s="217">
        <v>3020.2666666666664</v>
      </c>
      <c r="G29" s="219">
        <v>2987.5333333333328</v>
      </c>
      <c r="H29" s="219">
        <v>2950.4166666666665</v>
      </c>
      <c r="I29" s="219">
        <v>2917.6833333333329</v>
      </c>
      <c r="J29" s="219">
        <v>3057.3833333333328</v>
      </c>
      <c r="K29" s="219">
        <v>3090.1166666666663</v>
      </c>
      <c r="L29" s="219">
        <v>3127.2333333333327</v>
      </c>
      <c r="M29" s="220">
        <v>3053</v>
      </c>
      <c r="N29" s="220">
        <v>2983.15</v>
      </c>
      <c r="O29" s="220">
        <v>12431200</v>
      </c>
      <c r="P29" s="221">
        <v>-1.9910083493898524E-3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45533</v>
      </c>
      <c r="E30" s="217">
        <v>2205.85</v>
      </c>
      <c r="F30" s="217">
        <v>2211.0333333333333</v>
      </c>
      <c r="G30" s="219">
        <v>2195.0666666666666</v>
      </c>
      <c r="H30" s="219">
        <v>2184.2833333333333</v>
      </c>
      <c r="I30" s="219">
        <v>2168.3166666666666</v>
      </c>
      <c r="J30" s="219">
        <v>2221.8166666666666</v>
      </c>
      <c r="K30" s="219">
        <v>2237.7833333333328</v>
      </c>
      <c r="L30" s="219">
        <v>2248.5666666666666</v>
      </c>
      <c r="M30" s="220">
        <v>2227</v>
      </c>
      <c r="N30" s="220">
        <v>2200.25</v>
      </c>
      <c r="O30" s="220">
        <v>3081699</v>
      </c>
      <c r="P30" s="221">
        <v>3.195280816025562E-2</v>
      </c>
    </row>
    <row r="31" spans="1:16" ht="12.75" customHeight="1">
      <c r="A31" s="213">
        <v>21</v>
      </c>
      <c r="B31" s="225" t="s">
        <v>840</v>
      </c>
      <c r="C31" s="217" t="s">
        <v>60</v>
      </c>
      <c r="D31" s="218">
        <v>45533</v>
      </c>
      <c r="E31" s="217">
        <v>7830.5</v>
      </c>
      <c r="F31" s="217">
        <v>7835.166666666667</v>
      </c>
      <c r="G31" s="219">
        <v>7750.3333333333339</v>
      </c>
      <c r="H31" s="219">
        <v>7670.166666666667</v>
      </c>
      <c r="I31" s="219">
        <v>7585.3333333333339</v>
      </c>
      <c r="J31" s="219">
        <v>7915.3333333333339</v>
      </c>
      <c r="K31" s="219">
        <v>8000.1666666666679</v>
      </c>
      <c r="L31" s="219">
        <v>8080.3333333333339</v>
      </c>
      <c r="M31" s="220">
        <v>7920</v>
      </c>
      <c r="N31" s="220">
        <v>7755</v>
      </c>
      <c r="O31" s="220">
        <v>882500</v>
      </c>
      <c r="P31" s="221">
        <v>-1.2973940275137008E-2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45533</v>
      </c>
      <c r="E32" s="217">
        <v>652.85</v>
      </c>
      <c r="F32" s="217">
        <v>655.36666666666667</v>
      </c>
      <c r="G32" s="219">
        <v>648.18333333333339</v>
      </c>
      <c r="H32" s="219">
        <v>643.51666666666677</v>
      </c>
      <c r="I32" s="219">
        <v>636.33333333333348</v>
      </c>
      <c r="J32" s="219">
        <v>660.0333333333333</v>
      </c>
      <c r="K32" s="219">
        <v>667.21666666666647</v>
      </c>
      <c r="L32" s="219">
        <v>671.88333333333321</v>
      </c>
      <c r="M32" s="220">
        <v>662.55</v>
      </c>
      <c r="N32" s="220">
        <v>650.70000000000005</v>
      </c>
      <c r="O32" s="220">
        <v>21344000</v>
      </c>
      <c r="P32" s="221">
        <v>-4.895333115762973E-3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45533</v>
      </c>
      <c r="E33" s="217">
        <v>1405.2</v>
      </c>
      <c r="F33" s="217">
        <v>1411.8333333333333</v>
      </c>
      <c r="G33" s="219">
        <v>1395.6666666666665</v>
      </c>
      <c r="H33" s="219">
        <v>1386.1333333333332</v>
      </c>
      <c r="I33" s="219">
        <v>1369.9666666666665</v>
      </c>
      <c r="J33" s="219">
        <v>1421.3666666666666</v>
      </c>
      <c r="K33" s="219">
        <v>1437.5333333333331</v>
      </c>
      <c r="L33" s="219">
        <v>1447.0666666666666</v>
      </c>
      <c r="M33" s="220">
        <v>1428</v>
      </c>
      <c r="N33" s="220">
        <v>1402.3</v>
      </c>
      <c r="O33" s="220">
        <v>11844250</v>
      </c>
      <c r="P33" s="221">
        <v>-1.4687042459736456E-2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45533</v>
      </c>
      <c r="E34" s="217">
        <v>1178.25</v>
      </c>
      <c r="F34" s="217">
        <v>1178.0166666666667</v>
      </c>
      <c r="G34" s="219">
        <v>1168.7833333333333</v>
      </c>
      <c r="H34" s="219">
        <v>1159.3166666666666</v>
      </c>
      <c r="I34" s="219">
        <v>1150.0833333333333</v>
      </c>
      <c r="J34" s="219">
        <v>1187.4833333333333</v>
      </c>
      <c r="K34" s="219">
        <v>1196.7166666666665</v>
      </c>
      <c r="L34" s="219">
        <v>1206.1833333333334</v>
      </c>
      <c r="M34" s="220">
        <v>1187.25</v>
      </c>
      <c r="N34" s="220">
        <v>1168.55</v>
      </c>
      <c r="O34" s="220">
        <v>54140000</v>
      </c>
      <c r="P34" s="221">
        <v>4.1253966727569959E-2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45533</v>
      </c>
      <c r="E35" s="217">
        <v>9607.5499999999993</v>
      </c>
      <c r="F35" s="217">
        <v>9616.8333333333339</v>
      </c>
      <c r="G35" s="219">
        <v>9540.7166666666672</v>
      </c>
      <c r="H35" s="219">
        <v>9473.8833333333332</v>
      </c>
      <c r="I35" s="219">
        <v>9397.7666666666664</v>
      </c>
      <c r="J35" s="219">
        <v>9683.6666666666679</v>
      </c>
      <c r="K35" s="219">
        <v>9759.7833333333328</v>
      </c>
      <c r="L35" s="219">
        <v>9826.6166666666686</v>
      </c>
      <c r="M35" s="220">
        <v>9692.9500000000007</v>
      </c>
      <c r="N35" s="220">
        <v>9550</v>
      </c>
      <c r="O35" s="220">
        <v>1644000</v>
      </c>
      <c r="P35" s="221">
        <v>-2.6729420122546844E-2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45533</v>
      </c>
      <c r="E36" s="217">
        <v>1653.35</v>
      </c>
      <c r="F36" s="217">
        <v>1646.7333333333336</v>
      </c>
      <c r="G36" s="219">
        <v>1613.5166666666671</v>
      </c>
      <c r="H36" s="219">
        <v>1573.6833333333336</v>
      </c>
      <c r="I36" s="219">
        <v>1540.4666666666672</v>
      </c>
      <c r="J36" s="219">
        <v>1686.5666666666671</v>
      </c>
      <c r="K36" s="219">
        <v>1719.7833333333333</v>
      </c>
      <c r="L36" s="219">
        <v>1759.616666666667</v>
      </c>
      <c r="M36" s="220">
        <v>1679.95</v>
      </c>
      <c r="N36" s="220">
        <v>1606.9</v>
      </c>
      <c r="O36" s="220">
        <v>13852500</v>
      </c>
      <c r="P36" s="221">
        <v>1.2350641283297402E-2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45533</v>
      </c>
      <c r="E37" s="217">
        <v>6871.2</v>
      </c>
      <c r="F37" s="217">
        <v>6878.416666666667</v>
      </c>
      <c r="G37" s="219">
        <v>6822.8333333333339</v>
      </c>
      <c r="H37" s="219">
        <v>6774.4666666666672</v>
      </c>
      <c r="I37" s="219">
        <v>6718.8833333333341</v>
      </c>
      <c r="J37" s="219">
        <v>6926.7833333333338</v>
      </c>
      <c r="K37" s="219">
        <v>6982.3666666666677</v>
      </c>
      <c r="L37" s="219">
        <v>7030.7333333333336</v>
      </c>
      <c r="M37" s="220">
        <v>6934</v>
      </c>
      <c r="N37" s="220">
        <v>6830.05</v>
      </c>
      <c r="O37" s="220">
        <v>10157375</v>
      </c>
      <c r="P37" s="221">
        <v>-1.3641391176109131E-3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45533</v>
      </c>
      <c r="E38" s="217">
        <v>3281.8</v>
      </c>
      <c r="F38" s="217">
        <v>3298.5833333333335</v>
      </c>
      <c r="G38" s="219">
        <v>3257.416666666667</v>
      </c>
      <c r="H38" s="219">
        <v>3233.0333333333333</v>
      </c>
      <c r="I38" s="219">
        <v>3191.8666666666668</v>
      </c>
      <c r="J38" s="219">
        <v>3322.9666666666672</v>
      </c>
      <c r="K38" s="219">
        <v>3364.1333333333341</v>
      </c>
      <c r="L38" s="219">
        <v>3388.5166666666673</v>
      </c>
      <c r="M38" s="220">
        <v>3339.75</v>
      </c>
      <c r="N38" s="220">
        <v>3274.2</v>
      </c>
      <c r="O38" s="220">
        <v>1982400</v>
      </c>
      <c r="P38" s="221">
        <v>-1.3142174432497013E-2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45533</v>
      </c>
      <c r="E39" s="217">
        <v>484.05</v>
      </c>
      <c r="F39" s="217">
        <v>481.43333333333339</v>
      </c>
      <c r="G39" s="219">
        <v>473.96666666666681</v>
      </c>
      <c r="H39" s="219">
        <v>463.88333333333344</v>
      </c>
      <c r="I39" s="219">
        <v>456.41666666666686</v>
      </c>
      <c r="J39" s="219">
        <v>491.51666666666677</v>
      </c>
      <c r="K39" s="219">
        <v>498.98333333333335</v>
      </c>
      <c r="L39" s="219">
        <v>509.06666666666672</v>
      </c>
      <c r="M39" s="220">
        <v>488.9</v>
      </c>
      <c r="N39" s="220">
        <v>471.35</v>
      </c>
      <c r="O39" s="220">
        <v>7948800</v>
      </c>
      <c r="P39" s="221">
        <v>3.4353529044347283E-2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45533</v>
      </c>
      <c r="E40" s="217">
        <v>219.23</v>
      </c>
      <c r="F40" s="217">
        <v>219.27</v>
      </c>
      <c r="G40" s="219">
        <v>216.29000000000002</v>
      </c>
      <c r="H40" s="219">
        <v>213.35000000000002</v>
      </c>
      <c r="I40" s="219">
        <v>210.37000000000003</v>
      </c>
      <c r="J40" s="219">
        <v>222.21</v>
      </c>
      <c r="K40" s="219">
        <v>225.18999999999997</v>
      </c>
      <c r="L40" s="219">
        <v>228.13</v>
      </c>
      <c r="M40" s="220">
        <v>222.25</v>
      </c>
      <c r="N40" s="220">
        <v>216.33</v>
      </c>
      <c r="O40" s="220">
        <v>95877600</v>
      </c>
      <c r="P40" s="221">
        <v>-6.3018196743740595E-2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45533</v>
      </c>
      <c r="E41" s="217">
        <v>257.5</v>
      </c>
      <c r="F41" s="217">
        <v>257.56666666666666</v>
      </c>
      <c r="G41" s="219">
        <v>255.93333333333334</v>
      </c>
      <c r="H41" s="219">
        <v>254.36666666666667</v>
      </c>
      <c r="I41" s="219">
        <v>252.73333333333335</v>
      </c>
      <c r="J41" s="219">
        <v>259.13333333333333</v>
      </c>
      <c r="K41" s="219">
        <v>260.76666666666665</v>
      </c>
      <c r="L41" s="219">
        <v>262.33333333333331</v>
      </c>
      <c r="M41" s="220">
        <v>259.2</v>
      </c>
      <c r="N41" s="220">
        <v>256</v>
      </c>
      <c r="O41" s="220">
        <v>174180825</v>
      </c>
      <c r="P41" s="221">
        <v>-1.9446731434217025E-2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45533</v>
      </c>
      <c r="E42" s="217">
        <v>1587.25</v>
      </c>
      <c r="F42" s="217">
        <v>1586.5666666666668</v>
      </c>
      <c r="G42" s="219">
        <v>1566.3333333333337</v>
      </c>
      <c r="H42" s="219">
        <v>1545.416666666667</v>
      </c>
      <c r="I42" s="219">
        <v>1525.1833333333338</v>
      </c>
      <c r="J42" s="219">
        <v>1607.4833333333336</v>
      </c>
      <c r="K42" s="219">
        <v>1627.7166666666667</v>
      </c>
      <c r="L42" s="219">
        <v>1648.6333333333334</v>
      </c>
      <c r="M42" s="220">
        <v>1606.8</v>
      </c>
      <c r="N42" s="220">
        <v>1565.65</v>
      </c>
      <c r="O42" s="220">
        <v>3327000</v>
      </c>
      <c r="P42" s="221">
        <v>7.6829712343731038E-2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45533</v>
      </c>
      <c r="E43" s="217">
        <v>319</v>
      </c>
      <c r="F43" s="217">
        <v>321.58333333333331</v>
      </c>
      <c r="G43" s="219">
        <v>315.91666666666663</v>
      </c>
      <c r="H43" s="219">
        <v>312.83333333333331</v>
      </c>
      <c r="I43" s="219">
        <v>307.16666666666663</v>
      </c>
      <c r="J43" s="219">
        <v>324.66666666666663</v>
      </c>
      <c r="K43" s="219">
        <v>330.33333333333326</v>
      </c>
      <c r="L43" s="219">
        <v>333.41666666666663</v>
      </c>
      <c r="M43" s="220">
        <v>327.25</v>
      </c>
      <c r="N43" s="220">
        <v>318.5</v>
      </c>
      <c r="O43" s="220">
        <v>162840450</v>
      </c>
      <c r="P43" s="221">
        <v>2.7606920614366391E-2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45533</v>
      </c>
      <c r="E44" s="217">
        <v>550.75</v>
      </c>
      <c r="F44" s="217">
        <v>549.2833333333333</v>
      </c>
      <c r="G44" s="219">
        <v>542.61666666666656</v>
      </c>
      <c r="H44" s="219">
        <v>534.48333333333323</v>
      </c>
      <c r="I44" s="219">
        <v>527.81666666666649</v>
      </c>
      <c r="J44" s="219">
        <v>557.41666666666663</v>
      </c>
      <c r="K44" s="219">
        <v>564.08333333333337</v>
      </c>
      <c r="L44" s="219">
        <v>572.2166666666667</v>
      </c>
      <c r="M44" s="220">
        <v>555.95000000000005</v>
      </c>
      <c r="N44" s="220">
        <v>541.15</v>
      </c>
      <c r="O44" s="220">
        <v>15469080</v>
      </c>
      <c r="P44" s="221">
        <v>1.9309385056971384E-2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45533</v>
      </c>
      <c r="E45" s="217">
        <v>1750.5</v>
      </c>
      <c r="F45" s="217">
        <v>1748.55</v>
      </c>
      <c r="G45" s="219">
        <v>1733.1</v>
      </c>
      <c r="H45" s="219">
        <v>1715.7</v>
      </c>
      <c r="I45" s="219">
        <v>1700.25</v>
      </c>
      <c r="J45" s="219">
        <v>1765.9499999999998</v>
      </c>
      <c r="K45" s="219">
        <v>1781.4</v>
      </c>
      <c r="L45" s="219">
        <v>1798.7999999999997</v>
      </c>
      <c r="M45" s="220">
        <v>1764</v>
      </c>
      <c r="N45" s="220">
        <v>1731.15</v>
      </c>
      <c r="O45" s="220">
        <v>7922500</v>
      </c>
      <c r="P45" s="221">
        <v>-1.2464942349641633E-2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45533</v>
      </c>
      <c r="E46" s="217">
        <v>1472.55</v>
      </c>
      <c r="F46" s="217">
        <v>1473.1833333333334</v>
      </c>
      <c r="G46" s="219">
        <v>1463.3666666666668</v>
      </c>
      <c r="H46" s="219">
        <v>1454.1833333333334</v>
      </c>
      <c r="I46" s="219">
        <v>1444.3666666666668</v>
      </c>
      <c r="J46" s="219">
        <v>1482.3666666666668</v>
      </c>
      <c r="K46" s="219">
        <v>1492.1833333333334</v>
      </c>
      <c r="L46" s="219">
        <v>1501.3666666666668</v>
      </c>
      <c r="M46" s="220">
        <v>1483</v>
      </c>
      <c r="N46" s="220">
        <v>1464</v>
      </c>
      <c r="O46" s="220">
        <v>41333550</v>
      </c>
      <c r="P46" s="221">
        <v>1.2944381067678626E-2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45533</v>
      </c>
      <c r="E47" s="217">
        <v>318.60000000000002</v>
      </c>
      <c r="F47" s="217">
        <v>321.55</v>
      </c>
      <c r="G47" s="219">
        <v>314.60000000000002</v>
      </c>
      <c r="H47" s="219">
        <v>310.60000000000002</v>
      </c>
      <c r="I47" s="219">
        <v>303.65000000000003</v>
      </c>
      <c r="J47" s="219">
        <v>325.55</v>
      </c>
      <c r="K47" s="219">
        <v>332.49999999999994</v>
      </c>
      <c r="L47" s="219">
        <v>336.5</v>
      </c>
      <c r="M47" s="220">
        <v>328.5</v>
      </c>
      <c r="N47" s="220">
        <v>317.55</v>
      </c>
      <c r="O47" s="220">
        <v>72198000</v>
      </c>
      <c r="P47" s="221">
        <v>-2.5302998086327876E-2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45533</v>
      </c>
      <c r="E48" s="217">
        <v>362.35</v>
      </c>
      <c r="F48" s="217">
        <v>363.38333333333338</v>
      </c>
      <c r="G48" s="219">
        <v>359.86666666666679</v>
      </c>
      <c r="H48" s="219">
        <v>357.38333333333338</v>
      </c>
      <c r="I48" s="219">
        <v>353.86666666666679</v>
      </c>
      <c r="J48" s="219">
        <v>365.86666666666679</v>
      </c>
      <c r="K48" s="219">
        <v>369.38333333333333</v>
      </c>
      <c r="L48" s="219">
        <v>371.86666666666679</v>
      </c>
      <c r="M48" s="220">
        <v>366.9</v>
      </c>
      <c r="N48" s="220">
        <v>360.9</v>
      </c>
      <c r="O48" s="220">
        <v>49012500</v>
      </c>
      <c r="P48" s="221">
        <v>9.7008066986623096E-4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45533</v>
      </c>
      <c r="E49" s="217">
        <v>34881.5</v>
      </c>
      <c r="F49" s="217">
        <v>34943.200000000004</v>
      </c>
      <c r="G49" s="219">
        <v>34766.400000000009</v>
      </c>
      <c r="H49" s="219">
        <v>34651.300000000003</v>
      </c>
      <c r="I49" s="219">
        <v>34474.500000000007</v>
      </c>
      <c r="J49" s="219">
        <v>35058.30000000001</v>
      </c>
      <c r="K49" s="219">
        <v>35235.100000000013</v>
      </c>
      <c r="L49" s="219">
        <v>35350.200000000012</v>
      </c>
      <c r="M49" s="220">
        <v>35120</v>
      </c>
      <c r="N49" s="220">
        <v>34828.1</v>
      </c>
      <c r="O49" s="220">
        <v>297150</v>
      </c>
      <c r="P49" s="221">
        <v>1.6854879487611663E-3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45533</v>
      </c>
      <c r="E50" s="217">
        <v>350.35</v>
      </c>
      <c r="F50" s="217">
        <v>350.06666666666666</v>
      </c>
      <c r="G50" s="219">
        <v>339.23333333333335</v>
      </c>
      <c r="H50" s="219">
        <v>328.11666666666667</v>
      </c>
      <c r="I50" s="219">
        <v>317.28333333333336</v>
      </c>
      <c r="J50" s="219">
        <v>361.18333333333334</v>
      </c>
      <c r="K50" s="219">
        <v>372.01666666666671</v>
      </c>
      <c r="L50" s="219">
        <v>383.13333333333333</v>
      </c>
      <c r="M50" s="220">
        <v>360.9</v>
      </c>
      <c r="N50" s="220">
        <v>338.95</v>
      </c>
      <c r="O50" s="220">
        <v>75888000</v>
      </c>
      <c r="P50" s="221">
        <v>5.8844212271140471E-2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45533</v>
      </c>
      <c r="E51" s="217">
        <v>5810.2</v>
      </c>
      <c r="F51" s="217">
        <v>5853.1500000000005</v>
      </c>
      <c r="G51" s="219">
        <v>5761.3000000000011</v>
      </c>
      <c r="H51" s="219">
        <v>5712.4000000000005</v>
      </c>
      <c r="I51" s="219">
        <v>5620.5500000000011</v>
      </c>
      <c r="J51" s="219">
        <v>5902.0500000000011</v>
      </c>
      <c r="K51" s="219">
        <v>5993.9000000000015</v>
      </c>
      <c r="L51" s="219">
        <v>6042.8000000000011</v>
      </c>
      <c r="M51" s="220">
        <v>5945</v>
      </c>
      <c r="N51" s="220">
        <v>5804.25</v>
      </c>
      <c r="O51" s="220">
        <v>2528000</v>
      </c>
      <c r="P51" s="221">
        <v>3.6320406657374765E-2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45533</v>
      </c>
      <c r="E52" s="217">
        <v>714.8</v>
      </c>
      <c r="F52" s="217">
        <v>716.91666666666663</v>
      </c>
      <c r="G52" s="219">
        <v>707.33333333333326</v>
      </c>
      <c r="H52" s="219">
        <v>699.86666666666667</v>
      </c>
      <c r="I52" s="219">
        <v>690.2833333333333</v>
      </c>
      <c r="J52" s="219">
        <v>724.38333333333321</v>
      </c>
      <c r="K52" s="219">
        <v>733.96666666666647</v>
      </c>
      <c r="L52" s="219">
        <v>741.43333333333317</v>
      </c>
      <c r="M52" s="220">
        <v>726.5</v>
      </c>
      <c r="N52" s="220">
        <v>709.45</v>
      </c>
      <c r="O52" s="220">
        <v>11344000</v>
      </c>
      <c r="P52" s="221">
        <v>7.0289649966978021E-2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45533</v>
      </c>
      <c r="E53" s="217">
        <v>116.52</v>
      </c>
      <c r="F53" s="217">
        <v>116.57666666666667</v>
      </c>
      <c r="G53" s="219">
        <v>115.91333333333334</v>
      </c>
      <c r="H53" s="219">
        <v>115.30666666666667</v>
      </c>
      <c r="I53" s="219">
        <v>114.64333333333335</v>
      </c>
      <c r="J53" s="219">
        <v>117.18333333333334</v>
      </c>
      <c r="K53" s="219">
        <v>117.84666666666666</v>
      </c>
      <c r="L53" s="219">
        <v>118.45333333333333</v>
      </c>
      <c r="M53" s="220">
        <v>117.24</v>
      </c>
      <c r="N53" s="220">
        <v>115.97</v>
      </c>
      <c r="O53" s="220">
        <v>284856750</v>
      </c>
      <c r="P53" s="221">
        <v>-7.8756817754372758E-3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45533</v>
      </c>
      <c r="E54" s="217">
        <v>856.15</v>
      </c>
      <c r="F54" s="217">
        <v>857.26666666666677</v>
      </c>
      <c r="G54" s="219">
        <v>848.88333333333355</v>
      </c>
      <c r="H54" s="219">
        <v>841.61666666666679</v>
      </c>
      <c r="I54" s="219">
        <v>833.23333333333358</v>
      </c>
      <c r="J54" s="219">
        <v>864.53333333333353</v>
      </c>
      <c r="K54" s="219">
        <v>872.91666666666674</v>
      </c>
      <c r="L54" s="219">
        <v>880.18333333333351</v>
      </c>
      <c r="M54" s="220">
        <v>865.65</v>
      </c>
      <c r="N54" s="220">
        <v>850</v>
      </c>
      <c r="O54" s="220">
        <v>5129475</v>
      </c>
      <c r="P54" s="221">
        <v>-2.879822780136607E-2</v>
      </c>
    </row>
    <row r="55" spans="1:16" ht="12.75" customHeight="1">
      <c r="A55" s="213">
        <v>45</v>
      </c>
      <c r="B55" s="225" t="s">
        <v>840</v>
      </c>
      <c r="C55" s="217" t="s">
        <v>89</v>
      </c>
      <c r="D55" s="218">
        <v>45533</v>
      </c>
      <c r="E55" s="217">
        <v>517.54999999999995</v>
      </c>
      <c r="F55" s="217">
        <v>513.4</v>
      </c>
      <c r="G55" s="219">
        <v>504.79999999999995</v>
      </c>
      <c r="H55" s="219">
        <v>492.04999999999995</v>
      </c>
      <c r="I55" s="219">
        <v>483.44999999999993</v>
      </c>
      <c r="J55" s="219">
        <v>526.15</v>
      </c>
      <c r="K55" s="219">
        <v>534.75000000000011</v>
      </c>
      <c r="L55" s="219">
        <v>547.5</v>
      </c>
      <c r="M55" s="220">
        <v>522</v>
      </c>
      <c r="N55" s="220">
        <v>500.65</v>
      </c>
      <c r="O55" s="220">
        <v>11170100</v>
      </c>
      <c r="P55" s="221">
        <v>0.11429112964366944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45533</v>
      </c>
      <c r="E56" s="217">
        <v>1425.85</v>
      </c>
      <c r="F56" s="217">
        <v>1424.0999999999997</v>
      </c>
      <c r="G56" s="219">
        <v>1399.3999999999994</v>
      </c>
      <c r="H56" s="219">
        <v>1372.9499999999998</v>
      </c>
      <c r="I56" s="219">
        <v>1348.2499999999995</v>
      </c>
      <c r="J56" s="219">
        <v>1450.5499999999993</v>
      </c>
      <c r="K56" s="219">
        <v>1475.2499999999995</v>
      </c>
      <c r="L56" s="219">
        <v>1501.6999999999991</v>
      </c>
      <c r="M56" s="220">
        <v>1448.8</v>
      </c>
      <c r="N56" s="220">
        <v>1397.65</v>
      </c>
      <c r="O56" s="220">
        <v>9183750</v>
      </c>
      <c r="P56" s="221">
        <v>2.3401587964897618E-2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45533</v>
      </c>
      <c r="E57" s="217">
        <v>1526.5</v>
      </c>
      <c r="F57" s="217">
        <v>1535.7</v>
      </c>
      <c r="G57" s="219">
        <v>1514.5</v>
      </c>
      <c r="H57" s="219">
        <v>1502.5</v>
      </c>
      <c r="I57" s="219">
        <v>1481.3</v>
      </c>
      <c r="J57" s="219">
        <v>1547.7</v>
      </c>
      <c r="K57" s="219">
        <v>1568.9000000000003</v>
      </c>
      <c r="L57" s="219">
        <v>1580.9</v>
      </c>
      <c r="M57" s="220">
        <v>1556.9</v>
      </c>
      <c r="N57" s="220">
        <v>1523.7</v>
      </c>
      <c r="O57" s="220">
        <v>12125750</v>
      </c>
      <c r="P57" s="221">
        <v>5.5863708399366087E-2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45533</v>
      </c>
      <c r="E58" s="217">
        <v>516.75</v>
      </c>
      <c r="F58" s="217">
        <v>515.9</v>
      </c>
      <c r="G58" s="219">
        <v>507.69999999999993</v>
      </c>
      <c r="H58" s="219">
        <v>498.65</v>
      </c>
      <c r="I58" s="219">
        <v>490.44999999999993</v>
      </c>
      <c r="J58" s="219">
        <v>524.94999999999993</v>
      </c>
      <c r="K58" s="219">
        <v>533.15</v>
      </c>
      <c r="L58" s="219">
        <v>542.19999999999993</v>
      </c>
      <c r="M58" s="220">
        <v>524.1</v>
      </c>
      <c r="N58" s="220">
        <v>506.85</v>
      </c>
      <c r="O58" s="220">
        <v>56962500</v>
      </c>
      <c r="P58" s="221">
        <v>1.4815369074787683E-2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45533</v>
      </c>
      <c r="E59" s="217">
        <v>6336.65</v>
      </c>
      <c r="F59" s="217">
        <v>6328.666666666667</v>
      </c>
      <c r="G59" s="219">
        <v>6291.4333333333343</v>
      </c>
      <c r="H59" s="219">
        <v>6246.2166666666672</v>
      </c>
      <c r="I59" s="219">
        <v>6208.9833333333345</v>
      </c>
      <c r="J59" s="219">
        <v>6373.8833333333341</v>
      </c>
      <c r="K59" s="219">
        <v>6411.1166666666659</v>
      </c>
      <c r="L59" s="219">
        <v>6456.3333333333339</v>
      </c>
      <c r="M59" s="220">
        <v>6365.9</v>
      </c>
      <c r="N59" s="220">
        <v>6283.45</v>
      </c>
      <c r="O59" s="220">
        <v>1864650</v>
      </c>
      <c r="P59" s="221">
        <v>2.8234914488544692E-3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45533</v>
      </c>
      <c r="E60" s="217">
        <v>3391.1</v>
      </c>
      <c r="F60" s="217">
        <v>3356.7666666666664</v>
      </c>
      <c r="G60" s="219">
        <v>3275.5333333333328</v>
      </c>
      <c r="H60" s="219">
        <v>3159.9666666666662</v>
      </c>
      <c r="I60" s="219">
        <v>3078.7333333333327</v>
      </c>
      <c r="J60" s="219">
        <v>3472.333333333333</v>
      </c>
      <c r="K60" s="219">
        <v>3553.5666666666666</v>
      </c>
      <c r="L60" s="219">
        <v>3669.1333333333332</v>
      </c>
      <c r="M60" s="220">
        <v>3438</v>
      </c>
      <c r="N60" s="220">
        <v>3241.2</v>
      </c>
      <c r="O60" s="220">
        <v>3236100</v>
      </c>
      <c r="P60" s="221">
        <v>-0.10163233579479207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45533</v>
      </c>
      <c r="E61" s="217">
        <v>1050.3</v>
      </c>
      <c r="F61" s="217">
        <v>1050.3333333333333</v>
      </c>
      <c r="G61" s="219">
        <v>1041.6666666666665</v>
      </c>
      <c r="H61" s="219">
        <v>1033.0333333333333</v>
      </c>
      <c r="I61" s="219">
        <v>1024.3666666666666</v>
      </c>
      <c r="J61" s="219">
        <v>1058.9666666666665</v>
      </c>
      <c r="K61" s="219">
        <v>1067.633333333333</v>
      </c>
      <c r="L61" s="219">
        <v>1076.2666666666664</v>
      </c>
      <c r="M61" s="220">
        <v>1059</v>
      </c>
      <c r="N61" s="220">
        <v>1041.7</v>
      </c>
      <c r="O61" s="220">
        <v>20949000</v>
      </c>
      <c r="P61" s="221">
        <v>1.6300392955901615E-2</v>
      </c>
    </row>
    <row r="62" spans="1:16" ht="12.75" customHeight="1">
      <c r="A62" s="213">
        <v>52</v>
      </c>
      <c r="B62" s="225" t="s">
        <v>840</v>
      </c>
      <c r="C62" s="222" t="s">
        <v>96</v>
      </c>
      <c r="D62" s="218">
        <v>45533</v>
      </c>
      <c r="E62" s="217">
        <v>1652.5</v>
      </c>
      <c r="F62" s="217">
        <v>1653.5</v>
      </c>
      <c r="G62" s="219">
        <v>1634.05</v>
      </c>
      <c r="H62" s="219">
        <v>1615.6</v>
      </c>
      <c r="I62" s="219">
        <v>1596.1499999999999</v>
      </c>
      <c r="J62" s="219">
        <v>1671.95</v>
      </c>
      <c r="K62" s="219">
        <v>1691.3999999999999</v>
      </c>
      <c r="L62" s="219">
        <v>1709.8500000000001</v>
      </c>
      <c r="M62" s="220">
        <v>1672.95</v>
      </c>
      <c r="N62" s="220">
        <v>1635.05</v>
      </c>
      <c r="O62" s="220">
        <v>3989300</v>
      </c>
      <c r="P62" s="221">
        <v>2.7402199387056066E-2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45533</v>
      </c>
      <c r="E63" s="217">
        <v>448.95</v>
      </c>
      <c r="F63" s="217">
        <v>450.01666666666665</v>
      </c>
      <c r="G63" s="219">
        <v>436.13333333333333</v>
      </c>
      <c r="H63" s="219">
        <v>423.31666666666666</v>
      </c>
      <c r="I63" s="219">
        <v>409.43333333333334</v>
      </c>
      <c r="J63" s="219">
        <v>462.83333333333331</v>
      </c>
      <c r="K63" s="219">
        <v>476.71666666666664</v>
      </c>
      <c r="L63" s="219">
        <v>489.5333333333333</v>
      </c>
      <c r="M63" s="220">
        <v>463.9</v>
      </c>
      <c r="N63" s="220">
        <v>437.2</v>
      </c>
      <c r="O63" s="220">
        <v>18655200</v>
      </c>
      <c r="P63" s="221">
        <v>-7.4064147234878946E-2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45533</v>
      </c>
      <c r="E64" s="217">
        <v>172.54</v>
      </c>
      <c r="F64" s="217">
        <v>171.99</v>
      </c>
      <c r="G64" s="219">
        <v>169.56000000000003</v>
      </c>
      <c r="H64" s="219">
        <v>166.58</v>
      </c>
      <c r="I64" s="219">
        <v>164.15000000000003</v>
      </c>
      <c r="J64" s="219">
        <v>174.97000000000003</v>
      </c>
      <c r="K64" s="219">
        <v>177.39999999999998</v>
      </c>
      <c r="L64" s="219">
        <v>180.38000000000002</v>
      </c>
      <c r="M64" s="220">
        <v>174.42</v>
      </c>
      <c r="N64" s="220">
        <v>169.01</v>
      </c>
      <c r="O64" s="220">
        <v>27295000</v>
      </c>
      <c r="P64" s="221">
        <v>3.8617138653916881E-3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45533</v>
      </c>
      <c r="E65" s="217">
        <v>3828.5</v>
      </c>
      <c r="F65" s="217">
        <v>3810</v>
      </c>
      <c r="G65" s="219">
        <v>3763.8</v>
      </c>
      <c r="H65" s="219">
        <v>3699.1000000000004</v>
      </c>
      <c r="I65" s="219">
        <v>3652.9000000000005</v>
      </c>
      <c r="J65" s="219">
        <v>3874.7</v>
      </c>
      <c r="K65" s="219">
        <v>3920.8999999999996</v>
      </c>
      <c r="L65" s="219">
        <v>3985.5999999999995</v>
      </c>
      <c r="M65" s="220">
        <v>3856.2</v>
      </c>
      <c r="N65" s="220">
        <v>3745.3</v>
      </c>
      <c r="O65" s="220">
        <v>5333700</v>
      </c>
      <c r="P65" s="221">
        <v>1.9788918205804751E-2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45533</v>
      </c>
      <c r="E66" s="217">
        <v>638.04999999999995</v>
      </c>
      <c r="F66" s="217">
        <v>642.38333333333333</v>
      </c>
      <c r="G66" s="219">
        <v>632.11666666666667</v>
      </c>
      <c r="H66" s="219">
        <v>626.18333333333339</v>
      </c>
      <c r="I66" s="219">
        <v>615.91666666666674</v>
      </c>
      <c r="J66" s="219">
        <v>648.31666666666661</v>
      </c>
      <c r="K66" s="219">
        <v>658.58333333333326</v>
      </c>
      <c r="L66" s="219">
        <v>664.51666666666654</v>
      </c>
      <c r="M66" s="220">
        <v>652.65</v>
      </c>
      <c r="N66" s="220">
        <v>636.45000000000005</v>
      </c>
      <c r="O66" s="220">
        <v>14800000</v>
      </c>
      <c r="P66" s="221">
        <v>5.1787078699380255E-3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45533</v>
      </c>
      <c r="E67" s="217">
        <v>1861.4</v>
      </c>
      <c r="F67" s="217">
        <v>1854.2166666666665</v>
      </c>
      <c r="G67" s="219">
        <v>1842.5333333333328</v>
      </c>
      <c r="H67" s="219">
        <v>1823.6666666666663</v>
      </c>
      <c r="I67" s="219">
        <v>1811.9833333333327</v>
      </c>
      <c r="J67" s="219">
        <v>1873.083333333333</v>
      </c>
      <c r="K67" s="219">
        <v>1884.7666666666669</v>
      </c>
      <c r="L67" s="219">
        <v>1903.6333333333332</v>
      </c>
      <c r="M67" s="220">
        <v>1865.9</v>
      </c>
      <c r="N67" s="220">
        <v>1835.35</v>
      </c>
      <c r="O67" s="220">
        <v>4010325</v>
      </c>
      <c r="P67" s="221">
        <v>1.786082297176616E-3</v>
      </c>
    </row>
    <row r="68" spans="1:16" ht="12.75" customHeight="1">
      <c r="A68" s="213">
        <v>58</v>
      </c>
      <c r="B68" s="225" t="s">
        <v>840</v>
      </c>
      <c r="C68" s="222" t="s">
        <v>102</v>
      </c>
      <c r="D68" s="218">
        <v>45533</v>
      </c>
      <c r="E68" s="217">
        <v>3087.85</v>
      </c>
      <c r="F68" s="217">
        <v>3065.9166666666665</v>
      </c>
      <c r="G68" s="219">
        <v>2997.5333333333328</v>
      </c>
      <c r="H68" s="219">
        <v>2907.2166666666662</v>
      </c>
      <c r="I68" s="219">
        <v>2838.8333333333326</v>
      </c>
      <c r="J68" s="219">
        <v>3156.2333333333331</v>
      </c>
      <c r="K68" s="219">
        <v>3224.6166666666672</v>
      </c>
      <c r="L68" s="219">
        <v>3314.9333333333334</v>
      </c>
      <c r="M68" s="220">
        <v>3134.3</v>
      </c>
      <c r="N68" s="220">
        <v>2975.6</v>
      </c>
      <c r="O68" s="220">
        <v>1937400</v>
      </c>
      <c r="P68" s="221">
        <v>8.9957805907172991E-2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45533</v>
      </c>
      <c r="E69" s="217">
        <v>4902.45</v>
      </c>
      <c r="F69" s="217">
        <v>4912.833333333333</v>
      </c>
      <c r="G69" s="219">
        <v>4879.6666666666661</v>
      </c>
      <c r="H69" s="219">
        <v>4856.8833333333332</v>
      </c>
      <c r="I69" s="219">
        <v>4823.7166666666662</v>
      </c>
      <c r="J69" s="219">
        <v>4935.6166666666659</v>
      </c>
      <c r="K69" s="219">
        <v>4968.7833333333319</v>
      </c>
      <c r="L69" s="219">
        <v>4991.5666666666657</v>
      </c>
      <c r="M69" s="220">
        <v>4946</v>
      </c>
      <c r="N69" s="220">
        <v>4890.05</v>
      </c>
      <c r="O69" s="220">
        <v>2414800</v>
      </c>
      <c r="P69" s="221">
        <v>3.5417202641282911E-2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45533</v>
      </c>
      <c r="E70" s="217">
        <v>12035.85</v>
      </c>
      <c r="F70" s="217">
        <v>11905.25</v>
      </c>
      <c r="G70" s="219">
        <v>11705.6</v>
      </c>
      <c r="H70" s="219">
        <v>11375.35</v>
      </c>
      <c r="I70" s="219">
        <v>11175.7</v>
      </c>
      <c r="J70" s="219">
        <v>12235.5</v>
      </c>
      <c r="K70" s="219">
        <v>12435.150000000001</v>
      </c>
      <c r="L70" s="219">
        <v>12765.4</v>
      </c>
      <c r="M70" s="220">
        <v>12104.9</v>
      </c>
      <c r="N70" s="220">
        <v>11575</v>
      </c>
      <c r="O70" s="220">
        <v>2104800</v>
      </c>
      <c r="P70" s="221">
        <v>9.7278698780106351E-2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45533</v>
      </c>
      <c r="E71" s="217">
        <v>878.7</v>
      </c>
      <c r="F71" s="217">
        <v>876.98333333333323</v>
      </c>
      <c r="G71" s="219">
        <v>870.06666666666649</v>
      </c>
      <c r="H71" s="219">
        <v>861.43333333333328</v>
      </c>
      <c r="I71" s="219">
        <v>854.51666666666654</v>
      </c>
      <c r="J71" s="219">
        <v>885.61666666666645</v>
      </c>
      <c r="K71" s="219">
        <v>892.53333333333319</v>
      </c>
      <c r="L71" s="219">
        <v>901.1666666666664</v>
      </c>
      <c r="M71" s="220">
        <v>883.9</v>
      </c>
      <c r="N71" s="220">
        <v>868.35</v>
      </c>
      <c r="O71" s="220">
        <v>40613100</v>
      </c>
      <c r="P71" s="221">
        <v>-3.4669385834183074E-2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45533</v>
      </c>
      <c r="E72" s="217">
        <v>6849.9</v>
      </c>
      <c r="F72" s="217">
        <v>6868.2666666666664</v>
      </c>
      <c r="G72" s="219">
        <v>6821.833333333333</v>
      </c>
      <c r="H72" s="219">
        <v>6793.7666666666664</v>
      </c>
      <c r="I72" s="219">
        <v>6747.333333333333</v>
      </c>
      <c r="J72" s="219">
        <v>6896.333333333333</v>
      </c>
      <c r="K72" s="219">
        <v>6942.7666666666673</v>
      </c>
      <c r="L72" s="219">
        <v>6970.833333333333</v>
      </c>
      <c r="M72" s="220">
        <v>6914.7</v>
      </c>
      <c r="N72" s="220">
        <v>6840.2</v>
      </c>
      <c r="O72" s="220">
        <v>2876125</v>
      </c>
      <c r="P72" s="221">
        <v>3.5765691106555589E-3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45533</v>
      </c>
      <c r="E73" s="217">
        <v>4909.2</v>
      </c>
      <c r="F73" s="217">
        <v>4915.0333333333328</v>
      </c>
      <c r="G73" s="219">
        <v>4867.3666666666659</v>
      </c>
      <c r="H73" s="219">
        <v>4825.5333333333328</v>
      </c>
      <c r="I73" s="219">
        <v>4777.8666666666659</v>
      </c>
      <c r="J73" s="219">
        <v>4956.8666666666659</v>
      </c>
      <c r="K73" s="219">
        <v>5004.5333333333338</v>
      </c>
      <c r="L73" s="219">
        <v>5046.3666666666659</v>
      </c>
      <c r="M73" s="220">
        <v>4962.7</v>
      </c>
      <c r="N73" s="220">
        <v>4873.2</v>
      </c>
      <c r="O73" s="220">
        <v>3599750</v>
      </c>
      <c r="P73" s="221">
        <v>3.8102447640676253E-2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45533</v>
      </c>
      <c r="E74" s="217">
        <v>4187.3999999999996</v>
      </c>
      <c r="F74" s="217">
        <v>4195.7833333333328</v>
      </c>
      <c r="G74" s="219">
        <v>4166.3166666666657</v>
      </c>
      <c r="H74" s="219">
        <v>4145.2333333333327</v>
      </c>
      <c r="I74" s="219">
        <v>4115.7666666666655</v>
      </c>
      <c r="J74" s="219">
        <v>4216.8666666666659</v>
      </c>
      <c r="K74" s="219">
        <v>4246.333333333333</v>
      </c>
      <c r="L74" s="219">
        <v>4267.4166666666661</v>
      </c>
      <c r="M74" s="220">
        <v>4225.25</v>
      </c>
      <c r="N74" s="220">
        <v>4174.7</v>
      </c>
      <c r="O74" s="220">
        <v>1744325</v>
      </c>
      <c r="P74" s="221">
        <v>-1.3223397635345364E-2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45533</v>
      </c>
      <c r="E75" s="217">
        <v>534.95000000000005</v>
      </c>
      <c r="F75" s="217">
        <v>541.68333333333328</v>
      </c>
      <c r="G75" s="219">
        <v>526.46666666666658</v>
      </c>
      <c r="H75" s="219">
        <v>517.98333333333335</v>
      </c>
      <c r="I75" s="219">
        <v>502.76666666666665</v>
      </c>
      <c r="J75" s="219">
        <v>550.16666666666652</v>
      </c>
      <c r="K75" s="219">
        <v>565.38333333333321</v>
      </c>
      <c r="L75" s="219">
        <v>573.86666666666645</v>
      </c>
      <c r="M75" s="220">
        <v>556.9</v>
      </c>
      <c r="N75" s="220">
        <v>533.20000000000005</v>
      </c>
      <c r="O75" s="220">
        <v>32162400</v>
      </c>
      <c r="P75" s="221">
        <v>0.19486425036779456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45533</v>
      </c>
      <c r="E76" s="217">
        <v>201.54</v>
      </c>
      <c r="F76" s="217">
        <v>201.13666666666666</v>
      </c>
      <c r="G76" s="219">
        <v>199.61333333333332</v>
      </c>
      <c r="H76" s="219">
        <v>197.68666666666667</v>
      </c>
      <c r="I76" s="219">
        <v>196.16333333333333</v>
      </c>
      <c r="J76" s="219">
        <v>203.0633333333333</v>
      </c>
      <c r="K76" s="219">
        <v>204.58666666666662</v>
      </c>
      <c r="L76" s="219">
        <v>206.51333333333329</v>
      </c>
      <c r="M76" s="220">
        <v>202.66</v>
      </c>
      <c r="N76" s="220">
        <v>199.21</v>
      </c>
      <c r="O76" s="220">
        <v>93850000</v>
      </c>
      <c r="P76" s="221">
        <v>-2.9171407882486809E-2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45533</v>
      </c>
      <c r="E77" s="217">
        <v>235.4</v>
      </c>
      <c r="F77" s="217">
        <v>235.39000000000001</v>
      </c>
      <c r="G77" s="219">
        <v>232.98000000000002</v>
      </c>
      <c r="H77" s="219">
        <v>230.56</v>
      </c>
      <c r="I77" s="219">
        <v>228.15</v>
      </c>
      <c r="J77" s="219">
        <v>237.81000000000003</v>
      </c>
      <c r="K77" s="219">
        <v>240.22000000000006</v>
      </c>
      <c r="L77" s="219">
        <v>242.64000000000004</v>
      </c>
      <c r="M77" s="220">
        <v>237.8</v>
      </c>
      <c r="N77" s="220">
        <v>232.97</v>
      </c>
      <c r="O77" s="220">
        <v>121832250</v>
      </c>
      <c r="P77" s="221">
        <v>4.1414101912322553E-2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45533</v>
      </c>
      <c r="E78" s="217">
        <v>1442.8</v>
      </c>
      <c r="F78" s="217">
        <v>1446.5333333333335</v>
      </c>
      <c r="G78" s="219">
        <v>1434.8166666666671</v>
      </c>
      <c r="H78" s="219">
        <v>1426.8333333333335</v>
      </c>
      <c r="I78" s="219">
        <v>1415.116666666667</v>
      </c>
      <c r="J78" s="219">
        <v>1454.5166666666671</v>
      </c>
      <c r="K78" s="219">
        <v>1466.2333333333338</v>
      </c>
      <c r="L78" s="219">
        <v>1474.2166666666672</v>
      </c>
      <c r="M78" s="220">
        <v>1458.25</v>
      </c>
      <c r="N78" s="220">
        <v>1438.55</v>
      </c>
      <c r="O78" s="220">
        <v>4908250</v>
      </c>
      <c r="P78" s="221">
        <v>-5.4355810195387102E-3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45533</v>
      </c>
      <c r="E79" s="217">
        <v>100.9</v>
      </c>
      <c r="F79" s="217">
        <v>100.25</v>
      </c>
      <c r="G79" s="219">
        <v>98.25</v>
      </c>
      <c r="H79" s="219">
        <v>95.6</v>
      </c>
      <c r="I79" s="219">
        <v>93.6</v>
      </c>
      <c r="J79" s="219">
        <v>102.9</v>
      </c>
      <c r="K79" s="219">
        <v>104.9</v>
      </c>
      <c r="L79" s="219">
        <v>107.55000000000001</v>
      </c>
      <c r="M79" s="220">
        <v>102.25</v>
      </c>
      <c r="N79" s="220">
        <v>97.6</v>
      </c>
      <c r="O79" s="220">
        <v>206561250</v>
      </c>
      <c r="P79" s="221">
        <v>3.0821917808219176E-2</v>
      </c>
    </row>
    <row r="80" spans="1:16" ht="12.75" customHeight="1">
      <c r="A80" s="213">
        <v>70</v>
      </c>
      <c r="B80" s="225" t="s">
        <v>840</v>
      </c>
      <c r="C80" s="223" t="s">
        <v>116</v>
      </c>
      <c r="D80" s="218">
        <v>45533</v>
      </c>
      <c r="E80" s="217">
        <v>718.3</v>
      </c>
      <c r="F80" s="217">
        <v>711.11666666666667</v>
      </c>
      <c r="G80" s="219">
        <v>701.33333333333337</v>
      </c>
      <c r="H80" s="219">
        <v>684.36666666666667</v>
      </c>
      <c r="I80" s="219">
        <v>674.58333333333337</v>
      </c>
      <c r="J80" s="219">
        <v>728.08333333333337</v>
      </c>
      <c r="K80" s="219">
        <v>737.86666666666667</v>
      </c>
      <c r="L80" s="219">
        <v>754.83333333333337</v>
      </c>
      <c r="M80" s="220">
        <v>720.9</v>
      </c>
      <c r="N80" s="220">
        <v>694.15</v>
      </c>
      <c r="O80" s="220">
        <v>7940400</v>
      </c>
      <c r="P80" s="221">
        <v>0.16276413478012564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45533</v>
      </c>
      <c r="E81" s="217">
        <v>1441.95</v>
      </c>
      <c r="F81" s="217">
        <v>1447.0333333333335</v>
      </c>
      <c r="G81" s="219">
        <v>1434.0666666666671</v>
      </c>
      <c r="H81" s="219">
        <v>1426.1833333333336</v>
      </c>
      <c r="I81" s="219">
        <v>1413.2166666666672</v>
      </c>
      <c r="J81" s="219">
        <v>1454.916666666667</v>
      </c>
      <c r="K81" s="219">
        <v>1467.8833333333337</v>
      </c>
      <c r="L81" s="219">
        <v>1475.7666666666669</v>
      </c>
      <c r="M81" s="220">
        <v>1460</v>
      </c>
      <c r="N81" s="220">
        <v>1439.15</v>
      </c>
      <c r="O81" s="220">
        <v>7078000</v>
      </c>
      <c r="P81" s="221">
        <v>-8.4697910784867312E-4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45533</v>
      </c>
      <c r="E82" s="217">
        <v>3204.35</v>
      </c>
      <c r="F82" s="217">
        <v>3185.6333333333332</v>
      </c>
      <c r="G82" s="219">
        <v>3140.3166666666666</v>
      </c>
      <c r="H82" s="219">
        <v>3076.2833333333333</v>
      </c>
      <c r="I82" s="219">
        <v>3030.9666666666667</v>
      </c>
      <c r="J82" s="219">
        <v>3249.6666666666665</v>
      </c>
      <c r="K82" s="219">
        <v>3294.9833333333331</v>
      </c>
      <c r="L82" s="219">
        <v>3359.0166666666664</v>
      </c>
      <c r="M82" s="220">
        <v>3230.95</v>
      </c>
      <c r="N82" s="220">
        <v>3121.6</v>
      </c>
      <c r="O82" s="220">
        <v>4229550</v>
      </c>
      <c r="P82" s="221">
        <v>0.13152350568831639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45533</v>
      </c>
      <c r="E83" s="217">
        <v>592.29999999999995</v>
      </c>
      <c r="F83" s="217">
        <v>582.15</v>
      </c>
      <c r="G83" s="219">
        <v>569.4</v>
      </c>
      <c r="H83" s="219">
        <v>546.5</v>
      </c>
      <c r="I83" s="219">
        <v>533.75</v>
      </c>
      <c r="J83" s="219">
        <v>605.04999999999995</v>
      </c>
      <c r="K83" s="219">
        <v>617.79999999999995</v>
      </c>
      <c r="L83" s="219">
        <v>640.69999999999993</v>
      </c>
      <c r="M83" s="220">
        <v>594.9</v>
      </c>
      <c r="N83" s="220">
        <v>559.25</v>
      </c>
      <c r="O83" s="220">
        <v>10258000</v>
      </c>
      <c r="P83" s="221">
        <v>2.559488102379524E-2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45533</v>
      </c>
      <c r="E84" s="217">
        <v>2801.35</v>
      </c>
      <c r="F84" s="217">
        <v>2810.1333333333332</v>
      </c>
      <c r="G84" s="219">
        <v>2784.6166666666663</v>
      </c>
      <c r="H84" s="219">
        <v>2767.8833333333332</v>
      </c>
      <c r="I84" s="219">
        <v>2742.3666666666663</v>
      </c>
      <c r="J84" s="219">
        <v>2826.8666666666663</v>
      </c>
      <c r="K84" s="219">
        <v>2852.3833333333328</v>
      </c>
      <c r="L84" s="219">
        <v>2869.1166666666663</v>
      </c>
      <c r="M84" s="220">
        <v>2835.65</v>
      </c>
      <c r="N84" s="220">
        <v>2793.4</v>
      </c>
      <c r="O84" s="220">
        <v>7064750</v>
      </c>
      <c r="P84" s="221">
        <v>3.2820437849493803E-2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45533</v>
      </c>
      <c r="E85" s="217">
        <v>667.45</v>
      </c>
      <c r="F85" s="217">
        <v>669.61666666666667</v>
      </c>
      <c r="G85" s="219">
        <v>662.2833333333333</v>
      </c>
      <c r="H85" s="219">
        <v>657.11666666666667</v>
      </c>
      <c r="I85" s="219">
        <v>649.7833333333333</v>
      </c>
      <c r="J85" s="219">
        <v>674.7833333333333</v>
      </c>
      <c r="K85" s="219">
        <v>682.11666666666656</v>
      </c>
      <c r="L85" s="219">
        <v>687.2833333333333</v>
      </c>
      <c r="M85" s="220">
        <v>676.95</v>
      </c>
      <c r="N85" s="220">
        <v>664.45</v>
      </c>
      <c r="O85" s="220">
        <v>9430000</v>
      </c>
      <c r="P85" s="221">
        <v>0.10421545667447307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45533</v>
      </c>
      <c r="E86" s="217">
        <v>4966.8</v>
      </c>
      <c r="F86" s="217">
        <v>5005.8</v>
      </c>
      <c r="G86" s="219">
        <v>4917.9500000000007</v>
      </c>
      <c r="H86" s="219">
        <v>4869.1000000000004</v>
      </c>
      <c r="I86" s="219">
        <v>4781.2500000000009</v>
      </c>
      <c r="J86" s="219">
        <v>5054.6500000000005</v>
      </c>
      <c r="K86" s="219">
        <v>5142.5000000000009</v>
      </c>
      <c r="L86" s="219">
        <v>5191.3500000000004</v>
      </c>
      <c r="M86" s="220">
        <v>5093.6499999999996</v>
      </c>
      <c r="N86" s="220">
        <v>4956.95</v>
      </c>
      <c r="O86" s="220">
        <v>12980700</v>
      </c>
      <c r="P86" s="221">
        <v>4.2023889798670645E-2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45533</v>
      </c>
      <c r="E87" s="217">
        <v>1828.9</v>
      </c>
      <c r="F87" s="217">
        <v>1835.55</v>
      </c>
      <c r="G87" s="219">
        <v>1819.4499999999998</v>
      </c>
      <c r="H87" s="219">
        <v>1809.9999999999998</v>
      </c>
      <c r="I87" s="219">
        <v>1793.8999999999996</v>
      </c>
      <c r="J87" s="219">
        <v>1845</v>
      </c>
      <c r="K87" s="219">
        <v>1861.1</v>
      </c>
      <c r="L87" s="219">
        <v>1870.5500000000002</v>
      </c>
      <c r="M87" s="220">
        <v>1851.65</v>
      </c>
      <c r="N87" s="220">
        <v>1826.1</v>
      </c>
      <c r="O87" s="220">
        <v>7958000</v>
      </c>
      <c r="P87" s="221">
        <v>-2.6944044113039662E-3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45533</v>
      </c>
      <c r="E88" s="217">
        <v>1637.2</v>
      </c>
      <c r="F88" s="217">
        <v>1634</v>
      </c>
      <c r="G88" s="219">
        <v>1628.1</v>
      </c>
      <c r="H88" s="219">
        <v>1619</v>
      </c>
      <c r="I88" s="219">
        <v>1613.1</v>
      </c>
      <c r="J88" s="219">
        <v>1643.1</v>
      </c>
      <c r="K88" s="219">
        <v>1649</v>
      </c>
      <c r="L88" s="219">
        <v>1658.1</v>
      </c>
      <c r="M88" s="220">
        <v>1639.9</v>
      </c>
      <c r="N88" s="220">
        <v>1624.9</v>
      </c>
      <c r="O88" s="220">
        <v>13834450</v>
      </c>
      <c r="P88" s="221">
        <v>-1.6496640955461557E-2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45533</v>
      </c>
      <c r="E89" s="217">
        <v>4135.45</v>
      </c>
      <c r="F89" s="217">
        <v>4153.083333333333</v>
      </c>
      <c r="G89" s="219">
        <v>4107.5166666666664</v>
      </c>
      <c r="H89" s="219">
        <v>4079.583333333333</v>
      </c>
      <c r="I89" s="219">
        <v>4034.0166666666664</v>
      </c>
      <c r="J89" s="219">
        <v>4181.0166666666664</v>
      </c>
      <c r="K89" s="219">
        <v>4226.5833333333339</v>
      </c>
      <c r="L89" s="219">
        <v>4254.5166666666664</v>
      </c>
      <c r="M89" s="220">
        <v>4198.6499999999996</v>
      </c>
      <c r="N89" s="220">
        <v>4125.1499999999996</v>
      </c>
      <c r="O89" s="220">
        <v>2882700</v>
      </c>
      <c r="P89" s="221">
        <v>3.5787431281664332E-2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45533</v>
      </c>
      <c r="E90" s="217">
        <v>1628.8</v>
      </c>
      <c r="F90" s="217">
        <v>1627.8999999999999</v>
      </c>
      <c r="G90" s="219">
        <v>1611.8999999999996</v>
      </c>
      <c r="H90" s="219">
        <v>1594.9999999999998</v>
      </c>
      <c r="I90" s="219">
        <v>1578.9999999999995</v>
      </c>
      <c r="J90" s="219">
        <v>1644.7999999999997</v>
      </c>
      <c r="K90" s="219">
        <v>1660.8000000000002</v>
      </c>
      <c r="L90" s="219">
        <v>1677.6999999999998</v>
      </c>
      <c r="M90" s="220">
        <v>1643.9</v>
      </c>
      <c r="N90" s="220">
        <v>1611</v>
      </c>
      <c r="O90" s="220">
        <v>181088600</v>
      </c>
      <c r="P90" s="221">
        <v>-6.3916467996499382E-3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45533</v>
      </c>
      <c r="E91" s="217">
        <v>701</v>
      </c>
      <c r="F91" s="217">
        <v>700.15</v>
      </c>
      <c r="G91" s="219">
        <v>689.19999999999993</v>
      </c>
      <c r="H91" s="219">
        <v>677.4</v>
      </c>
      <c r="I91" s="219">
        <v>666.44999999999993</v>
      </c>
      <c r="J91" s="219">
        <v>711.94999999999993</v>
      </c>
      <c r="K91" s="219">
        <v>722.9</v>
      </c>
      <c r="L91" s="219">
        <v>734.69999999999993</v>
      </c>
      <c r="M91" s="220">
        <v>711.1</v>
      </c>
      <c r="N91" s="220">
        <v>688.35</v>
      </c>
      <c r="O91" s="220">
        <v>25346200</v>
      </c>
      <c r="P91" s="221">
        <v>-1.9489361702127658E-2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45533</v>
      </c>
      <c r="E92" s="217">
        <v>5434.9</v>
      </c>
      <c r="F92" s="217">
        <v>5460.2333333333336</v>
      </c>
      <c r="G92" s="219">
        <v>5379.666666666667</v>
      </c>
      <c r="H92" s="219">
        <v>5324.4333333333334</v>
      </c>
      <c r="I92" s="219">
        <v>5243.8666666666668</v>
      </c>
      <c r="J92" s="219">
        <v>5515.4666666666672</v>
      </c>
      <c r="K92" s="219">
        <v>5596.0333333333328</v>
      </c>
      <c r="L92" s="219">
        <v>5651.2666666666673</v>
      </c>
      <c r="M92" s="220">
        <v>5540.8</v>
      </c>
      <c r="N92" s="220">
        <v>5405</v>
      </c>
      <c r="O92" s="220">
        <v>4656000</v>
      </c>
      <c r="P92" s="221">
        <v>1.7704918032786884E-2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45533</v>
      </c>
      <c r="E93" s="217">
        <v>661.6</v>
      </c>
      <c r="F93" s="217">
        <v>660.33333333333337</v>
      </c>
      <c r="G93" s="219">
        <v>655.16666666666674</v>
      </c>
      <c r="H93" s="219">
        <v>648.73333333333335</v>
      </c>
      <c r="I93" s="219">
        <v>643.56666666666672</v>
      </c>
      <c r="J93" s="219">
        <v>666.76666666666677</v>
      </c>
      <c r="K93" s="219">
        <v>671.93333333333351</v>
      </c>
      <c r="L93" s="219">
        <v>678.36666666666679</v>
      </c>
      <c r="M93" s="220">
        <v>665.5</v>
      </c>
      <c r="N93" s="220">
        <v>653.9</v>
      </c>
      <c r="O93" s="220">
        <v>39397400</v>
      </c>
      <c r="P93" s="221">
        <v>2.7006313638188388E-2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45533</v>
      </c>
      <c r="E94" s="217">
        <v>320.60000000000002</v>
      </c>
      <c r="F94" s="217">
        <v>319.88333333333338</v>
      </c>
      <c r="G94" s="219">
        <v>316.46666666666675</v>
      </c>
      <c r="H94" s="219">
        <v>312.33333333333337</v>
      </c>
      <c r="I94" s="219">
        <v>308.91666666666674</v>
      </c>
      <c r="J94" s="219">
        <v>324.01666666666677</v>
      </c>
      <c r="K94" s="219">
        <v>327.43333333333339</v>
      </c>
      <c r="L94" s="219">
        <v>331.56666666666678</v>
      </c>
      <c r="M94" s="220">
        <v>323.3</v>
      </c>
      <c r="N94" s="220">
        <v>315.75</v>
      </c>
      <c r="O94" s="220">
        <v>34730900</v>
      </c>
      <c r="P94" s="221">
        <v>6.1415630277905729E-3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45533</v>
      </c>
      <c r="E95" s="217">
        <v>398.25</v>
      </c>
      <c r="F95" s="217">
        <v>391.41666666666669</v>
      </c>
      <c r="G95" s="219">
        <v>378.83333333333337</v>
      </c>
      <c r="H95" s="219">
        <v>359.41666666666669</v>
      </c>
      <c r="I95" s="219">
        <v>346.83333333333337</v>
      </c>
      <c r="J95" s="219">
        <v>410.83333333333337</v>
      </c>
      <c r="K95" s="219">
        <v>423.41666666666674</v>
      </c>
      <c r="L95" s="219">
        <v>442.83333333333337</v>
      </c>
      <c r="M95" s="220">
        <v>404</v>
      </c>
      <c r="N95" s="220">
        <v>372</v>
      </c>
      <c r="O95" s="220">
        <v>62698050</v>
      </c>
      <c r="P95" s="221">
        <v>9.0672114978159787E-2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45533</v>
      </c>
      <c r="E96" s="217">
        <v>2708.7</v>
      </c>
      <c r="F96" s="217">
        <v>2729.2333333333331</v>
      </c>
      <c r="G96" s="219">
        <v>2684.7666666666664</v>
      </c>
      <c r="H96" s="219">
        <v>2660.8333333333335</v>
      </c>
      <c r="I96" s="219">
        <v>2616.3666666666668</v>
      </c>
      <c r="J96" s="219">
        <v>2753.1666666666661</v>
      </c>
      <c r="K96" s="219">
        <v>2797.6333333333323</v>
      </c>
      <c r="L96" s="219">
        <v>2821.5666666666657</v>
      </c>
      <c r="M96" s="220">
        <v>2773.7</v>
      </c>
      <c r="N96" s="220">
        <v>2705.3</v>
      </c>
      <c r="O96" s="220">
        <v>16159800</v>
      </c>
      <c r="P96" s="221">
        <v>3.2311230356458415E-2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45533</v>
      </c>
      <c r="E97" s="217">
        <v>1206.75</v>
      </c>
      <c r="F97" s="217">
        <v>1211.75</v>
      </c>
      <c r="G97" s="219">
        <v>1198</v>
      </c>
      <c r="H97" s="219">
        <v>1189.25</v>
      </c>
      <c r="I97" s="219">
        <v>1175.5</v>
      </c>
      <c r="J97" s="219">
        <v>1220.5</v>
      </c>
      <c r="K97" s="219">
        <v>1234.25</v>
      </c>
      <c r="L97" s="219">
        <v>1243</v>
      </c>
      <c r="M97" s="220">
        <v>1225.5</v>
      </c>
      <c r="N97" s="220">
        <v>1203</v>
      </c>
      <c r="O97" s="220">
        <v>86344300</v>
      </c>
      <c r="P97" s="221">
        <v>-4.8487293263412669E-3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45533</v>
      </c>
      <c r="E98" s="217">
        <v>1982.65</v>
      </c>
      <c r="F98" s="217">
        <v>1978.1499999999999</v>
      </c>
      <c r="G98" s="219">
        <v>1941.0499999999997</v>
      </c>
      <c r="H98" s="219">
        <v>1899.4499999999998</v>
      </c>
      <c r="I98" s="219">
        <v>1862.3499999999997</v>
      </c>
      <c r="J98" s="219">
        <v>2019.7499999999998</v>
      </c>
      <c r="K98" s="219">
        <v>2056.8499999999995</v>
      </c>
      <c r="L98" s="219">
        <v>2098.4499999999998</v>
      </c>
      <c r="M98" s="220">
        <v>2015.25</v>
      </c>
      <c r="N98" s="220">
        <v>1936.55</v>
      </c>
      <c r="O98" s="220">
        <v>3923000</v>
      </c>
      <c r="P98" s="221">
        <v>2.1747623388462041E-2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45533</v>
      </c>
      <c r="E99" s="217">
        <v>725.95</v>
      </c>
      <c r="F99" s="217">
        <v>722.65</v>
      </c>
      <c r="G99" s="219">
        <v>709.3</v>
      </c>
      <c r="H99" s="219">
        <v>692.65</v>
      </c>
      <c r="I99" s="219">
        <v>679.3</v>
      </c>
      <c r="J99" s="219">
        <v>739.3</v>
      </c>
      <c r="K99" s="219">
        <v>752.65000000000009</v>
      </c>
      <c r="L99" s="219">
        <v>769.3</v>
      </c>
      <c r="M99" s="220">
        <v>736</v>
      </c>
      <c r="N99" s="220">
        <v>706</v>
      </c>
      <c r="O99" s="220">
        <v>9531000</v>
      </c>
      <c r="P99" s="221">
        <v>-2.246153846153846E-2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45533</v>
      </c>
      <c r="E100" s="217">
        <v>16.37</v>
      </c>
      <c r="F100" s="217">
        <v>16.330000000000002</v>
      </c>
      <c r="G100" s="219">
        <v>16.210000000000004</v>
      </c>
      <c r="H100" s="219">
        <v>16.050000000000004</v>
      </c>
      <c r="I100" s="219">
        <v>15.930000000000007</v>
      </c>
      <c r="J100" s="219">
        <v>16.490000000000002</v>
      </c>
      <c r="K100" s="219">
        <v>16.61</v>
      </c>
      <c r="L100" s="219">
        <v>16.77</v>
      </c>
      <c r="M100" s="220">
        <v>16.45</v>
      </c>
      <c r="N100" s="220">
        <v>16.170000000000002</v>
      </c>
      <c r="O100" s="220">
        <v>4500040000</v>
      </c>
      <c r="P100" s="221">
        <v>1.1563188418828396E-2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45533</v>
      </c>
      <c r="E101" s="217">
        <v>113.54</v>
      </c>
      <c r="F101" s="217">
        <v>113.52666666666669</v>
      </c>
      <c r="G101" s="219">
        <v>112.60333333333337</v>
      </c>
      <c r="H101" s="219">
        <v>111.66666666666669</v>
      </c>
      <c r="I101" s="219">
        <v>110.74333333333337</v>
      </c>
      <c r="J101" s="219">
        <v>114.46333333333337</v>
      </c>
      <c r="K101" s="219">
        <v>115.38666666666668</v>
      </c>
      <c r="L101" s="219">
        <v>116.32333333333337</v>
      </c>
      <c r="M101" s="220">
        <v>114.45</v>
      </c>
      <c r="N101" s="220">
        <v>112.59</v>
      </c>
      <c r="O101" s="220">
        <v>115990000</v>
      </c>
      <c r="P101" s="221">
        <v>2.7870087287872745E-2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45533</v>
      </c>
      <c r="E102" s="217">
        <v>76.08</v>
      </c>
      <c r="F102" s="217">
        <v>75.783333333333331</v>
      </c>
      <c r="G102" s="219">
        <v>75.11666666666666</v>
      </c>
      <c r="H102" s="219">
        <v>74.153333333333322</v>
      </c>
      <c r="I102" s="219">
        <v>73.48666666666665</v>
      </c>
      <c r="J102" s="219">
        <v>76.74666666666667</v>
      </c>
      <c r="K102" s="219">
        <v>77.413333333333355</v>
      </c>
      <c r="L102" s="219">
        <v>78.376666666666679</v>
      </c>
      <c r="M102" s="220">
        <v>76.45</v>
      </c>
      <c r="N102" s="220">
        <v>74.819999999999993</v>
      </c>
      <c r="O102" s="220">
        <v>455730000</v>
      </c>
      <c r="P102" s="221">
        <v>-2.1844464834757972E-2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45533</v>
      </c>
      <c r="E103" s="217">
        <v>189.81</v>
      </c>
      <c r="F103" s="217">
        <v>190.25333333333333</v>
      </c>
      <c r="G103" s="219">
        <v>187.56666666666666</v>
      </c>
      <c r="H103" s="219">
        <v>185.32333333333332</v>
      </c>
      <c r="I103" s="219">
        <v>182.63666666666666</v>
      </c>
      <c r="J103" s="219">
        <v>192.49666666666667</v>
      </c>
      <c r="K103" s="219">
        <v>195.18333333333334</v>
      </c>
      <c r="L103" s="219">
        <v>197.42666666666668</v>
      </c>
      <c r="M103" s="220">
        <v>192.94</v>
      </c>
      <c r="N103" s="220">
        <v>188.01</v>
      </c>
      <c r="O103" s="220">
        <v>64035000</v>
      </c>
      <c r="P103" s="221">
        <v>-7.5555038939904683E-3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45533</v>
      </c>
      <c r="E104" s="217">
        <v>555.6</v>
      </c>
      <c r="F104" s="217">
        <v>553.1</v>
      </c>
      <c r="G104" s="219">
        <v>547.80000000000007</v>
      </c>
      <c r="H104" s="219">
        <v>540</v>
      </c>
      <c r="I104" s="219">
        <v>534.70000000000005</v>
      </c>
      <c r="J104" s="219">
        <v>560.90000000000009</v>
      </c>
      <c r="K104" s="219">
        <v>566.20000000000005</v>
      </c>
      <c r="L104" s="219">
        <v>574.00000000000011</v>
      </c>
      <c r="M104" s="220">
        <v>558.4</v>
      </c>
      <c r="N104" s="220">
        <v>545.29999999999995</v>
      </c>
      <c r="O104" s="220">
        <v>11929500</v>
      </c>
      <c r="P104" s="221">
        <v>-5.2941818578757779E-2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45533</v>
      </c>
      <c r="E105" s="217">
        <v>649.35</v>
      </c>
      <c r="F105" s="217">
        <v>646.51666666666677</v>
      </c>
      <c r="G105" s="219">
        <v>640.93333333333351</v>
      </c>
      <c r="H105" s="219">
        <v>632.51666666666677</v>
      </c>
      <c r="I105" s="219">
        <v>626.93333333333351</v>
      </c>
      <c r="J105" s="219">
        <v>654.93333333333351</v>
      </c>
      <c r="K105" s="219">
        <v>660.51666666666677</v>
      </c>
      <c r="L105" s="219">
        <v>668.93333333333351</v>
      </c>
      <c r="M105" s="220">
        <v>652.1</v>
      </c>
      <c r="N105" s="220">
        <v>638.1</v>
      </c>
      <c r="O105" s="220">
        <v>16464000</v>
      </c>
      <c r="P105" s="221">
        <v>-9.6842105263157899E-3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45533</v>
      </c>
      <c r="E106" s="217">
        <v>371.85</v>
      </c>
      <c r="F106" s="217">
        <v>373.11666666666662</v>
      </c>
      <c r="G106" s="219">
        <v>369.23333333333323</v>
      </c>
      <c r="H106" s="219">
        <v>366.61666666666662</v>
      </c>
      <c r="I106" s="219">
        <v>362.73333333333323</v>
      </c>
      <c r="J106" s="219">
        <v>375.73333333333323</v>
      </c>
      <c r="K106" s="219">
        <v>379.61666666666656</v>
      </c>
      <c r="L106" s="219">
        <v>382.23333333333323</v>
      </c>
      <c r="M106" s="220">
        <v>377</v>
      </c>
      <c r="N106" s="220">
        <v>370.5</v>
      </c>
      <c r="O106" s="220">
        <v>27863200</v>
      </c>
      <c r="P106" s="221">
        <v>-3.8911673502050617E-2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45533</v>
      </c>
      <c r="E107" s="217">
        <v>3161.95</v>
      </c>
      <c r="F107" s="217">
        <v>3127.1</v>
      </c>
      <c r="G107" s="219">
        <v>3049.2</v>
      </c>
      <c r="H107" s="219">
        <v>2936.45</v>
      </c>
      <c r="I107" s="219">
        <v>2858.5499999999997</v>
      </c>
      <c r="J107" s="219">
        <v>3239.85</v>
      </c>
      <c r="K107" s="219">
        <v>3317.7500000000005</v>
      </c>
      <c r="L107" s="219">
        <v>3430.5</v>
      </c>
      <c r="M107" s="220">
        <v>3205</v>
      </c>
      <c r="N107" s="220">
        <v>3014.35</v>
      </c>
      <c r="O107" s="220">
        <v>1878600</v>
      </c>
      <c r="P107" s="221">
        <v>0.20145817344589409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45533</v>
      </c>
      <c r="E108" s="217">
        <v>4495.8</v>
      </c>
      <c r="F108" s="217">
        <v>4501.2666666666664</v>
      </c>
      <c r="G108" s="219">
        <v>4454.5333333333328</v>
      </c>
      <c r="H108" s="219">
        <v>4413.2666666666664</v>
      </c>
      <c r="I108" s="219">
        <v>4366.5333333333328</v>
      </c>
      <c r="J108" s="219">
        <v>4542.5333333333328</v>
      </c>
      <c r="K108" s="219">
        <v>4589.2666666666664</v>
      </c>
      <c r="L108" s="219">
        <v>4630.5333333333328</v>
      </c>
      <c r="M108" s="220">
        <v>4548</v>
      </c>
      <c r="N108" s="220">
        <v>4460</v>
      </c>
      <c r="O108" s="220">
        <v>6790800</v>
      </c>
      <c r="P108" s="221">
        <v>-3.417672910355421E-2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45533</v>
      </c>
      <c r="E109" s="217">
        <v>1436.25</v>
      </c>
      <c r="F109" s="217">
        <v>1431.3833333333332</v>
      </c>
      <c r="G109" s="219">
        <v>1420.8666666666663</v>
      </c>
      <c r="H109" s="219">
        <v>1405.4833333333331</v>
      </c>
      <c r="I109" s="219">
        <v>1394.9666666666662</v>
      </c>
      <c r="J109" s="219">
        <v>1446.7666666666664</v>
      </c>
      <c r="K109" s="219">
        <v>1457.2833333333333</v>
      </c>
      <c r="L109" s="219">
        <v>1472.6666666666665</v>
      </c>
      <c r="M109" s="220">
        <v>1441.9</v>
      </c>
      <c r="N109" s="220">
        <v>1416</v>
      </c>
      <c r="O109" s="220">
        <v>28387500</v>
      </c>
      <c r="P109" s="221">
        <v>-1.5263203538288092E-2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45533</v>
      </c>
      <c r="E110" s="217">
        <v>450.25</v>
      </c>
      <c r="F110" s="217">
        <v>450.45</v>
      </c>
      <c r="G110" s="219">
        <v>445.4</v>
      </c>
      <c r="H110" s="219">
        <v>440.55</v>
      </c>
      <c r="I110" s="219">
        <v>435.5</v>
      </c>
      <c r="J110" s="219">
        <v>455.29999999999995</v>
      </c>
      <c r="K110" s="219">
        <v>460.35</v>
      </c>
      <c r="L110" s="219">
        <v>465.19999999999993</v>
      </c>
      <c r="M110" s="220">
        <v>455.5</v>
      </c>
      <c r="N110" s="220">
        <v>445.6</v>
      </c>
      <c r="O110" s="220">
        <v>93632600</v>
      </c>
      <c r="P110" s="221">
        <v>1.8303505398609674E-2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45533</v>
      </c>
      <c r="E111" s="217">
        <v>1887.95</v>
      </c>
      <c r="F111" s="217">
        <v>1883.3666666666668</v>
      </c>
      <c r="G111" s="219">
        <v>1876.6833333333336</v>
      </c>
      <c r="H111" s="219">
        <v>1865.4166666666667</v>
      </c>
      <c r="I111" s="219">
        <v>1858.7333333333336</v>
      </c>
      <c r="J111" s="219">
        <v>1894.6333333333337</v>
      </c>
      <c r="K111" s="219">
        <v>1901.3166666666671</v>
      </c>
      <c r="L111" s="219">
        <v>1912.5833333333337</v>
      </c>
      <c r="M111" s="220">
        <v>1890.05</v>
      </c>
      <c r="N111" s="220">
        <v>1872.1</v>
      </c>
      <c r="O111" s="220">
        <v>43786400</v>
      </c>
      <c r="P111" s="221">
        <v>-1.1352654823297779E-2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45533</v>
      </c>
      <c r="E112" s="217">
        <v>184.17</v>
      </c>
      <c r="F112" s="217">
        <v>183.45666666666668</v>
      </c>
      <c r="G112" s="219">
        <v>179.51333333333335</v>
      </c>
      <c r="H112" s="219">
        <v>174.85666666666668</v>
      </c>
      <c r="I112" s="219">
        <v>170.91333333333336</v>
      </c>
      <c r="J112" s="219">
        <v>188.11333333333334</v>
      </c>
      <c r="K112" s="219">
        <v>192.05666666666667</v>
      </c>
      <c r="L112" s="219">
        <v>196.71333333333334</v>
      </c>
      <c r="M112" s="220">
        <v>187.4</v>
      </c>
      <c r="N112" s="220">
        <v>178.8</v>
      </c>
      <c r="O112" s="220">
        <v>212749875</v>
      </c>
      <c r="P112" s="221">
        <v>7.9421221864951763E-2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45533</v>
      </c>
      <c r="E113" s="217">
        <v>1293.95</v>
      </c>
      <c r="F113" s="217">
        <v>1297.8166666666666</v>
      </c>
      <c r="G113" s="219">
        <v>1287.6333333333332</v>
      </c>
      <c r="H113" s="219">
        <v>1281.3166666666666</v>
      </c>
      <c r="I113" s="219">
        <v>1271.1333333333332</v>
      </c>
      <c r="J113" s="219">
        <v>1304.1333333333332</v>
      </c>
      <c r="K113" s="219">
        <v>1314.3166666666666</v>
      </c>
      <c r="L113" s="219">
        <v>1320.6333333333332</v>
      </c>
      <c r="M113" s="220">
        <v>1308</v>
      </c>
      <c r="N113" s="220">
        <v>1291.5</v>
      </c>
      <c r="O113" s="220">
        <v>2327650</v>
      </c>
      <c r="P113" s="221">
        <v>-2.6373028820010875E-2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45533</v>
      </c>
      <c r="E114" s="217">
        <v>993.4</v>
      </c>
      <c r="F114" s="217">
        <v>995.26666666666677</v>
      </c>
      <c r="G114" s="219">
        <v>988.68333333333351</v>
      </c>
      <c r="H114" s="219">
        <v>983.9666666666667</v>
      </c>
      <c r="I114" s="219">
        <v>977.38333333333344</v>
      </c>
      <c r="J114" s="219">
        <v>999.98333333333358</v>
      </c>
      <c r="K114" s="219">
        <v>1006.5666666666668</v>
      </c>
      <c r="L114" s="219">
        <v>1011.2833333333336</v>
      </c>
      <c r="M114" s="220">
        <v>1001.85</v>
      </c>
      <c r="N114" s="220">
        <v>990.55</v>
      </c>
      <c r="O114" s="220">
        <v>20576500</v>
      </c>
      <c r="P114" s="221">
        <v>-5.8761361234411329E-3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45533</v>
      </c>
      <c r="E115" s="217">
        <v>493.45</v>
      </c>
      <c r="F115" s="217">
        <v>495.45</v>
      </c>
      <c r="G115" s="219">
        <v>490.15</v>
      </c>
      <c r="H115" s="219">
        <v>486.84999999999997</v>
      </c>
      <c r="I115" s="219">
        <v>481.54999999999995</v>
      </c>
      <c r="J115" s="219">
        <v>498.75</v>
      </c>
      <c r="K115" s="219">
        <v>504.05000000000007</v>
      </c>
      <c r="L115" s="219">
        <v>507.35</v>
      </c>
      <c r="M115" s="220">
        <v>500.75</v>
      </c>
      <c r="N115" s="220">
        <v>492.15</v>
      </c>
      <c r="O115" s="220">
        <v>110401600</v>
      </c>
      <c r="P115" s="221">
        <v>2.1525752439042443E-2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45533</v>
      </c>
      <c r="E116" s="217">
        <v>980.75</v>
      </c>
      <c r="F116" s="217">
        <v>974.81666666666661</v>
      </c>
      <c r="G116" s="219">
        <v>963.83333333333326</v>
      </c>
      <c r="H116" s="219">
        <v>946.91666666666663</v>
      </c>
      <c r="I116" s="219">
        <v>935.93333333333328</v>
      </c>
      <c r="J116" s="219">
        <v>991.73333333333323</v>
      </c>
      <c r="K116" s="219">
        <v>1002.7166666666666</v>
      </c>
      <c r="L116" s="219">
        <v>1019.6333333333332</v>
      </c>
      <c r="M116" s="220">
        <v>985.8</v>
      </c>
      <c r="N116" s="220">
        <v>957.9</v>
      </c>
      <c r="O116" s="220">
        <v>16184375</v>
      </c>
      <c r="P116" s="221">
        <v>3.060117756430121E-3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45533</v>
      </c>
      <c r="E117" s="217">
        <v>4504.05</v>
      </c>
      <c r="F117" s="217">
        <v>4446.3666666666668</v>
      </c>
      <c r="G117" s="219">
        <v>4371.7833333333338</v>
      </c>
      <c r="H117" s="219">
        <v>4239.5166666666673</v>
      </c>
      <c r="I117" s="219">
        <v>4164.9333333333343</v>
      </c>
      <c r="J117" s="219">
        <v>4578.6333333333332</v>
      </c>
      <c r="K117" s="219">
        <v>4653.2166666666653</v>
      </c>
      <c r="L117" s="219">
        <v>4785.4833333333327</v>
      </c>
      <c r="M117" s="220">
        <v>4520.95</v>
      </c>
      <c r="N117" s="220">
        <v>4314.1000000000004</v>
      </c>
      <c r="O117" s="220">
        <v>564500</v>
      </c>
      <c r="P117" s="221">
        <v>-4.6286092131364335E-3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45533</v>
      </c>
      <c r="E118" s="217">
        <v>908.4</v>
      </c>
      <c r="F118" s="217">
        <v>904.95000000000016</v>
      </c>
      <c r="G118" s="219">
        <v>897.40000000000032</v>
      </c>
      <c r="H118" s="219">
        <v>886.4000000000002</v>
      </c>
      <c r="I118" s="219">
        <v>878.85000000000036</v>
      </c>
      <c r="J118" s="219">
        <v>915.95000000000027</v>
      </c>
      <c r="K118" s="219">
        <v>923.50000000000023</v>
      </c>
      <c r="L118" s="219">
        <v>934.50000000000023</v>
      </c>
      <c r="M118" s="220">
        <v>912.5</v>
      </c>
      <c r="N118" s="220">
        <v>893.95</v>
      </c>
      <c r="O118" s="220">
        <v>18787950</v>
      </c>
      <c r="P118" s="221">
        <v>9.246165560752747E-3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45533</v>
      </c>
      <c r="E119" s="217">
        <v>579.25</v>
      </c>
      <c r="F119" s="217">
        <v>582.01666666666665</v>
      </c>
      <c r="G119" s="219">
        <v>575.23333333333335</v>
      </c>
      <c r="H119" s="219">
        <v>571.2166666666667</v>
      </c>
      <c r="I119" s="219">
        <v>564.43333333333339</v>
      </c>
      <c r="J119" s="219">
        <v>586.0333333333333</v>
      </c>
      <c r="K119" s="219">
        <v>592.81666666666661</v>
      </c>
      <c r="L119" s="219">
        <v>596.83333333333326</v>
      </c>
      <c r="M119" s="220">
        <v>588.79999999999995</v>
      </c>
      <c r="N119" s="220">
        <v>578</v>
      </c>
      <c r="O119" s="220">
        <v>20938750</v>
      </c>
      <c r="P119" s="221">
        <v>-1.8472172565844357E-3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45533</v>
      </c>
      <c r="E120" s="217">
        <v>1798.15</v>
      </c>
      <c r="F120" s="217">
        <v>1801.05</v>
      </c>
      <c r="G120" s="219">
        <v>1788.1999999999998</v>
      </c>
      <c r="H120" s="219">
        <v>1778.2499999999998</v>
      </c>
      <c r="I120" s="219">
        <v>1765.3999999999996</v>
      </c>
      <c r="J120" s="219">
        <v>1811</v>
      </c>
      <c r="K120" s="219">
        <v>1823.85</v>
      </c>
      <c r="L120" s="219">
        <v>1833.8000000000002</v>
      </c>
      <c r="M120" s="220">
        <v>1813.9</v>
      </c>
      <c r="N120" s="220">
        <v>1791.1</v>
      </c>
      <c r="O120" s="220">
        <v>34129200</v>
      </c>
      <c r="P120" s="221">
        <v>-2.3502174828118421E-3</v>
      </c>
    </row>
    <row r="121" spans="1:16" ht="12.75" customHeight="1">
      <c r="A121" s="213">
        <v>111</v>
      </c>
      <c r="B121" s="225" t="s">
        <v>66</v>
      </c>
      <c r="C121" s="217" t="s">
        <v>843</v>
      </c>
      <c r="D121" s="218">
        <v>45533</v>
      </c>
      <c r="E121" s="217">
        <v>181.25</v>
      </c>
      <c r="F121" s="217">
        <v>181.60666666666665</v>
      </c>
      <c r="G121" s="219">
        <v>179.59333333333331</v>
      </c>
      <c r="H121" s="219">
        <v>177.93666666666664</v>
      </c>
      <c r="I121" s="219">
        <v>175.92333333333329</v>
      </c>
      <c r="J121" s="219">
        <v>183.26333333333332</v>
      </c>
      <c r="K121" s="219">
        <v>185.2766666666667</v>
      </c>
      <c r="L121" s="219">
        <v>186.93333333333334</v>
      </c>
      <c r="M121" s="220">
        <v>183.62</v>
      </c>
      <c r="N121" s="220">
        <v>179.95</v>
      </c>
      <c r="O121" s="220">
        <v>74533248</v>
      </c>
      <c r="P121" s="221">
        <v>1.5193873830071715E-2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45533</v>
      </c>
      <c r="E122" s="217">
        <v>3061.55</v>
      </c>
      <c r="F122" s="217">
        <v>3075.4666666666667</v>
      </c>
      <c r="G122" s="219">
        <v>3034.9333333333334</v>
      </c>
      <c r="H122" s="219">
        <v>3008.3166666666666</v>
      </c>
      <c r="I122" s="219">
        <v>2967.7833333333333</v>
      </c>
      <c r="J122" s="219">
        <v>3102.0833333333335</v>
      </c>
      <c r="K122" s="219">
        <v>3142.6166666666672</v>
      </c>
      <c r="L122" s="219">
        <v>3169.2333333333336</v>
      </c>
      <c r="M122" s="220">
        <v>3116</v>
      </c>
      <c r="N122" s="220">
        <v>3048.85</v>
      </c>
      <c r="O122" s="220">
        <v>955200</v>
      </c>
      <c r="P122" s="221">
        <v>5.2910052910052907E-2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45533</v>
      </c>
      <c r="E123" s="217">
        <v>461.65</v>
      </c>
      <c r="F123" s="217">
        <v>459.56666666666666</v>
      </c>
      <c r="G123" s="219">
        <v>452.5333333333333</v>
      </c>
      <c r="H123" s="219">
        <v>443.41666666666663</v>
      </c>
      <c r="I123" s="219">
        <v>436.38333333333327</v>
      </c>
      <c r="J123" s="219">
        <v>468.68333333333334</v>
      </c>
      <c r="K123" s="219">
        <v>475.71666666666675</v>
      </c>
      <c r="L123" s="219">
        <v>484.83333333333337</v>
      </c>
      <c r="M123" s="220">
        <v>466.6</v>
      </c>
      <c r="N123" s="220">
        <v>450.45</v>
      </c>
      <c r="O123" s="220">
        <v>17246500</v>
      </c>
      <c r="P123" s="221">
        <v>-1.1304941038885099E-2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45533</v>
      </c>
      <c r="E124" s="217">
        <v>768.9</v>
      </c>
      <c r="F124" s="217">
        <v>774.66666666666663</v>
      </c>
      <c r="G124" s="219">
        <v>758.68333333333328</v>
      </c>
      <c r="H124" s="219">
        <v>748.4666666666667</v>
      </c>
      <c r="I124" s="219">
        <v>732.48333333333335</v>
      </c>
      <c r="J124" s="219">
        <v>784.88333333333321</v>
      </c>
      <c r="K124" s="219">
        <v>800.86666666666656</v>
      </c>
      <c r="L124" s="219">
        <v>811.08333333333314</v>
      </c>
      <c r="M124" s="220">
        <v>790.65</v>
      </c>
      <c r="N124" s="220">
        <v>764.45</v>
      </c>
      <c r="O124" s="220">
        <v>28648000</v>
      </c>
      <c r="P124" s="221">
        <v>2.9133886553867155E-2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45533</v>
      </c>
      <c r="E125" s="217">
        <v>3809.9</v>
      </c>
      <c r="F125" s="217">
        <v>3795.6333333333337</v>
      </c>
      <c r="G125" s="219">
        <v>3774.3166666666675</v>
      </c>
      <c r="H125" s="219">
        <v>3738.733333333334</v>
      </c>
      <c r="I125" s="219">
        <v>3717.4166666666679</v>
      </c>
      <c r="J125" s="219">
        <v>3831.2166666666672</v>
      </c>
      <c r="K125" s="219">
        <v>3852.5333333333338</v>
      </c>
      <c r="L125" s="219">
        <v>3888.1166666666668</v>
      </c>
      <c r="M125" s="220">
        <v>3816.95</v>
      </c>
      <c r="N125" s="220">
        <v>3760.05</v>
      </c>
      <c r="O125" s="220">
        <v>17375700</v>
      </c>
      <c r="P125" s="221">
        <v>3.7528661507595297E-2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45533</v>
      </c>
      <c r="E126" s="217">
        <v>5715.2</v>
      </c>
      <c r="F126" s="217">
        <v>5740.6166666666659</v>
      </c>
      <c r="G126" s="219">
        <v>5675.5833333333321</v>
      </c>
      <c r="H126" s="219">
        <v>5635.9666666666662</v>
      </c>
      <c r="I126" s="219">
        <v>5570.9333333333325</v>
      </c>
      <c r="J126" s="219">
        <v>5780.2333333333318</v>
      </c>
      <c r="K126" s="219">
        <v>5845.2666666666664</v>
      </c>
      <c r="L126" s="219">
        <v>5884.8833333333314</v>
      </c>
      <c r="M126" s="220">
        <v>5805.65</v>
      </c>
      <c r="N126" s="220">
        <v>5701</v>
      </c>
      <c r="O126" s="220">
        <v>3436200</v>
      </c>
      <c r="P126" s="221">
        <v>1.6597142096387681E-2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45533</v>
      </c>
      <c r="E127" s="217">
        <v>5170.5</v>
      </c>
      <c r="F127" s="217">
        <v>5167.0666666666666</v>
      </c>
      <c r="G127" s="219">
        <v>5129.1833333333334</v>
      </c>
      <c r="H127" s="219">
        <v>5087.8666666666668</v>
      </c>
      <c r="I127" s="219">
        <v>5049.9833333333336</v>
      </c>
      <c r="J127" s="219">
        <v>5208.3833333333332</v>
      </c>
      <c r="K127" s="219">
        <v>5246.2666666666664</v>
      </c>
      <c r="L127" s="219">
        <v>5287.583333333333</v>
      </c>
      <c r="M127" s="220">
        <v>5204.95</v>
      </c>
      <c r="N127" s="220">
        <v>5125.75</v>
      </c>
      <c r="O127" s="220">
        <v>1342700</v>
      </c>
      <c r="P127" s="221">
        <v>5.541825806934771E-3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45533</v>
      </c>
      <c r="E128" s="217">
        <v>1872.05</v>
      </c>
      <c r="F128" s="217">
        <v>1876.3166666666666</v>
      </c>
      <c r="G128" s="219">
        <v>1863.2333333333331</v>
      </c>
      <c r="H128" s="219">
        <v>1854.4166666666665</v>
      </c>
      <c r="I128" s="219">
        <v>1841.333333333333</v>
      </c>
      <c r="J128" s="219">
        <v>1885.1333333333332</v>
      </c>
      <c r="K128" s="219">
        <v>1898.2166666666667</v>
      </c>
      <c r="L128" s="219">
        <v>1907.0333333333333</v>
      </c>
      <c r="M128" s="220">
        <v>1889.4</v>
      </c>
      <c r="N128" s="220">
        <v>1867.5</v>
      </c>
      <c r="O128" s="220">
        <v>11172825</v>
      </c>
      <c r="P128" s="221">
        <v>-1.2879243015920697E-2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45533</v>
      </c>
      <c r="E129" s="217">
        <v>2943.65</v>
      </c>
      <c r="F129" s="217">
        <v>2946.4833333333336</v>
      </c>
      <c r="G129" s="219">
        <v>2920.4666666666672</v>
      </c>
      <c r="H129" s="219">
        <v>2897.2833333333338</v>
      </c>
      <c r="I129" s="219">
        <v>2871.2666666666673</v>
      </c>
      <c r="J129" s="219">
        <v>2969.666666666667</v>
      </c>
      <c r="K129" s="219">
        <v>2995.6833333333334</v>
      </c>
      <c r="L129" s="219">
        <v>3018.8666666666668</v>
      </c>
      <c r="M129" s="220">
        <v>2972.5</v>
      </c>
      <c r="N129" s="220">
        <v>2923.3</v>
      </c>
      <c r="O129" s="220">
        <v>13201650</v>
      </c>
      <c r="P129" s="221">
        <v>1.2617788397003947E-2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45533</v>
      </c>
      <c r="E130" s="217">
        <v>304.10000000000002</v>
      </c>
      <c r="F130" s="217">
        <v>303.76666666666671</v>
      </c>
      <c r="G130" s="219">
        <v>300.48333333333341</v>
      </c>
      <c r="H130" s="219">
        <v>296.86666666666667</v>
      </c>
      <c r="I130" s="219">
        <v>293.58333333333337</v>
      </c>
      <c r="J130" s="219">
        <v>307.38333333333344</v>
      </c>
      <c r="K130" s="219">
        <v>310.66666666666674</v>
      </c>
      <c r="L130" s="219">
        <v>314.28333333333347</v>
      </c>
      <c r="M130" s="220">
        <v>307.05</v>
      </c>
      <c r="N130" s="220">
        <v>300.14999999999998</v>
      </c>
      <c r="O130" s="220">
        <v>35784000</v>
      </c>
      <c r="P130" s="221">
        <v>1.3194405119202673E-2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45533</v>
      </c>
      <c r="E131" s="217">
        <v>214.77</v>
      </c>
      <c r="F131" s="217">
        <v>214.96</v>
      </c>
      <c r="G131" s="219">
        <v>212.14000000000001</v>
      </c>
      <c r="H131" s="219">
        <v>209.51000000000002</v>
      </c>
      <c r="I131" s="219">
        <v>206.69000000000003</v>
      </c>
      <c r="J131" s="219">
        <v>217.59</v>
      </c>
      <c r="K131" s="219">
        <v>220.41</v>
      </c>
      <c r="L131" s="219">
        <v>223.04</v>
      </c>
      <c r="M131" s="220">
        <v>217.78</v>
      </c>
      <c r="N131" s="220">
        <v>212.33</v>
      </c>
      <c r="O131" s="220">
        <v>72435000</v>
      </c>
      <c r="P131" s="221">
        <v>1.7917369308600339E-2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45533</v>
      </c>
      <c r="E132" s="217">
        <v>683.65</v>
      </c>
      <c r="F132" s="217">
        <v>685.75</v>
      </c>
      <c r="G132" s="219">
        <v>676.55</v>
      </c>
      <c r="H132" s="219">
        <v>669.44999999999993</v>
      </c>
      <c r="I132" s="219">
        <v>660.24999999999989</v>
      </c>
      <c r="J132" s="219">
        <v>692.85</v>
      </c>
      <c r="K132" s="219">
        <v>702.05000000000007</v>
      </c>
      <c r="L132" s="219">
        <v>709.15000000000009</v>
      </c>
      <c r="M132" s="220">
        <v>694.95</v>
      </c>
      <c r="N132" s="220">
        <v>678.65</v>
      </c>
      <c r="O132" s="220">
        <v>11389200</v>
      </c>
      <c r="P132" s="221">
        <v>1.1725828802899478E-2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45533</v>
      </c>
      <c r="E133" s="217">
        <v>12840</v>
      </c>
      <c r="F133" s="217">
        <v>12808.333333333334</v>
      </c>
      <c r="G133" s="219">
        <v>12701.666666666668</v>
      </c>
      <c r="H133" s="219">
        <v>12563.333333333334</v>
      </c>
      <c r="I133" s="219">
        <v>12456.666666666668</v>
      </c>
      <c r="J133" s="219">
        <v>12946.666666666668</v>
      </c>
      <c r="K133" s="219">
        <v>13053.333333333336</v>
      </c>
      <c r="L133" s="219">
        <v>13191.666666666668</v>
      </c>
      <c r="M133" s="220">
        <v>12915</v>
      </c>
      <c r="N133" s="220">
        <v>12670</v>
      </c>
      <c r="O133" s="220">
        <v>3756000</v>
      </c>
      <c r="P133" s="221">
        <v>3.9937697192379885E-5</v>
      </c>
    </row>
    <row r="134" spans="1:16" ht="12.75" customHeight="1">
      <c r="A134" s="213">
        <v>124</v>
      </c>
      <c r="B134" s="225" t="s">
        <v>57</v>
      </c>
      <c r="C134" s="217" t="s">
        <v>890</v>
      </c>
      <c r="D134" s="218">
        <v>45533</v>
      </c>
      <c r="E134" s="217">
        <v>1417.45</v>
      </c>
      <c r="F134" s="217">
        <v>1422.5500000000002</v>
      </c>
      <c r="G134" s="219">
        <v>1408.4500000000003</v>
      </c>
      <c r="H134" s="219">
        <v>1399.45</v>
      </c>
      <c r="I134" s="219">
        <v>1385.3500000000001</v>
      </c>
      <c r="J134" s="219">
        <v>1431.5500000000004</v>
      </c>
      <c r="K134" s="219">
        <v>1445.6500000000003</v>
      </c>
      <c r="L134" s="219">
        <v>1454.6500000000005</v>
      </c>
      <c r="M134" s="220">
        <v>1436.65</v>
      </c>
      <c r="N134" s="220">
        <v>1413.55</v>
      </c>
      <c r="O134" s="220">
        <v>11402300</v>
      </c>
      <c r="P134" s="221">
        <v>4.0682980952968005E-3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45533</v>
      </c>
      <c r="E135" s="217">
        <v>4228.75</v>
      </c>
      <c r="F135" s="217">
        <v>4265.8666666666668</v>
      </c>
      <c r="G135" s="219">
        <v>4174.2833333333338</v>
      </c>
      <c r="H135" s="219">
        <v>4119.8166666666666</v>
      </c>
      <c r="I135" s="219">
        <v>4028.2333333333336</v>
      </c>
      <c r="J135" s="219">
        <v>4320.3333333333339</v>
      </c>
      <c r="K135" s="219">
        <v>4411.9166666666661</v>
      </c>
      <c r="L135" s="219">
        <v>4466.3833333333341</v>
      </c>
      <c r="M135" s="220">
        <v>4357.45</v>
      </c>
      <c r="N135" s="220">
        <v>4211.3999999999996</v>
      </c>
      <c r="O135" s="220">
        <v>2746800</v>
      </c>
      <c r="P135" s="221">
        <v>2.8224900801078086E-2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45533</v>
      </c>
      <c r="E136" s="217">
        <v>2112.5</v>
      </c>
      <c r="F136" s="217">
        <v>2119.0833333333335</v>
      </c>
      <c r="G136" s="219">
        <v>2098.1166666666668</v>
      </c>
      <c r="H136" s="219">
        <v>2083.7333333333331</v>
      </c>
      <c r="I136" s="219">
        <v>2062.7666666666664</v>
      </c>
      <c r="J136" s="219">
        <v>2133.4666666666672</v>
      </c>
      <c r="K136" s="219">
        <v>2154.4333333333334</v>
      </c>
      <c r="L136" s="219">
        <v>2168.8166666666675</v>
      </c>
      <c r="M136" s="220">
        <v>2140.0500000000002</v>
      </c>
      <c r="N136" s="220">
        <v>2104.6999999999998</v>
      </c>
      <c r="O136" s="220">
        <v>1252000</v>
      </c>
      <c r="P136" s="221">
        <v>5.1380860629415539E-3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45533</v>
      </c>
      <c r="E137" s="217">
        <v>1095.95</v>
      </c>
      <c r="F137" s="217">
        <v>1100.7166666666667</v>
      </c>
      <c r="G137" s="219">
        <v>1085.3333333333335</v>
      </c>
      <c r="H137" s="219">
        <v>1074.7166666666667</v>
      </c>
      <c r="I137" s="219">
        <v>1059.3333333333335</v>
      </c>
      <c r="J137" s="219">
        <v>1111.3333333333335</v>
      </c>
      <c r="K137" s="219">
        <v>1126.7166666666667</v>
      </c>
      <c r="L137" s="219">
        <v>1137.3333333333335</v>
      </c>
      <c r="M137" s="220">
        <v>1116.0999999999999</v>
      </c>
      <c r="N137" s="220">
        <v>1090.0999999999999</v>
      </c>
      <c r="O137" s="220">
        <v>3304000</v>
      </c>
      <c r="P137" s="221">
        <v>9.2864125122189643E-3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45533</v>
      </c>
      <c r="E138" s="217">
        <v>1883.5</v>
      </c>
      <c r="F138" s="217">
        <v>1870.1499999999999</v>
      </c>
      <c r="G138" s="219">
        <v>1846.0499999999997</v>
      </c>
      <c r="H138" s="219">
        <v>1808.6</v>
      </c>
      <c r="I138" s="219">
        <v>1784.4999999999998</v>
      </c>
      <c r="J138" s="219">
        <v>1907.5999999999997</v>
      </c>
      <c r="K138" s="219">
        <v>1931.6999999999996</v>
      </c>
      <c r="L138" s="219">
        <v>1969.1499999999996</v>
      </c>
      <c r="M138" s="220">
        <v>1894.25</v>
      </c>
      <c r="N138" s="220">
        <v>1832.7</v>
      </c>
      <c r="O138" s="220">
        <v>2394400</v>
      </c>
      <c r="P138" s="221">
        <v>4.413047270190127E-2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45533</v>
      </c>
      <c r="E139" s="217">
        <v>194.95</v>
      </c>
      <c r="F139" s="217">
        <v>195.23000000000002</v>
      </c>
      <c r="G139" s="219">
        <v>193.47000000000003</v>
      </c>
      <c r="H139" s="219">
        <v>191.99</v>
      </c>
      <c r="I139" s="219">
        <v>190.23000000000002</v>
      </c>
      <c r="J139" s="219">
        <v>196.71000000000004</v>
      </c>
      <c r="K139" s="219">
        <v>198.47000000000003</v>
      </c>
      <c r="L139" s="219">
        <v>199.95000000000005</v>
      </c>
      <c r="M139" s="220">
        <v>196.99</v>
      </c>
      <c r="N139" s="220">
        <v>193.75</v>
      </c>
      <c r="O139" s="220">
        <v>123611000</v>
      </c>
      <c r="P139" s="221">
        <v>1.5515632291180588E-2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45533</v>
      </c>
      <c r="E140" s="217">
        <v>2935.65</v>
      </c>
      <c r="F140" s="217">
        <v>2933.6333333333337</v>
      </c>
      <c r="G140" s="219">
        <v>2917.3166666666675</v>
      </c>
      <c r="H140" s="219">
        <v>2898.983333333334</v>
      </c>
      <c r="I140" s="219">
        <v>2882.6666666666679</v>
      </c>
      <c r="J140" s="219">
        <v>2951.9666666666672</v>
      </c>
      <c r="K140" s="219">
        <v>2968.2833333333338</v>
      </c>
      <c r="L140" s="219">
        <v>2986.6166666666668</v>
      </c>
      <c r="M140" s="220">
        <v>2949.95</v>
      </c>
      <c r="N140" s="220">
        <v>2915.3</v>
      </c>
      <c r="O140" s="220">
        <v>4641725</v>
      </c>
      <c r="P140" s="221">
        <v>1.503397678753984E-2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45533</v>
      </c>
      <c r="E141" s="217">
        <v>140517.6</v>
      </c>
      <c r="F141" s="217">
        <v>140497.53333333333</v>
      </c>
      <c r="G141" s="219">
        <v>139520.46666666665</v>
      </c>
      <c r="H141" s="219">
        <v>138523.33333333331</v>
      </c>
      <c r="I141" s="219">
        <v>137546.26666666663</v>
      </c>
      <c r="J141" s="219">
        <v>141494.66666666666</v>
      </c>
      <c r="K141" s="219">
        <v>142471.73333333331</v>
      </c>
      <c r="L141" s="219">
        <v>143468.86666666667</v>
      </c>
      <c r="M141" s="220">
        <v>141474.6</v>
      </c>
      <c r="N141" s="220">
        <v>139500.4</v>
      </c>
      <c r="O141" s="220">
        <v>59490</v>
      </c>
      <c r="P141" s="221">
        <v>-3.1001256807708421E-3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45533</v>
      </c>
      <c r="E142" s="217">
        <v>1820.15</v>
      </c>
      <c r="F142" s="217">
        <v>1813.7833333333335</v>
      </c>
      <c r="G142" s="219">
        <v>1784.0666666666671</v>
      </c>
      <c r="H142" s="219">
        <v>1747.9833333333336</v>
      </c>
      <c r="I142" s="219">
        <v>1718.2666666666671</v>
      </c>
      <c r="J142" s="219">
        <v>1849.866666666667</v>
      </c>
      <c r="K142" s="219">
        <v>1879.5833333333337</v>
      </c>
      <c r="L142" s="219">
        <v>1915.666666666667</v>
      </c>
      <c r="M142" s="220">
        <v>1843.5</v>
      </c>
      <c r="N142" s="220">
        <v>1777.7</v>
      </c>
      <c r="O142" s="220">
        <v>4455550</v>
      </c>
      <c r="P142" s="221">
        <v>-1.0383581724896165E-2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45533</v>
      </c>
      <c r="E143" s="217">
        <v>192.46</v>
      </c>
      <c r="F143" s="217">
        <v>191.93000000000004</v>
      </c>
      <c r="G143" s="219">
        <v>190.11000000000007</v>
      </c>
      <c r="H143" s="219">
        <v>187.76000000000005</v>
      </c>
      <c r="I143" s="219">
        <v>185.94000000000008</v>
      </c>
      <c r="J143" s="219">
        <v>194.28000000000006</v>
      </c>
      <c r="K143" s="219">
        <v>196.10000000000005</v>
      </c>
      <c r="L143" s="219">
        <v>198.45000000000005</v>
      </c>
      <c r="M143" s="220">
        <v>193.75</v>
      </c>
      <c r="N143" s="220">
        <v>189.58</v>
      </c>
      <c r="O143" s="220">
        <v>51997500</v>
      </c>
      <c r="P143" s="221">
        <v>9.6847010849777908E-3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45533</v>
      </c>
      <c r="E144" s="217">
        <v>7060.5</v>
      </c>
      <c r="F144" s="217">
        <v>7090.75</v>
      </c>
      <c r="G144" s="219">
        <v>7009.75</v>
      </c>
      <c r="H144" s="219">
        <v>6959</v>
      </c>
      <c r="I144" s="219">
        <v>6878</v>
      </c>
      <c r="J144" s="219">
        <v>7141.5</v>
      </c>
      <c r="K144" s="219">
        <v>7222.5</v>
      </c>
      <c r="L144" s="219">
        <v>7273.25</v>
      </c>
      <c r="M144" s="220">
        <v>7171.75</v>
      </c>
      <c r="N144" s="220">
        <v>7040</v>
      </c>
      <c r="O144" s="220">
        <v>1346250</v>
      </c>
      <c r="P144" s="221">
        <v>3.7572254335260118E-2</v>
      </c>
    </row>
    <row r="145" spans="1:16" ht="12.75" customHeight="1">
      <c r="A145" s="213">
        <v>135</v>
      </c>
      <c r="B145" s="225" t="s">
        <v>840</v>
      </c>
      <c r="C145" s="217" t="s">
        <v>183</v>
      </c>
      <c r="D145" s="218">
        <v>45533</v>
      </c>
      <c r="E145" s="217">
        <v>3804.4</v>
      </c>
      <c r="F145" s="217">
        <v>3742.25</v>
      </c>
      <c r="G145" s="219">
        <v>3655.8</v>
      </c>
      <c r="H145" s="219">
        <v>3507.2000000000003</v>
      </c>
      <c r="I145" s="219">
        <v>3420.7500000000005</v>
      </c>
      <c r="J145" s="219">
        <v>3890.85</v>
      </c>
      <c r="K145" s="219">
        <v>3977.2999999999997</v>
      </c>
      <c r="L145" s="219">
        <v>4125.8999999999996</v>
      </c>
      <c r="M145" s="220">
        <v>3828.7</v>
      </c>
      <c r="N145" s="220">
        <v>3593.65</v>
      </c>
      <c r="O145" s="220">
        <v>1801975</v>
      </c>
      <c r="P145" s="221">
        <v>-8.4629744866210332E-2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45533</v>
      </c>
      <c r="E146" s="217">
        <v>2470.9</v>
      </c>
      <c r="F146" s="217">
        <v>2476.9</v>
      </c>
      <c r="G146" s="219">
        <v>2461.3500000000004</v>
      </c>
      <c r="H146" s="219">
        <v>2451.8000000000002</v>
      </c>
      <c r="I146" s="219">
        <v>2436.2500000000005</v>
      </c>
      <c r="J146" s="219">
        <v>2486.4500000000003</v>
      </c>
      <c r="K146" s="219">
        <v>2502.0000000000005</v>
      </c>
      <c r="L146" s="219">
        <v>2511.5500000000002</v>
      </c>
      <c r="M146" s="220">
        <v>2492.4499999999998</v>
      </c>
      <c r="N146" s="220">
        <v>2467.35</v>
      </c>
      <c r="O146" s="220">
        <v>7148400</v>
      </c>
      <c r="P146" s="221">
        <v>2.4948382656572607E-2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45533</v>
      </c>
      <c r="E147" s="217">
        <v>243.51</v>
      </c>
      <c r="F147" s="217">
        <v>243.10999999999999</v>
      </c>
      <c r="G147" s="219">
        <v>240.89999999999998</v>
      </c>
      <c r="H147" s="219">
        <v>238.29</v>
      </c>
      <c r="I147" s="219">
        <v>236.07999999999998</v>
      </c>
      <c r="J147" s="219">
        <v>245.71999999999997</v>
      </c>
      <c r="K147" s="219">
        <v>247.92999999999995</v>
      </c>
      <c r="L147" s="219">
        <v>250.53999999999996</v>
      </c>
      <c r="M147" s="220">
        <v>245.32</v>
      </c>
      <c r="N147" s="220">
        <v>240.5</v>
      </c>
      <c r="O147" s="220">
        <v>82935000</v>
      </c>
      <c r="P147" s="221">
        <v>6.3889040572271067E-3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45533</v>
      </c>
      <c r="E148" s="217">
        <v>405.95</v>
      </c>
      <c r="F148" s="217">
        <v>404.43333333333334</v>
      </c>
      <c r="G148" s="219">
        <v>397.4666666666667</v>
      </c>
      <c r="H148" s="219">
        <v>388.98333333333335</v>
      </c>
      <c r="I148" s="219">
        <v>382.01666666666671</v>
      </c>
      <c r="J148" s="219">
        <v>412.91666666666669</v>
      </c>
      <c r="K148" s="219">
        <v>419.88333333333327</v>
      </c>
      <c r="L148" s="219">
        <v>428.36666666666667</v>
      </c>
      <c r="M148" s="220">
        <v>411.4</v>
      </c>
      <c r="N148" s="220">
        <v>395.95</v>
      </c>
      <c r="O148" s="220">
        <v>98662500</v>
      </c>
      <c r="P148" s="221">
        <v>1.4464068209500609E-3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45533</v>
      </c>
      <c r="E149" s="217">
        <v>1838</v>
      </c>
      <c r="F149" s="217">
        <v>1828.3333333333333</v>
      </c>
      <c r="G149" s="219">
        <v>1812.0166666666664</v>
      </c>
      <c r="H149" s="219">
        <v>1786.0333333333331</v>
      </c>
      <c r="I149" s="219">
        <v>1769.7166666666662</v>
      </c>
      <c r="J149" s="219">
        <v>1854.3166666666666</v>
      </c>
      <c r="K149" s="219">
        <v>1870.6333333333337</v>
      </c>
      <c r="L149" s="219">
        <v>1896.6166666666668</v>
      </c>
      <c r="M149" s="220">
        <v>1844.65</v>
      </c>
      <c r="N149" s="220">
        <v>1802.35</v>
      </c>
      <c r="O149" s="220">
        <v>6441400</v>
      </c>
      <c r="P149" s="221">
        <v>1.4553472987872107E-2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45533</v>
      </c>
      <c r="E150" s="217">
        <v>11182.05</v>
      </c>
      <c r="F150" s="217">
        <v>11234.616666666667</v>
      </c>
      <c r="G150" s="219">
        <v>11097.433333333334</v>
      </c>
      <c r="H150" s="219">
        <v>11012.816666666668</v>
      </c>
      <c r="I150" s="219">
        <v>10875.633333333335</v>
      </c>
      <c r="J150" s="219">
        <v>11319.233333333334</v>
      </c>
      <c r="K150" s="219">
        <v>11456.416666666664</v>
      </c>
      <c r="L150" s="219">
        <v>11541.033333333333</v>
      </c>
      <c r="M150" s="220">
        <v>11371.8</v>
      </c>
      <c r="N150" s="220">
        <v>11150</v>
      </c>
      <c r="O150" s="220">
        <v>1813200</v>
      </c>
      <c r="P150" s="221">
        <v>1.1491688050875823E-2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45533</v>
      </c>
      <c r="E151" s="217">
        <v>331.15</v>
      </c>
      <c r="F151" s="217">
        <v>333.16666666666669</v>
      </c>
      <c r="G151" s="219">
        <v>328.18333333333339</v>
      </c>
      <c r="H151" s="219">
        <v>325.2166666666667</v>
      </c>
      <c r="I151" s="219">
        <v>320.23333333333341</v>
      </c>
      <c r="J151" s="219">
        <v>336.13333333333338</v>
      </c>
      <c r="K151" s="219">
        <v>341.11666666666662</v>
      </c>
      <c r="L151" s="219">
        <v>344.08333333333337</v>
      </c>
      <c r="M151" s="220">
        <v>338.15</v>
      </c>
      <c r="N151" s="220">
        <v>330.2</v>
      </c>
      <c r="O151" s="220">
        <v>124807375</v>
      </c>
      <c r="P151" s="221">
        <v>4.1208305898601229E-2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45533</v>
      </c>
      <c r="E152" s="217">
        <v>42565.15</v>
      </c>
      <c r="F152" s="217">
        <v>41992.450000000004</v>
      </c>
      <c r="G152" s="219">
        <v>41273.000000000007</v>
      </c>
      <c r="H152" s="219">
        <v>39980.850000000006</v>
      </c>
      <c r="I152" s="219">
        <v>39261.400000000009</v>
      </c>
      <c r="J152" s="219">
        <v>43284.600000000006</v>
      </c>
      <c r="K152" s="219">
        <v>44004.05</v>
      </c>
      <c r="L152" s="219">
        <v>45296.200000000004</v>
      </c>
      <c r="M152" s="220">
        <v>42711.9</v>
      </c>
      <c r="N152" s="220">
        <v>40700.300000000003</v>
      </c>
      <c r="O152" s="220">
        <v>175845</v>
      </c>
      <c r="P152" s="221">
        <v>-1.1134542387178406E-2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45533</v>
      </c>
      <c r="E153" s="217">
        <v>1029.55</v>
      </c>
      <c r="F153" s="217">
        <v>1030.2666666666667</v>
      </c>
      <c r="G153" s="219">
        <v>1018.2833333333333</v>
      </c>
      <c r="H153" s="219">
        <v>1007.0166666666667</v>
      </c>
      <c r="I153" s="219">
        <v>995.0333333333333</v>
      </c>
      <c r="J153" s="219">
        <v>1041.5333333333333</v>
      </c>
      <c r="K153" s="219">
        <v>1053.5166666666664</v>
      </c>
      <c r="L153" s="219">
        <v>1064.7833333333333</v>
      </c>
      <c r="M153" s="220">
        <v>1042.25</v>
      </c>
      <c r="N153" s="220">
        <v>1019</v>
      </c>
      <c r="O153" s="220">
        <v>11134500</v>
      </c>
      <c r="P153" s="221">
        <v>-1.7341805665872387E-2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45533</v>
      </c>
      <c r="E154" s="217">
        <v>4799.05</v>
      </c>
      <c r="F154" s="217">
        <v>4799.0333333333338</v>
      </c>
      <c r="G154" s="219">
        <v>4747.0166666666673</v>
      </c>
      <c r="H154" s="219">
        <v>4694.9833333333336</v>
      </c>
      <c r="I154" s="219">
        <v>4642.9666666666672</v>
      </c>
      <c r="J154" s="219">
        <v>4851.0666666666675</v>
      </c>
      <c r="K154" s="219">
        <v>4903.0833333333339</v>
      </c>
      <c r="L154" s="219">
        <v>4955.1166666666677</v>
      </c>
      <c r="M154" s="220">
        <v>4851.05</v>
      </c>
      <c r="N154" s="220">
        <v>4747</v>
      </c>
      <c r="O154" s="220">
        <v>2036600</v>
      </c>
      <c r="P154" s="221">
        <v>1.6673322683706072E-2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45533</v>
      </c>
      <c r="E155" s="217">
        <v>365.6</v>
      </c>
      <c r="F155" s="217">
        <v>369.51666666666665</v>
      </c>
      <c r="G155" s="219">
        <v>360.7833333333333</v>
      </c>
      <c r="H155" s="219">
        <v>355.96666666666664</v>
      </c>
      <c r="I155" s="219">
        <v>347.23333333333329</v>
      </c>
      <c r="J155" s="219">
        <v>374.33333333333331</v>
      </c>
      <c r="K155" s="219">
        <v>383.06666666666666</v>
      </c>
      <c r="L155" s="219">
        <v>387.88333333333333</v>
      </c>
      <c r="M155" s="220">
        <v>378.25</v>
      </c>
      <c r="N155" s="220">
        <v>364.7</v>
      </c>
      <c r="O155" s="220">
        <v>28245000</v>
      </c>
      <c r="P155" s="221">
        <v>9.8087240494518307E-2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45533</v>
      </c>
      <c r="E156" s="217">
        <v>557.70000000000005</v>
      </c>
      <c r="F156" s="217">
        <v>557.35</v>
      </c>
      <c r="G156" s="219">
        <v>549.70000000000005</v>
      </c>
      <c r="H156" s="219">
        <v>541.70000000000005</v>
      </c>
      <c r="I156" s="219">
        <v>534.05000000000007</v>
      </c>
      <c r="J156" s="219">
        <v>565.35</v>
      </c>
      <c r="K156" s="219">
        <v>572.99999999999989</v>
      </c>
      <c r="L156" s="219">
        <v>581</v>
      </c>
      <c r="M156" s="220">
        <v>565</v>
      </c>
      <c r="N156" s="220">
        <v>549.35</v>
      </c>
      <c r="O156" s="220">
        <v>47561800</v>
      </c>
      <c r="P156" s="221">
        <v>-5.3557349862708315E-3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45533</v>
      </c>
      <c r="E157" s="217">
        <v>3179.05</v>
      </c>
      <c r="F157" s="217">
        <v>3186.5333333333333</v>
      </c>
      <c r="G157" s="219">
        <v>3129.0666666666666</v>
      </c>
      <c r="H157" s="219">
        <v>3079.0833333333335</v>
      </c>
      <c r="I157" s="219">
        <v>3021.6166666666668</v>
      </c>
      <c r="J157" s="219">
        <v>3236.5166666666664</v>
      </c>
      <c r="K157" s="219">
        <v>3293.9833333333327</v>
      </c>
      <c r="L157" s="219">
        <v>3343.9666666666662</v>
      </c>
      <c r="M157" s="220">
        <v>3244</v>
      </c>
      <c r="N157" s="220">
        <v>3136.55</v>
      </c>
      <c r="O157" s="220">
        <v>2394250</v>
      </c>
      <c r="P157" s="221">
        <v>4.0412819120043457E-2</v>
      </c>
    </row>
    <row r="158" spans="1:16" ht="12.75" customHeight="1">
      <c r="A158" s="213">
        <v>148</v>
      </c>
      <c r="B158" s="225" t="s">
        <v>840</v>
      </c>
      <c r="C158" s="217" t="s">
        <v>197</v>
      </c>
      <c r="D158" s="218">
        <v>45533</v>
      </c>
      <c r="E158" s="217">
        <v>4400</v>
      </c>
      <c r="F158" s="217">
        <v>4399.583333333333</v>
      </c>
      <c r="G158" s="219">
        <v>4365.4166666666661</v>
      </c>
      <c r="H158" s="219">
        <v>4330.833333333333</v>
      </c>
      <c r="I158" s="219">
        <v>4296.6666666666661</v>
      </c>
      <c r="J158" s="219">
        <v>4434.1666666666661</v>
      </c>
      <c r="K158" s="219">
        <v>4468.3333333333321</v>
      </c>
      <c r="L158" s="219">
        <v>4502.9166666666661</v>
      </c>
      <c r="M158" s="220">
        <v>4433.75</v>
      </c>
      <c r="N158" s="220">
        <v>4365</v>
      </c>
      <c r="O158" s="220">
        <v>1670250</v>
      </c>
      <c r="P158" s="221">
        <v>1.1506434519303558E-2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45533</v>
      </c>
      <c r="E159" s="217">
        <v>126.24</v>
      </c>
      <c r="F159" s="217">
        <v>126.67333333333333</v>
      </c>
      <c r="G159" s="219">
        <v>124.96666666666667</v>
      </c>
      <c r="H159" s="219">
        <v>123.69333333333334</v>
      </c>
      <c r="I159" s="219">
        <v>121.98666666666668</v>
      </c>
      <c r="J159" s="219">
        <v>127.94666666666666</v>
      </c>
      <c r="K159" s="219">
        <v>129.65333333333334</v>
      </c>
      <c r="L159" s="219">
        <v>130.92666666666665</v>
      </c>
      <c r="M159" s="220">
        <v>128.38</v>
      </c>
      <c r="N159" s="220">
        <v>125.4</v>
      </c>
      <c r="O159" s="220">
        <v>234240000</v>
      </c>
      <c r="P159" s="221">
        <v>5.0290551689504269E-2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45533</v>
      </c>
      <c r="E160" s="217">
        <v>6705.3</v>
      </c>
      <c r="F160" s="217">
        <v>6674.166666666667</v>
      </c>
      <c r="G160" s="219">
        <v>6627.6333333333341</v>
      </c>
      <c r="H160" s="219">
        <v>6549.9666666666672</v>
      </c>
      <c r="I160" s="219">
        <v>6503.4333333333343</v>
      </c>
      <c r="J160" s="219">
        <v>6751.8333333333339</v>
      </c>
      <c r="K160" s="219">
        <v>6798.3666666666668</v>
      </c>
      <c r="L160" s="219">
        <v>6876.0333333333338</v>
      </c>
      <c r="M160" s="220">
        <v>6720.7</v>
      </c>
      <c r="N160" s="220">
        <v>6596.5</v>
      </c>
      <c r="O160" s="220">
        <v>3136125</v>
      </c>
      <c r="P160" s="221">
        <v>-5.3520456707897238E-3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45533</v>
      </c>
      <c r="E161" s="217">
        <v>349.05</v>
      </c>
      <c r="F161" s="217">
        <v>349.3</v>
      </c>
      <c r="G161" s="219">
        <v>342</v>
      </c>
      <c r="H161" s="219">
        <v>334.95</v>
      </c>
      <c r="I161" s="219">
        <v>327.64999999999998</v>
      </c>
      <c r="J161" s="219">
        <v>356.35</v>
      </c>
      <c r="K161" s="219">
        <v>363.65000000000009</v>
      </c>
      <c r="L161" s="219">
        <v>370.70000000000005</v>
      </c>
      <c r="M161" s="220">
        <v>356.6</v>
      </c>
      <c r="N161" s="220">
        <v>342.25</v>
      </c>
      <c r="O161" s="220">
        <v>65980800</v>
      </c>
      <c r="P161" s="221">
        <v>-5.9659399067143945E-3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45533</v>
      </c>
      <c r="E162" s="217">
        <v>1527.95</v>
      </c>
      <c r="F162" s="217">
        <v>1529.1499999999999</v>
      </c>
      <c r="G162" s="219">
        <v>1518.7999999999997</v>
      </c>
      <c r="H162" s="219">
        <v>1509.6499999999999</v>
      </c>
      <c r="I162" s="219">
        <v>1499.2999999999997</v>
      </c>
      <c r="J162" s="219">
        <v>1538.2999999999997</v>
      </c>
      <c r="K162" s="219">
        <v>1548.6499999999996</v>
      </c>
      <c r="L162" s="219">
        <v>1557.7999999999997</v>
      </c>
      <c r="M162" s="220">
        <v>1539.5</v>
      </c>
      <c r="N162" s="220">
        <v>1520</v>
      </c>
      <c r="O162" s="220">
        <v>4328852</v>
      </c>
      <c r="P162" s="221">
        <v>2.0141952810281989E-2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45533</v>
      </c>
      <c r="E163" s="217">
        <v>827.05</v>
      </c>
      <c r="F163" s="217">
        <v>824.94999999999993</v>
      </c>
      <c r="G163" s="219">
        <v>818.49999999999989</v>
      </c>
      <c r="H163" s="219">
        <v>809.94999999999993</v>
      </c>
      <c r="I163" s="219">
        <v>803.49999999999989</v>
      </c>
      <c r="J163" s="219">
        <v>833.49999999999989</v>
      </c>
      <c r="K163" s="219">
        <v>839.94999999999993</v>
      </c>
      <c r="L163" s="219">
        <v>848.49999999999989</v>
      </c>
      <c r="M163" s="220">
        <v>831.4</v>
      </c>
      <c r="N163" s="220">
        <v>816.4</v>
      </c>
      <c r="O163" s="220">
        <v>10342800</v>
      </c>
      <c r="P163" s="221">
        <v>-1.8551379254718503E-2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45533</v>
      </c>
      <c r="E164" s="217">
        <v>238.9</v>
      </c>
      <c r="F164" s="217">
        <v>238.70000000000002</v>
      </c>
      <c r="G164" s="219">
        <v>236.50000000000003</v>
      </c>
      <c r="H164" s="219">
        <v>234.10000000000002</v>
      </c>
      <c r="I164" s="219">
        <v>231.90000000000003</v>
      </c>
      <c r="J164" s="219">
        <v>241.10000000000002</v>
      </c>
      <c r="K164" s="219">
        <v>243.3</v>
      </c>
      <c r="L164" s="219">
        <v>245.70000000000002</v>
      </c>
      <c r="M164" s="220">
        <v>240.9</v>
      </c>
      <c r="N164" s="220">
        <v>236.3</v>
      </c>
      <c r="O164" s="220">
        <v>72162500</v>
      </c>
      <c r="P164" s="221">
        <v>1.9424333392194949E-2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45533</v>
      </c>
      <c r="E165" s="217">
        <v>643.04999999999995</v>
      </c>
      <c r="F165" s="217">
        <v>641.86666666666667</v>
      </c>
      <c r="G165" s="219">
        <v>633.7833333333333</v>
      </c>
      <c r="H165" s="219">
        <v>624.51666666666665</v>
      </c>
      <c r="I165" s="219">
        <v>616.43333333333328</v>
      </c>
      <c r="J165" s="219">
        <v>651.13333333333333</v>
      </c>
      <c r="K165" s="219">
        <v>659.21666666666658</v>
      </c>
      <c r="L165" s="219">
        <v>668.48333333333335</v>
      </c>
      <c r="M165" s="220">
        <v>649.95000000000005</v>
      </c>
      <c r="N165" s="220">
        <v>632.6</v>
      </c>
      <c r="O165" s="220">
        <v>45554000</v>
      </c>
      <c r="P165" s="221">
        <v>-8.7043565304434876E-3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45533</v>
      </c>
      <c r="E166" s="217">
        <v>3029.7</v>
      </c>
      <c r="F166" s="217">
        <v>3036.6666666666665</v>
      </c>
      <c r="G166" s="219">
        <v>3018.333333333333</v>
      </c>
      <c r="H166" s="219">
        <v>3006.9666666666667</v>
      </c>
      <c r="I166" s="219">
        <v>2988.6333333333332</v>
      </c>
      <c r="J166" s="219">
        <v>3048.0333333333328</v>
      </c>
      <c r="K166" s="219">
        <v>3066.3666666666659</v>
      </c>
      <c r="L166" s="219">
        <v>3077.7333333333327</v>
      </c>
      <c r="M166" s="220">
        <v>3055</v>
      </c>
      <c r="N166" s="220">
        <v>3025.3</v>
      </c>
      <c r="O166" s="220">
        <v>41338500</v>
      </c>
      <c r="P166" s="221">
        <v>3.3230023244769924E-2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45533</v>
      </c>
      <c r="E167" s="217">
        <v>148.77000000000001</v>
      </c>
      <c r="F167" s="217">
        <v>148.79333333333332</v>
      </c>
      <c r="G167" s="219">
        <v>147.10666666666665</v>
      </c>
      <c r="H167" s="219">
        <v>145.44333333333333</v>
      </c>
      <c r="I167" s="219">
        <v>143.75666666666666</v>
      </c>
      <c r="J167" s="219">
        <v>150.45666666666665</v>
      </c>
      <c r="K167" s="219">
        <v>152.14333333333332</v>
      </c>
      <c r="L167" s="219">
        <v>153.80666666666664</v>
      </c>
      <c r="M167" s="220">
        <v>150.47999999999999</v>
      </c>
      <c r="N167" s="220">
        <v>147.13</v>
      </c>
      <c r="O167" s="220">
        <v>132620000</v>
      </c>
      <c r="P167" s="221">
        <v>1.6400980993255671E-2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45533</v>
      </c>
      <c r="E168" s="217">
        <v>716</v>
      </c>
      <c r="F168" s="217">
        <v>712.2833333333333</v>
      </c>
      <c r="G168" s="219">
        <v>704.26666666666665</v>
      </c>
      <c r="H168" s="219">
        <v>692.5333333333333</v>
      </c>
      <c r="I168" s="219">
        <v>684.51666666666665</v>
      </c>
      <c r="J168" s="219">
        <v>724.01666666666665</v>
      </c>
      <c r="K168" s="219">
        <v>732.0333333333333</v>
      </c>
      <c r="L168" s="219">
        <v>743.76666666666665</v>
      </c>
      <c r="M168" s="220">
        <v>720.3</v>
      </c>
      <c r="N168" s="220">
        <v>700.55</v>
      </c>
      <c r="O168" s="220">
        <v>24767200</v>
      </c>
      <c r="P168" s="221">
        <v>-7.7530466910997881E-2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45533</v>
      </c>
      <c r="E169" s="217">
        <v>1731.65</v>
      </c>
      <c r="F169" s="217">
        <v>1733.8500000000001</v>
      </c>
      <c r="G169" s="219">
        <v>1713.8000000000002</v>
      </c>
      <c r="H169" s="219">
        <v>1695.95</v>
      </c>
      <c r="I169" s="219">
        <v>1675.9</v>
      </c>
      <c r="J169" s="219">
        <v>1751.7000000000003</v>
      </c>
      <c r="K169" s="219">
        <v>1771.75</v>
      </c>
      <c r="L169" s="219">
        <v>1789.6000000000004</v>
      </c>
      <c r="M169" s="220">
        <v>1753.9</v>
      </c>
      <c r="N169" s="220">
        <v>1716</v>
      </c>
      <c r="O169" s="220">
        <v>6722250</v>
      </c>
      <c r="P169" s="221">
        <v>-3.2647995251200691E-2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45533</v>
      </c>
      <c r="E170" s="217">
        <v>878.85</v>
      </c>
      <c r="F170" s="217">
        <v>879</v>
      </c>
      <c r="G170" s="219">
        <v>872.5</v>
      </c>
      <c r="H170" s="219">
        <v>866.15</v>
      </c>
      <c r="I170" s="219">
        <v>859.65</v>
      </c>
      <c r="J170" s="219">
        <v>885.35</v>
      </c>
      <c r="K170" s="219">
        <v>891.85</v>
      </c>
      <c r="L170" s="219">
        <v>898.2</v>
      </c>
      <c r="M170" s="220">
        <v>885.5</v>
      </c>
      <c r="N170" s="220">
        <v>872.65</v>
      </c>
      <c r="O170" s="220">
        <v>81996750</v>
      </c>
      <c r="P170" s="221">
        <v>-1.0776330076004342E-2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45533</v>
      </c>
      <c r="E171" s="217">
        <v>27472.95</v>
      </c>
      <c r="F171" s="217">
        <v>27417.933333333334</v>
      </c>
      <c r="G171" s="219">
        <v>27140.416666666668</v>
      </c>
      <c r="H171" s="219">
        <v>26807.883333333335</v>
      </c>
      <c r="I171" s="219">
        <v>26530.366666666669</v>
      </c>
      <c r="J171" s="219">
        <v>27750.466666666667</v>
      </c>
      <c r="K171" s="219">
        <v>28027.98333333333</v>
      </c>
      <c r="L171" s="219">
        <v>28360.516666666666</v>
      </c>
      <c r="M171" s="220">
        <v>27695.45</v>
      </c>
      <c r="N171" s="220">
        <v>27085.4</v>
      </c>
      <c r="O171" s="220">
        <v>260100</v>
      </c>
      <c r="P171" s="221">
        <v>7.8693623639191287E-2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45533</v>
      </c>
      <c r="E172" s="217">
        <v>7047.95</v>
      </c>
      <c r="F172" s="217">
        <v>7082.2333333333336</v>
      </c>
      <c r="G172" s="219">
        <v>6979.4666666666672</v>
      </c>
      <c r="H172" s="219">
        <v>6910.9833333333336</v>
      </c>
      <c r="I172" s="219">
        <v>6808.2166666666672</v>
      </c>
      <c r="J172" s="219">
        <v>7150.7166666666672</v>
      </c>
      <c r="K172" s="219">
        <v>7253.4833333333336</v>
      </c>
      <c r="L172" s="219">
        <v>7321.9666666666672</v>
      </c>
      <c r="M172" s="220">
        <v>7185</v>
      </c>
      <c r="N172" s="220">
        <v>7013.75</v>
      </c>
      <c r="O172" s="220">
        <v>2115750</v>
      </c>
      <c r="P172" s="221">
        <v>5.9910134797803291E-3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45533</v>
      </c>
      <c r="E173" s="217">
        <v>2567.4499999999998</v>
      </c>
      <c r="F173" s="217">
        <v>2553.6</v>
      </c>
      <c r="G173" s="219">
        <v>2528.6999999999998</v>
      </c>
      <c r="H173" s="219">
        <v>2489.9499999999998</v>
      </c>
      <c r="I173" s="219">
        <v>2465.0499999999997</v>
      </c>
      <c r="J173" s="219">
        <v>2592.35</v>
      </c>
      <c r="K173" s="219">
        <v>2617.2500000000005</v>
      </c>
      <c r="L173" s="219">
        <v>2656</v>
      </c>
      <c r="M173" s="220">
        <v>2578.5</v>
      </c>
      <c r="N173" s="220">
        <v>2514.85</v>
      </c>
      <c r="O173" s="220">
        <v>5557500</v>
      </c>
      <c r="P173" s="221">
        <v>5.1546391752577319E-3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45533</v>
      </c>
      <c r="E174" s="217">
        <v>2933.6</v>
      </c>
      <c r="F174" s="217">
        <v>2945.6166666666663</v>
      </c>
      <c r="G174" s="219">
        <v>2898.2833333333328</v>
      </c>
      <c r="H174" s="219">
        <v>2862.9666666666667</v>
      </c>
      <c r="I174" s="219">
        <v>2815.6333333333332</v>
      </c>
      <c r="J174" s="219">
        <v>2980.9333333333325</v>
      </c>
      <c r="K174" s="219">
        <v>3028.2666666666655</v>
      </c>
      <c r="L174" s="219">
        <v>3063.5833333333321</v>
      </c>
      <c r="M174" s="220">
        <v>2992.95</v>
      </c>
      <c r="N174" s="220">
        <v>2910.3</v>
      </c>
      <c r="O174" s="220">
        <v>8103000</v>
      </c>
      <c r="P174" s="221">
        <v>-8.8800821958021428E-3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45533</v>
      </c>
      <c r="E175" s="217">
        <v>1709.7</v>
      </c>
      <c r="F175" s="217">
        <v>1715.9666666666665</v>
      </c>
      <c r="G175" s="219">
        <v>1700.9333333333329</v>
      </c>
      <c r="H175" s="219">
        <v>1692.1666666666665</v>
      </c>
      <c r="I175" s="219">
        <v>1677.133333333333</v>
      </c>
      <c r="J175" s="219">
        <v>1724.7333333333329</v>
      </c>
      <c r="K175" s="219">
        <v>1739.7666666666662</v>
      </c>
      <c r="L175" s="219">
        <v>1748.5333333333328</v>
      </c>
      <c r="M175" s="220">
        <v>1731</v>
      </c>
      <c r="N175" s="220">
        <v>1707.2</v>
      </c>
      <c r="O175" s="220">
        <v>14405650</v>
      </c>
      <c r="P175" s="221">
        <v>-1.5452697045807918E-2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45533</v>
      </c>
      <c r="E176" s="217">
        <v>877.55</v>
      </c>
      <c r="F176" s="217">
        <v>877.48333333333323</v>
      </c>
      <c r="G176" s="219">
        <v>864.06666666666649</v>
      </c>
      <c r="H176" s="219">
        <v>850.58333333333326</v>
      </c>
      <c r="I176" s="219">
        <v>837.16666666666652</v>
      </c>
      <c r="J176" s="219">
        <v>890.96666666666647</v>
      </c>
      <c r="K176" s="219">
        <v>904.38333333333321</v>
      </c>
      <c r="L176" s="219">
        <v>917.86666666666645</v>
      </c>
      <c r="M176" s="220">
        <v>890.9</v>
      </c>
      <c r="N176" s="220">
        <v>864</v>
      </c>
      <c r="O176" s="220">
        <v>7987500</v>
      </c>
      <c r="P176" s="221">
        <v>9.6700796359499436E-3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45533</v>
      </c>
      <c r="E177" s="217">
        <v>792.4</v>
      </c>
      <c r="F177" s="217">
        <v>796.4666666666667</v>
      </c>
      <c r="G177" s="219">
        <v>782.93333333333339</v>
      </c>
      <c r="H177" s="219">
        <v>773.4666666666667</v>
      </c>
      <c r="I177" s="219">
        <v>759.93333333333339</v>
      </c>
      <c r="J177" s="219">
        <v>805.93333333333339</v>
      </c>
      <c r="K177" s="219">
        <v>819.4666666666667</v>
      </c>
      <c r="L177" s="219">
        <v>828.93333333333339</v>
      </c>
      <c r="M177" s="220">
        <v>810</v>
      </c>
      <c r="N177" s="220">
        <v>787</v>
      </c>
      <c r="O177" s="220">
        <v>6712000</v>
      </c>
      <c r="P177" s="221">
        <v>2.1147116993762361E-2</v>
      </c>
    </row>
    <row r="178" spans="1:16" ht="12.75" customHeight="1">
      <c r="A178" s="213">
        <v>168</v>
      </c>
      <c r="B178" s="225" t="s">
        <v>840</v>
      </c>
      <c r="C178" s="224" t="s">
        <v>218</v>
      </c>
      <c r="D178" s="218">
        <v>45533</v>
      </c>
      <c r="E178" s="217">
        <v>1119.55</v>
      </c>
      <c r="F178" s="217">
        <v>1115.5666666666666</v>
      </c>
      <c r="G178" s="219">
        <v>1102.2333333333331</v>
      </c>
      <c r="H178" s="219">
        <v>1084.9166666666665</v>
      </c>
      <c r="I178" s="219">
        <v>1071.583333333333</v>
      </c>
      <c r="J178" s="219">
        <v>1132.8833333333332</v>
      </c>
      <c r="K178" s="219">
        <v>1146.2166666666667</v>
      </c>
      <c r="L178" s="219">
        <v>1163.5333333333333</v>
      </c>
      <c r="M178" s="220">
        <v>1128.9000000000001</v>
      </c>
      <c r="N178" s="220">
        <v>1098.25</v>
      </c>
      <c r="O178" s="220">
        <v>9263100</v>
      </c>
      <c r="P178" s="221">
        <v>1.2443642921550946E-2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45533</v>
      </c>
      <c r="E179" s="217">
        <v>1918.7</v>
      </c>
      <c r="F179" s="217">
        <v>1913.3166666666668</v>
      </c>
      <c r="G179" s="219">
        <v>1883.7333333333336</v>
      </c>
      <c r="H179" s="219">
        <v>1848.7666666666667</v>
      </c>
      <c r="I179" s="219">
        <v>1819.1833333333334</v>
      </c>
      <c r="J179" s="219">
        <v>1948.2833333333338</v>
      </c>
      <c r="K179" s="219">
        <v>1977.8666666666672</v>
      </c>
      <c r="L179" s="219">
        <v>2012.8333333333339</v>
      </c>
      <c r="M179" s="220">
        <v>1942.9</v>
      </c>
      <c r="N179" s="220">
        <v>1878.35</v>
      </c>
      <c r="O179" s="220">
        <v>7412500</v>
      </c>
      <c r="P179" s="221">
        <v>4.8369987978219363E-2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45533</v>
      </c>
      <c r="E180" s="217">
        <v>1199.4000000000001</v>
      </c>
      <c r="F180" s="217">
        <v>1201.1833333333334</v>
      </c>
      <c r="G180" s="219">
        <v>1190.3666666666668</v>
      </c>
      <c r="H180" s="219">
        <v>1181.3333333333335</v>
      </c>
      <c r="I180" s="219">
        <v>1170.5166666666669</v>
      </c>
      <c r="J180" s="219">
        <v>1210.2166666666667</v>
      </c>
      <c r="K180" s="219">
        <v>1221.0333333333333</v>
      </c>
      <c r="L180" s="219">
        <v>1230.0666666666666</v>
      </c>
      <c r="M180" s="220">
        <v>1212</v>
      </c>
      <c r="N180" s="220">
        <v>1192.1500000000001</v>
      </c>
      <c r="O180" s="220">
        <v>10406832</v>
      </c>
      <c r="P180" s="221">
        <v>9.3845858895705528E-2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45533</v>
      </c>
      <c r="E181" s="217">
        <v>1160.8499999999999</v>
      </c>
      <c r="F181" s="217">
        <v>1153.7333333333333</v>
      </c>
      <c r="G181" s="219">
        <v>1129.0166666666667</v>
      </c>
      <c r="H181" s="219">
        <v>1097.1833333333334</v>
      </c>
      <c r="I181" s="219">
        <v>1072.4666666666667</v>
      </c>
      <c r="J181" s="219">
        <v>1185.5666666666666</v>
      </c>
      <c r="K181" s="219">
        <v>1210.2833333333333</v>
      </c>
      <c r="L181" s="219">
        <v>1242.1166666666666</v>
      </c>
      <c r="M181" s="220">
        <v>1178.45</v>
      </c>
      <c r="N181" s="220">
        <v>1121.9000000000001</v>
      </c>
      <c r="O181" s="220">
        <v>59540250</v>
      </c>
      <c r="P181" s="221">
        <v>7.5106097833370564E-3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45533</v>
      </c>
      <c r="E182" s="217">
        <v>446.65</v>
      </c>
      <c r="F182" s="217">
        <v>447.2833333333333</v>
      </c>
      <c r="G182" s="219">
        <v>442.31666666666661</v>
      </c>
      <c r="H182" s="219">
        <v>437.98333333333329</v>
      </c>
      <c r="I182" s="219">
        <v>433.01666666666659</v>
      </c>
      <c r="J182" s="219">
        <v>451.61666666666662</v>
      </c>
      <c r="K182" s="219">
        <v>456.58333333333331</v>
      </c>
      <c r="L182" s="219">
        <v>460.91666666666663</v>
      </c>
      <c r="M182" s="220">
        <v>452.25</v>
      </c>
      <c r="N182" s="220">
        <v>442.95</v>
      </c>
      <c r="O182" s="220">
        <v>93204000</v>
      </c>
      <c r="P182" s="221">
        <v>1.6071113204214987E-2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45533</v>
      </c>
      <c r="E183" s="217">
        <v>165.02</v>
      </c>
      <c r="F183" s="217">
        <v>164.44666666666669</v>
      </c>
      <c r="G183" s="219">
        <v>162.59333333333336</v>
      </c>
      <c r="H183" s="219">
        <v>160.16666666666669</v>
      </c>
      <c r="I183" s="219">
        <v>158.31333333333336</v>
      </c>
      <c r="J183" s="219">
        <v>166.87333333333336</v>
      </c>
      <c r="K183" s="219">
        <v>168.72666666666666</v>
      </c>
      <c r="L183" s="219">
        <v>171.15333333333336</v>
      </c>
      <c r="M183" s="220">
        <v>166.3</v>
      </c>
      <c r="N183" s="220">
        <v>162.02000000000001</v>
      </c>
      <c r="O183" s="220">
        <v>255079000</v>
      </c>
      <c r="P183" s="221">
        <v>1.1339351912425313E-2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45533</v>
      </c>
      <c r="E184" s="217">
        <v>4384.3500000000004</v>
      </c>
      <c r="F184" s="217">
        <v>4388.2</v>
      </c>
      <c r="G184" s="219">
        <v>4351.6499999999996</v>
      </c>
      <c r="H184" s="219">
        <v>4318.95</v>
      </c>
      <c r="I184" s="219">
        <v>4282.3999999999996</v>
      </c>
      <c r="J184" s="219">
        <v>4420.8999999999996</v>
      </c>
      <c r="K184" s="219">
        <v>4457.4500000000007</v>
      </c>
      <c r="L184" s="219">
        <v>4490.1499999999996</v>
      </c>
      <c r="M184" s="220">
        <v>4424.75</v>
      </c>
      <c r="N184" s="220">
        <v>4355.5</v>
      </c>
      <c r="O184" s="220">
        <v>14504175</v>
      </c>
      <c r="P184" s="221">
        <v>-2.4631063619460072E-2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45533</v>
      </c>
      <c r="E185" s="217">
        <v>1546.95</v>
      </c>
      <c r="F185" s="217">
        <v>1545.4166666666667</v>
      </c>
      <c r="G185" s="219">
        <v>1532.8333333333335</v>
      </c>
      <c r="H185" s="219">
        <v>1518.7166666666667</v>
      </c>
      <c r="I185" s="219">
        <v>1506.1333333333334</v>
      </c>
      <c r="J185" s="219">
        <v>1559.5333333333335</v>
      </c>
      <c r="K185" s="219">
        <v>1572.116666666667</v>
      </c>
      <c r="L185" s="219">
        <v>1586.2333333333336</v>
      </c>
      <c r="M185" s="220">
        <v>1558</v>
      </c>
      <c r="N185" s="220">
        <v>1531.3</v>
      </c>
      <c r="O185" s="220">
        <v>14610600</v>
      </c>
      <c r="P185" s="221">
        <v>-1.8816987670239343E-2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45533</v>
      </c>
      <c r="E186" s="217">
        <v>3493.5</v>
      </c>
      <c r="F186" s="217">
        <v>3474.15</v>
      </c>
      <c r="G186" s="219">
        <v>3445.3500000000004</v>
      </c>
      <c r="H186" s="219">
        <v>3397.2000000000003</v>
      </c>
      <c r="I186" s="219">
        <v>3368.4000000000005</v>
      </c>
      <c r="J186" s="219">
        <v>3522.3</v>
      </c>
      <c r="K186" s="219">
        <v>3551.1000000000004</v>
      </c>
      <c r="L186" s="219">
        <v>3599.25</v>
      </c>
      <c r="M186" s="220">
        <v>3502.95</v>
      </c>
      <c r="N186" s="220">
        <v>3426</v>
      </c>
      <c r="O186" s="220">
        <v>10134250</v>
      </c>
      <c r="P186" s="221">
        <v>4.4458472359996393E-2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45533</v>
      </c>
      <c r="E187" s="217">
        <v>3108.3</v>
      </c>
      <c r="F187" s="217">
        <v>3141.0333333333333</v>
      </c>
      <c r="G187" s="219">
        <v>3066.1666666666665</v>
      </c>
      <c r="H187" s="219">
        <v>3024.0333333333333</v>
      </c>
      <c r="I187" s="219">
        <v>2949.1666666666665</v>
      </c>
      <c r="J187" s="219">
        <v>3183.1666666666665</v>
      </c>
      <c r="K187" s="219">
        <v>3258.0333333333333</v>
      </c>
      <c r="L187" s="219">
        <v>3300.1666666666665</v>
      </c>
      <c r="M187" s="220">
        <v>3215.9</v>
      </c>
      <c r="N187" s="220">
        <v>3098.9</v>
      </c>
      <c r="O187" s="220">
        <v>1483750</v>
      </c>
      <c r="P187" s="221">
        <v>-2.0950181458264598E-2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45533</v>
      </c>
      <c r="E188" s="217">
        <v>5651.2</v>
      </c>
      <c r="F188" s="217">
        <v>5626.8500000000013</v>
      </c>
      <c r="G188" s="219">
        <v>5565.2000000000025</v>
      </c>
      <c r="H188" s="219">
        <v>5479.2000000000016</v>
      </c>
      <c r="I188" s="219">
        <v>5417.5500000000029</v>
      </c>
      <c r="J188" s="219">
        <v>5712.8500000000022</v>
      </c>
      <c r="K188" s="219">
        <v>5774.5000000000018</v>
      </c>
      <c r="L188" s="219">
        <v>5860.5000000000018</v>
      </c>
      <c r="M188" s="220">
        <v>5688.5</v>
      </c>
      <c r="N188" s="220">
        <v>5540.85</v>
      </c>
      <c r="O188" s="220">
        <v>3051400</v>
      </c>
      <c r="P188" s="221">
        <v>1.0531196184925156E-2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45533</v>
      </c>
      <c r="E189" s="217">
        <v>2513.75</v>
      </c>
      <c r="F189" s="217">
        <v>2510.5833333333335</v>
      </c>
      <c r="G189" s="219">
        <v>2492.3166666666671</v>
      </c>
      <c r="H189" s="219">
        <v>2470.8833333333337</v>
      </c>
      <c r="I189" s="219">
        <v>2452.6166666666672</v>
      </c>
      <c r="J189" s="219">
        <v>2532.0166666666669</v>
      </c>
      <c r="K189" s="219">
        <v>2550.2833333333333</v>
      </c>
      <c r="L189" s="219">
        <v>2571.7166666666667</v>
      </c>
      <c r="M189" s="220">
        <v>2528.85</v>
      </c>
      <c r="N189" s="220">
        <v>2489.15</v>
      </c>
      <c r="O189" s="220">
        <v>5636400</v>
      </c>
      <c r="P189" s="221">
        <v>3.4097476401464072E-2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45533</v>
      </c>
      <c r="E190" s="217">
        <v>1993.2</v>
      </c>
      <c r="F190" s="217">
        <v>1989.3500000000001</v>
      </c>
      <c r="G190" s="219">
        <v>1980.8500000000004</v>
      </c>
      <c r="H190" s="219">
        <v>1968.5000000000002</v>
      </c>
      <c r="I190" s="219">
        <v>1960.0000000000005</v>
      </c>
      <c r="J190" s="219">
        <v>2001.7000000000003</v>
      </c>
      <c r="K190" s="219">
        <v>2010.1999999999998</v>
      </c>
      <c r="L190" s="219">
        <v>2022.5500000000002</v>
      </c>
      <c r="M190" s="220">
        <v>1997.85</v>
      </c>
      <c r="N190" s="220">
        <v>1977</v>
      </c>
      <c r="O190" s="220">
        <v>2540000</v>
      </c>
      <c r="P190" s="221">
        <v>-2.6073619631901839E-2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45533</v>
      </c>
      <c r="E191" s="217">
        <v>11825.1</v>
      </c>
      <c r="F191" s="217">
        <v>11785.716666666665</v>
      </c>
      <c r="G191" s="219">
        <v>11713.183333333331</v>
      </c>
      <c r="H191" s="219">
        <v>11601.266666666665</v>
      </c>
      <c r="I191" s="219">
        <v>11528.73333333333</v>
      </c>
      <c r="J191" s="219">
        <v>11897.633333333331</v>
      </c>
      <c r="K191" s="219">
        <v>11970.166666666668</v>
      </c>
      <c r="L191" s="219">
        <v>12082.083333333332</v>
      </c>
      <c r="M191" s="220">
        <v>11858.25</v>
      </c>
      <c r="N191" s="220">
        <v>11673.8</v>
      </c>
      <c r="O191" s="220">
        <v>2137300</v>
      </c>
      <c r="P191" s="221">
        <v>-3.5644993908766867E-2</v>
      </c>
    </row>
    <row r="192" spans="1:16" ht="12.75" customHeight="1">
      <c r="A192" s="213">
        <v>182</v>
      </c>
      <c r="B192" s="225" t="s">
        <v>840</v>
      </c>
      <c r="C192" s="217" t="s">
        <v>232</v>
      </c>
      <c r="D192" s="218">
        <v>45533</v>
      </c>
      <c r="E192" s="217">
        <v>568.45000000000005</v>
      </c>
      <c r="F192" s="217">
        <v>564.94999999999993</v>
      </c>
      <c r="G192" s="219">
        <v>557.39999999999986</v>
      </c>
      <c r="H192" s="219">
        <v>546.34999999999991</v>
      </c>
      <c r="I192" s="219">
        <v>538.79999999999984</v>
      </c>
      <c r="J192" s="219">
        <v>575.99999999999989</v>
      </c>
      <c r="K192" s="219">
        <v>583.54999999999984</v>
      </c>
      <c r="L192" s="219">
        <v>594.59999999999991</v>
      </c>
      <c r="M192" s="220">
        <v>572.5</v>
      </c>
      <c r="N192" s="220">
        <v>553.9</v>
      </c>
      <c r="O192" s="220">
        <v>35457500</v>
      </c>
      <c r="P192" s="221">
        <v>-2.6553410185945252E-2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45533</v>
      </c>
      <c r="E193" s="217">
        <v>445.35</v>
      </c>
      <c r="F193" s="217">
        <v>443.25</v>
      </c>
      <c r="G193" s="219">
        <v>440.1</v>
      </c>
      <c r="H193" s="219">
        <v>434.85</v>
      </c>
      <c r="I193" s="219">
        <v>431.70000000000005</v>
      </c>
      <c r="J193" s="219">
        <v>448.5</v>
      </c>
      <c r="K193" s="219">
        <v>451.65</v>
      </c>
      <c r="L193" s="219">
        <v>456.9</v>
      </c>
      <c r="M193" s="220">
        <v>446.4</v>
      </c>
      <c r="N193" s="220">
        <v>438</v>
      </c>
      <c r="O193" s="220">
        <v>156080300</v>
      </c>
      <c r="P193" s="221">
        <v>1.1507310092501069E-3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45533</v>
      </c>
      <c r="E194" s="217">
        <v>1547.9</v>
      </c>
      <c r="F194" s="217">
        <v>1546.6166666666668</v>
      </c>
      <c r="G194" s="219">
        <v>1527.4333333333336</v>
      </c>
      <c r="H194" s="219">
        <v>1506.9666666666669</v>
      </c>
      <c r="I194" s="219">
        <v>1487.7833333333338</v>
      </c>
      <c r="J194" s="219">
        <v>1567.0833333333335</v>
      </c>
      <c r="K194" s="219">
        <v>1586.2666666666669</v>
      </c>
      <c r="L194" s="219">
        <v>1606.7333333333333</v>
      </c>
      <c r="M194" s="220">
        <v>1565.8</v>
      </c>
      <c r="N194" s="220">
        <v>1526.15</v>
      </c>
      <c r="O194" s="220">
        <v>9189000</v>
      </c>
      <c r="P194" s="221">
        <v>2.386682711592459E-2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45533</v>
      </c>
      <c r="E195" s="217">
        <v>525.25</v>
      </c>
      <c r="F195" s="217">
        <v>526.15</v>
      </c>
      <c r="G195" s="219">
        <v>522.25</v>
      </c>
      <c r="H195" s="219">
        <v>519.25</v>
      </c>
      <c r="I195" s="219">
        <v>515.35</v>
      </c>
      <c r="J195" s="219">
        <v>529.15</v>
      </c>
      <c r="K195" s="219">
        <v>533.04999999999984</v>
      </c>
      <c r="L195" s="219">
        <v>536.04999999999995</v>
      </c>
      <c r="M195" s="220">
        <v>530.04999999999995</v>
      </c>
      <c r="N195" s="220">
        <v>523.15</v>
      </c>
      <c r="O195" s="220">
        <v>51372000</v>
      </c>
      <c r="P195" s="221">
        <v>3.2468119743149136E-2</v>
      </c>
    </row>
    <row r="196" spans="1:16" ht="12.75" customHeight="1">
      <c r="A196" s="213">
        <v>186</v>
      </c>
      <c r="B196" s="225" t="s">
        <v>42</v>
      </c>
      <c r="C196" s="217" t="s">
        <v>237</v>
      </c>
      <c r="D196" s="218">
        <v>45533</v>
      </c>
      <c r="E196" s="217">
        <v>1228.9000000000001</v>
      </c>
      <c r="F196" s="217">
        <v>1233.0666666666666</v>
      </c>
      <c r="G196" s="219">
        <v>1218.8833333333332</v>
      </c>
      <c r="H196" s="219">
        <v>1208.8666666666666</v>
      </c>
      <c r="I196" s="219">
        <v>1194.6833333333332</v>
      </c>
      <c r="J196" s="219">
        <v>1243.0833333333333</v>
      </c>
      <c r="K196" s="219">
        <v>1257.2666666666667</v>
      </c>
      <c r="L196" s="219">
        <v>1267.2833333333333</v>
      </c>
      <c r="M196" s="220">
        <v>1247.25</v>
      </c>
      <c r="N196" s="220">
        <v>1223.05</v>
      </c>
      <c r="O196" s="220">
        <v>17367300</v>
      </c>
      <c r="P196" s="221">
        <v>2.8062152471028425E-3</v>
      </c>
    </row>
    <row r="197" spans="1:16" ht="12.75" customHeight="1">
      <c r="A197" s="213"/>
      <c r="B197" s="225"/>
      <c r="C197" s="217"/>
      <c r="D197" s="218"/>
      <c r="E197" s="217"/>
      <c r="F197" s="217"/>
      <c r="G197" s="219"/>
      <c r="H197" s="219"/>
      <c r="I197" s="219"/>
      <c r="J197" s="219"/>
      <c r="K197" s="219"/>
      <c r="L197" s="219"/>
      <c r="M197" s="220"/>
      <c r="N197" s="220"/>
      <c r="O197" s="220"/>
      <c r="P197" s="221"/>
    </row>
    <row r="198" spans="1:16" ht="12.75" customHeight="1">
      <c r="A198" s="213"/>
      <c r="B198" s="43"/>
      <c r="C198" s="207"/>
      <c r="D198" s="208"/>
      <c r="E198" s="209"/>
      <c r="F198" s="209"/>
      <c r="G198" s="210"/>
      <c r="H198" s="210"/>
      <c r="I198" s="210"/>
      <c r="J198" s="210"/>
      <c r="K198" s="210"/>
      <c r="L198" s="210"/>
      <c r="M198" s="207"/>
      <c r="N198" s="207"/>
      <c r="O198" s="211"/>
      <c r="P198" s="212"/>
    </row>
    <row r="199" spans="1:16" ht="12.75" customHeight="1">
      <c r="A199" s="207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7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45504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74" t="s">
        <v>16</v>
      </c>
      <c r="B8" s="376"/>
      <c r="C8" s="379" t="s">
        <v>20</v>
      </c>
      <c r="D8" s="379" t="s">
        <v>21</v>
      </c>
      <c r="E8" s="371" t="s">
        <v>22</v>
      </c>
      <c r="F8" s="372"/>
      <c r="G8" s="373"/>
      <c r="H8" s="371" t="s">
        <v>23</v>
      </c>
      <c r="I8" s="372"/>
      <c r="J8" s="373"/>
      <c r="K8" s="26"/>
      <c r="L8" s="48"/>
      <c r="M8" s="48"/>
      <c r="N8" s="1"/>
      <c r="O8" s="1"/>
    </row>
    <row r="9" spans="1:15" ht="36" customHeight="1">
      <c r="A9" s="375"/>
      <c r="B9" s="378"/>
      <c r="C9" s="378"/>
      <c r="D9" s="37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24857.3</v>
      </c>
      <c r="D10" s="34">
        <v>24875.900000000005</v>
      </c>
      <c r="E10" s="34">
        <v>24780.05000000001</v>
      </c>
      <c r="F10" s="34">
        <v>24702.800000000007</v>
      </c>
      <c r="G10" s="34">
        <v>24606.950000000012</v>
      </c>
      <c r="H10" s="34">
        <v>24953.150000000009</v>
      </c>
      <c r="I10" s="34">
        <v>25049.000000000007</v>
      </c>
      <c r="J10" s="34">
        <v>25126.250000000007</v>
      </c>
      <c r="K10" s="34">
        <v>24971.75</v>
      </c>
      <c r="L10" s="34">
        <v>24798.65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51499.3</v>
      </c>
      <c r="D11" s="34">
        <v>51572.366666666669</v>
      </c>
      <c r="E11" s="34">
        <v>51186.983333333337</v>
      </c>
      <c r="F11" s="34">
        <v>50874.666666666672</v>
      </c>
      <c r="G11" s="34">
        <v>50489.28333333334</v>
      </c>
      <c r="H11" s="34">
        <v>51884.683333333334</v>
      </c>
      <c r="I11" s="34">
        <v>52270.066666666666</v>
      </c>
      <c r="J11" s="34">
        <v>52582.383333333331</v>
      </c>
      <c r="K11" s="34">
        <v>51957.75</v>
      </c>
      <c r="L11" s="34">
        <v>51260.05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7490.8</v>
      </c>
      <c r="D12" s="36">
        <v>7502.1000000000013</v>
      </c>
      <c r="E12" s="36">
        <v>7419.5500000000029</v>
      </c>
      <c r="F12" s="36">
        <v>7348.300000000002</v>
      </c>
      <c r="G12" s="36">
        <v>7265.7500000000036</v>
      </c>
      <c r="H12" s="36">
        <v>7573.3500000000022</v>
      </c>
      <c r="I12" s="36">
        <v>7655.9</v>
      </c>
      <c r="J12" s="36">
        <v>7727.1500000000015</v>
      </c>
      <c r="K12" s="36">
        <v>7584.65</v>
      </c>
      <c r="L12" s="36">
        <v>7430.85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9443.4</v>
      </c>
      <c r="D13" s="36">
        <v>9447.3000000000011</v>
      </c>
      <c r="E13" s="36">
        <v>9402.3500000000022</v>
      </c>
      <c r="F13" s="36">
        <v>9361.3000000000011</v>
      </c>
      <c r="G13" s="36">
        <v>9316.3500000000022</v>
      </c>
      <c r="H13" s="36">
        <v>9488.3500000000022</v>
      </c>
      <c r="I13" s="36">
        <v>9533.3000000000029</v>
      </c>
      <c r="J13" s="36">
        <v>9574.3500000000022</v>
      </c>
      <c r="K13" s="36">
        <v>9492.25</v>
      </c>
      <c r="L13" s="36">
        <v>9406.25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40776.300000000003</v>
      </c>
      <c r="D14" s="36">
        <v>40742.600000000006</v>
      </c>
      <c r="E14" s="36">
        <v>40595.30000000001</v>
      </c>
      <c r="F14" s="36">
        <v>40414.300000000003</v>
      </c>
      <c r="G14" s="36">
        <v>40267.000000000007</v>
      </c>
      <c r="H14" s="36">
        <v>40923.600000000013</v>
      </c>
      <c r="I14" s="36">
        <v>41070.9</v>
      </c>
      <c r="J14" s="36">
        <v>41251.900000000016</v>
      </c>
      <c r="K14" s="36">
        <v>40889.9</v>
      </c>
      <c r="L14" s="36">
        <v>40561.599999999999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11642.15</v>
      </c>
      <c r="D15" s="36">
        <v>11651.733333333332</v>
      </c>
      <c r="E15" s="36">
        <v>11537.816666666664</v>
      </c>
      <c r="F15" s="36">
        <v>11433.483333333332</v>
      </c>
      <c r="G15" s="36">
        <v>11319.566666666664</v>
      </c>
      <c r="H15" s="36">
        <v>11756.066666666664</v>
      </c>
      <c r="I15" s="36">
        <v>11869.983333333332</v>
      </c>
      <c r="J15" s="36">
        <v>11974.316666666664</v>
      </c>
      <c r="K15" s="36">
        <v>11765.65</v>
      </c>
      <c r="L15" s="36">
        <v>11547.4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16546.55</v>
      </c>
      <c r="D16" s="36">
        <v>16520.899999999998</v>
      </c>
      <c r="E16" s="36">
        <v>16456.399999999994</v>
      </c>
      <c r="F16" s="36">
        <v>16366.249999999996</v>
      </c>
      <c r="G16" s="36">
        <v>16301.749999999993</v>
      </c>
      <c r="H16" s="36">
        <v>16611.049999999996</v>
      </c>
      <c r="I16" s="36">
        <v>16675.550000000003</v>
      </c>
      <c r="J16" s="36">
        <v>16765.699999999997</v>
      </c>
      <c r="K16" s="36">
        <v>16585.400000000001</v>
      </c>
      <c r="L16" s="36">
        <v>16430.75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7843.45</v>
      </c>
      <c r="D17" s="36">
        <v>7907.4833333333336</v>
      </c>
      <c r="E17" s="36">
        <v>7765.9666666666672</v>
      </c>
      <c r="F17" s="36">
        <v>7688.4833333333336</v>
      </c>
      <c r="G17" s="36">
        <v>7546.9666666666672</v>
      </c>
      <c r="H17" s="36">
        <v>7984.9666666666672</v>
      </c>
      <c r="I17" s="36">
        <v>8126.4833333333336</v>
      </c>
      <c r="J17" s="36">
        <v>8203.9666666666672</v>
      </c>
      <c r="K17" s="31">
        <v>8049</v>
      </c>
      <c r="L17" s="31">
        <v>7830</v>
      </c>
      <c r="M17" s="31">
        <v>1.3691500000000001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2590.75</v>
      </c>
      <c r="D18" s="36">
        <v>2576.8333333333335</v>
      </c>
      <c r="E18" s="36">
        <v>2538.916666666667</v>
      </c>
      <c r="F18" s="36">
        <v>2487.0833333333335</v>
      </c>
      <c r="G18" s="36">
        <v>2449.166666666667</v>
      </c>
      <c r="H18" s="36">
        <v>2628.666666666667</v>
      </c>
      <c r="I18" s="36">
        <v>2666.5833333333339</v>
      </c>
      <c r="J18" s="36">
        <v>2718.416666666667</v>
      </c>
      <c r="K18" s="31">
        <v>2614.75</v>
      </c>
      <c r="L18" s="31">
        <v>2525</v>
      </c>
      <c r="M18" s="31">
        <v>9.3385700000000007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1472.1</v>
      </c>
      <c r="D19" s="36">
        <v>1483.0333333333335</v>
      </c>
      <c r="E19" s="36">
        <v>1457.0666666666671</v>
      </c>
      <c r="F19" s="36">
        <v>1442.0333333333335</v>
      </c>
      <c r="G19" s="36">
        <v>1416.0666666666671</v>
      </c>
      <c r="H19" s="36">
        <v>1498.0666666666671</v>
      </c>
      <c r="I19" s="36">
        <v>1524.0333333333338</v>
      </c>
      <c r="J19" s="36">
        <v>1539.0666666666671</v>
      </c>
      <c r="K19" s="31">
        <v>1509</v>
      </c>
      <c r="L19" s="31">
        <v>1468</v>
      </c>
      <c r="M19" s="31">
        <v>5.4908000000000001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651.45000000000005</v>
      </c>
      <c r="D20" s="36">
        <v>654.0333333333333</v>
      </c>
      <c r="E20" s="36">
        <v>646.56666666666661</v>
      </c>
      <c r="F20" s="36">
        <v>641.68333333333328</v>
      </c>
      <c r="G20" s="36">
        <v>634.21666666666658</v>
      </c>
      <c r="H20" s="36">
        <v>658.91666666666663</v>
      </c>
      <c r="I20" s="36">
        <v>666.38333333333333</v>
      </c>
      <c r="J20" s="36">
        <v>671.26666666666665</v>
      </c>
      <c r="K20" s="31">
        <v>661.5</v>
      </c>
      <c r="L20" s="31">
        <v>649.15</v>
      </c>
      <c r="M20" s="31">
        <v>20.07413</v>
      </c>
      <c r="N20" s="1"/>
      <c r="O20" s="1"/>
    </row>
    <row r="21" spans="1:15" ht="12.75" customHeight="1">
      <c r="A21" s="51">
        <v>12</v>
      </c>
      <c r="B21" s="53" t="s">
        <v>825</v>
      </c>
      <c r="C21" s="31">
        <v>1124.9000000000001</v>
      </c>
      <c r="D21" s="36">
        <v>1105.3</v>
      </c>
      <c r="E21" s="36">
        <v>1073.5999999999999</v>
      </c>
      <c r="F21" s="36">
        <v>1022.3</v>
      </c>
      <c r="G21" s="36">
        <v>990.59999999999991</v>
      </c>
      <c r="H21" s="36">
        <v>1156.5999999999999</v>
      </c>
      <c r="I21" s="36">
        <v>1188.3000000000002</v>
      </c>
      <c r="J21" s="36">
        <v>1239.5999999999999</v>
      </c>
      <c r="K21" s="31">
        <v>1137</v>
      </c>
      <c r="L21" s="31">
        <v>1054</v>
      </c>
      <c r="M21" s="31">
        <v>91.568579999999997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3128.75</v>
      </c>
      <c r="D22" s="36">
        <v>3116.7999999999997</v>
      </c>
      <c r="E22" s="36">
        <v>3078.5999999999995</v>
      </c>
      <c r="F22" s="36">
        <v>3028.45</v>
      </c>
      <c r="G22" s="36">
        <v>2990.2499999999995</v>
      </c>
      <c r="H22" s="36">
        <v>3166.9499999999994</v>
      </c>
      <c r="I22" s="36">
        <v>3205.1499999999992</v>
      </c>
      <c r="J22" s="36">
        <v>3255.2999999999993</v>
      </c>
      <c r="K22" s="31">
        <v>3155</v>
      </c>
      <c r="L22" s="31">
        <v>3066.65</v>
      </c>
      <c r="M22" s="31">
        <v>16.470479999999998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1832.4</v>
      </c>
      <c r="D23" s="36">
        <v>1844.2833333333335</v>
      </c>
      <c r="E23" s="36">
        <v>1812.116666666667</v>
      </c>
      <c r="F23" s="36">
        <v>1791.8333333333335</v>
      </c>
      <c r="G23" s="36">
        <v>1759.666666666667</v>
      </c>
      <c r="H23" s="36">
        <v>1864.5666666666671</v>
      </c>
      <c r="I23" s="36">
        <v>1896.7333333333336</v>
      </c>
      <c r="J23" s="36">
        <v>1917.0166666666671</v>
      </c>
      <c r="K23" s="31">
        <v>1876.45</v>
      </c>
      <c r="L23" s="31">
        <v>1824</v>
      </c>
      <c r="M23" s="31">
        <v>88.999790000000004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1546.25</v>
      </c>
      <c r="D24" s="36">
        <v>1546.3833333333332</v>
      </c>
      <c r="E24" s="36">
        <v>1535.8666666666663</v>
      </c>
      <c r="F24" s="36">
        <v>1525.4833333333331</v>
      </c>
      <c r="G24" s="36">
        <v>1514.9666666666662</v>
      </c>
      <c r="H24" s="36">
        <v>1556.7666666666664</v>
      </c>
      <c r="I24" s="36">
        <v>1567.2833333333333</v>
      </c>
      <c r="J24" s="36">
        <v>1577.6666666666665</v>
      </c>
      <c r="K24" s="31">
        <v>1556.9</v>
      </c>
      <c r="L24" s="31">
        <v>1536</v>
      </c>
      <c r="M24" s="31">
        <v>28.00881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729.25</v>
      </c>
      <c r="D25" s="36">
        <v>726.88333333333333</v>
      </c>
      <c r="E25" s="36">
        <v>718.76666666666665</v>
      </c>
      <c r="F25" s="36">
        <v>708.2833333333333</v>
      </c>
      <c r="G25" s="36">
        <v>700.16666666666663</v>
      </c>
      <c r="H25" s="36">
        <v>737.36666666666667</v>
      </c>
      <c r="I25" s="36">
        <v>745.48333333333323</v>
      </c>
      <c r="J25" s="36">
        <v>755.9666666666667</v>
      </c>
      <c r="K25" s="31">
        <v>735</v>
      </c>
      <c r="L25" s="31">
        <v>716.4</v>
      </c>
      <c r="M25" s="31">
        <v>52.839930000000003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896.4</v>
      </c>
      <c r="D26" s="36">
        <v>898.43333333333339</v>
      </c>
      <c r="E26" s="36">
        <v>889.96666666666681</v>
      </c>
      <c r="F26" s="36">
        <v>883.53333333333342</v>
      </c>
      <c r="G26" s="36">
        <v>875.06666666666683</v>
      </c>
      <c r="H26" s="36">
        <v>904.86666666666679</v>
      </c>
      <c r="I26" s="36">
        <v>913.33333333333348</v>
      </c>
      <c r="J26" s="36">
        <v>919.76666666666677</v>
      </c>
      <c r="K26" s="31">
        <v>906.9</v>
      </c>
      <c r="L26" s="31">
        <v>892</v>
      </c>
      <c r="M26" s="31">
        <v>13.55256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352.3</v>
      </c>
      <c r="D27" s="36">
        <v>351.35000000000008</v>
      </c>
      <c r="E27" s="36">
        <v>348.10000000000014</v>
      </c>
      <c r="F27" s="36">
        <v>343.90000000000003</v>
      </c>
      <c r="G27" s="36">
        <v>340.65000000000009</v>
      </c>
      <c r="H27" s="36">
        <v>355.55000000000018</v>
      </c>
      <c r="I27" s="36">
        <v>358.80000000000007</v>
      </c>
      <c r="J27" s="36">
        <v>363.00000000000023</v>
      </c>
      <c r="K27" s="31">
        <v>354.6</v>
      </c>
      <c r="L27" s="31">
        <v>347.15</v>
      </c>
      <c r="M27" s="31">
        <v>81.550989999999999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223</v>
      </c>
      <c r="D28" s="36">
        <v>223.30333333333331</v>
      </c>
      <c r="E28" s="36">
        <v>222.10666666666663</v>
      </c>
      <c r="F28" s="36">
        <v>221.21333333333331</v>
      </c>
      <c r="G28" s="36">
        <v>220.01666666666662</v>
      </c>
      <c r="H28" s="36">
        <v>224.19666666666663</v>
      </c>
      <c r="I28" s="36">
        <v>225.39333333333329</v>
      </c>
      <c r="J28" s="36">
        <v>226.28666666666663</v>
      </c>
      <c r="K28" s="31">
        <v>224.5</v>
      </c>
      <c r="L28" s="31">
        <v>222.41</v>
      </c>
      <c r="M28" s="31">
        <v>34.623089999999998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340.55</v>
      </c>
      <c r="D29" s="36">
        <v>341.16666666666669</v>
      </c>
      <c r="E29" s="36">
        <v>337.83333333333337</v>
      </c>
      <c r="F29" s="36">
        <v>335.11666666666667</v>
      </c>
      <c r="G29" s="36">
        <v>331.78333333333336</v>
      </c>
      <c r="H29" s="36">
        <v>343.88333333333338</v>
      </c>
      <c r="I29" s="36">
        <v>347.21666666666675</v>
      </c>
      <c r="J29" s="36">
        <v>349.93333333333339</v>
      </c>
      <c r="K29" s="31">
        <v>344.5</v>
      </c>
      <c r="L29" s="31">
        <v>338.45</v>
      </c>
      <c r="M29" s="31">
        <v>63.897750000000002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5226.3999999999996</v>
      </c>
      <c r="D30" s="36">
        <v>5217.1833333333334</v>
      </c>
      <c r="E30" s="36">
        <v>5189.2166666666672</v>
      </c>
      <c r="F30" s="36">
        <v>5152.0333333333338</v>
      </c>
      <c r="G30" s="36">
        <v>5124.0666666666675</v>
      </c>
      <c r="H30" s="36">
        <v>5254.3666666666668</v>
      </c>
      <c r="I30" s="36">
        <v>5282.3333333333321</v>
      </c>
      <c r="J30" s="36">
        <v>5319.5166666666664</v>
      </c>
      <c r="K30" s="31">
        <v>5245.15</v>
      </c>
      <c r="L30" s="31">
        <v>5180</v>
      </c>
      <c r="M30" s="31">
        <v>1.2856799999999999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674.45</v>
      </c>
      <c r="D31" s="36">
        <v>675.56666666666672</v>
      </c>
      <c r="E31" s="36">
        <v>670.08333333333348</v>
      </c>
      <c r="F31" s="36">
        <v>665.71666666666681</v>
      </c>
      <c r="G31" s="36">
        <v>660.23333333333358</v>
      </c>
      <c r="H31" s="36">
        <v>679.93333333333339</v>
      </c>
      <c r="I31" s="36">
        <v>685.41666666666674</v>
      </c>
      <c r="J31" s="36">
        <v>689.7833333333333</v>
      </c>
      <c r="K31" s="31">
        <v>681.05</v>
      </c>
      <c r="L31" s="31">
        <v>671.2</v>
      </c>
      <c r="M31" s="31">
        <v>15.264250000000001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6641</v>
      </c>
      <c r="D32" s="36">
        <v>6646.083333333333</v>
      </c>
      <c r="E32" s="36">
        <v>6579.0166666666664</v>
      </c>
      <c r="F32" s="36">
        <v>6517.0333333333338</v>
      </c>
      <c r="G32" s="36">
        <v>6449.9666666666672</v>
      </c>
      <c r="H32" s="36">
        <v>6708.0666666666657</v>
      </c>
      <c r="I32" s="36">
        <v>6775.1333333333332</v>
      </c>
      <c r="J32" s="36">
        <v>6837.116666666665</v>
      </c>
      <c r="K32" s="31">
        <v>6713.15</v>
      </c>
      <c r="L32" s="31">
        <v>6584.1</v>
      </c>
      <c r="M32" s="31">
        <v>2.6492900000000001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559.65</v>
      </c>
      <c r="D33" s="36">
        <v>557.11666666666667</v>
      </c>
      <c r="E33" s="36">
        <v>546.18333333333339</v>
      </c>
      <c r="F33" s="36">
        <v>532.7166666666667</v>
      </c>
      <c r="G33" s="36">
        <v>521.78333333333342</v>
      </c>
      <c r="H33" s="36">
        <v>570.58333333333337</v>
      </c>
      <c r="I33" s="36">
        <v>581.51666666666654</v>
      </c>
      <c r="J33" s="36">
        <v>594.98333333333335</v>
      </c>
      <c r="K33" s="31">
        <v>568.04999999999995</v>
      </c>
      <c r="L33" s="31">
        <v>543.65</v>
      </c>
      <c r="M33" s="31">
        <v>37.112630000000003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253.59</v>
      </c>
      <c r="D34" s="36">
        <v>253.85333333333332</v>
      </c>
      <c r="E34" s="36">
        <v>251.30666666666667</v>
      </c>
      <c r="F34" s="36">
        <v>249.02333333333334</v>
      </c>
      <c r="G34" s="36">
        <v>246.47666666666669</v>
      </c>
      <c r="H34" s="36">
        <v>256.13666666666666</v>
      </c>
      <c r="I34" s="36">
        <v>258.68333333333334</v>
      </c>
      <c r="J34" s="36">
        <v>260.96666666666664</v>
      </c>
      <c r="K34" s="31">
        <v>256.39999999999998</v>
      </c>
      <c r="L34" s="31">
        <v>251.57</v>
      </c>
      <c r="M34" s="31">
        <v>103.02462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3005.05</v>
      </c>
      <c r="D35" s="36">
        <v>3002.6166666666668</v>
      </c>
      <c r="E35" s="36">
        <v>2972.4333333333334</v>
      </c>
      <c r="F35" s="36">
        <v>2939.8166666666666</v>
      </c>
      <c r="G35" s="36">
        <v>2909.6333333333332</v>
      </c>
      <c r="H35" s="36">
        <v>3035.2333333333336</v>
      </c>
      <c r="I35" s="36">
        <v>3065.416666666667</v>
      </c>
      <c r="J35" s="36">
        <v>3098.0333333333338</v>
      </c>
      <c r="K35" s="31">
        <v>3032.8</v>
      </c>
      <c r="L35" s="31">
        <v>2970</v>
      </c>
      <c r="M35" s="31">
        <v>21.445910000000001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2194</v>
      </c>
      <c r="D36" s="36">
        <v>2199</v>
      </c>
      <c r="E36" s="36">
        <v>2184</v>
      </c>
      <c r="F36" s="36">
        <v>2174</v>
      </c>
      <c r="G36" s="36">
        <v>2159</v>
      </c>
      <c r="H36" s="36">
        <v>2209</v>
      </c>
      <c r="I36" s="36">
        <v>2224</v>
      </c>
      <c r="J36" s="36">
        <v>2234</v>
      </c>
      <c r="K36" s="31">
        <v>2214</v>
      </c>
      <c r="L36" s="31">
        <v>2189</v>
      </c>
      <c r="M36" s="31">
        <v>3.8212600000000001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1399.45</v>
      </c>
      <c r="D37" s="36">
        <v>1405.3666666666668</v>
      </c>
      <c r="E37" s="36">
        <v>1387.6833333333336</v>
      </c>
      <c r="F37" s="36">
        <v>1375.9166666666667</v>
      </c>
      <c r="G37" s="36">
        <v>1358.2333333333336</v>
      </c>
      <c r="H37" s="36">
        <v>1417.1333333333337</v>
      </c>
      <c r="I37" s="36">
        <v>1434.8166666666671</v>
      </c>
      <c r="J37" s="36">
        <v>1446.5833333333337</v>
      </c>
      <c r="K37" s="31">
        <v>1423.05</v>
      </c>
      <c r="L37" s="31">
        <v>1393.6</v>
      </c>
      <c r="M37" s="31">
        <v>7.09701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5027.2</v>
      </c>
      <c r="D38" s="36">
        <v>5067.6166666666668</v>
      </c>
      <c r="E38" s="36">
        <v>4959.6833333333334</v>
      </c>
      <c r="F38" s="36">
        <v>4892.166666666667</v>
      </c>
      <c r="G38" s="36">
        <v>4784.2333333333336</v>
      </c>
      <c r="H38" s="36">
        <v>5135.1333333333332</v>
      </c>
      <c r="I38" s="36">
        <v>5243.0666666666675</v>
      </c>
      <c r="J38" s="36">
        <v>5310.583333333333</v>
      </c>
      <c r="K38" s="31">
        <v>5175.55</v>
      </c>
      <c r="L38" s="31">
        <v>5000.1000000000004</v>
      </c>
      <c r="M38" s="31">
        <v>2.9995099999999999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1170</v>
      </c>
      <c r="D39" s="36">
        <v>1170.0666666666666</v>
      </c>
      <c r="E39" s="36">
        <v>1160.1333333333332</v>
      </c>
      <c r="F39" s="36">
        <v>1150.2666666666667</v>
      </c>
      <c r="G39" s="36">
        <v>1140.3333333333333</v>
      </c>
      <c r="H39" s="36">
        <v>1179.9333333333332</v>
      </c>
      <c r="I39" s="36">
        <v>1189.8666666666666</v>
      </c>
      <c r="J39" s="36">
        <v>1199.7333333333331</v>
      </c>
      <c r="K39" s="31">
        <v>1180</v>
      </c>
      <c r="L39" s="31">
        <v>1160.2</v>
      </c>
      <c r="M39" s="31">
        <v>180.90045000000001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9564.35</v>
      </c>
      <c r="D40" s="36">
        <v>9576.7833333333328</v>
      </c>
      <c r="E40" s="36">
        <v>9499.5666666666657</v>
      </c>
      <c r="F40" s="36">
        <v>9434.7833333333328</v>
      </c>
      <c r="G40" s="36">
        <v>9357.5666666666657</v>
      </c>
      <c r="H40" s="36">
        <v>9641.5666666666657</v>
      </c>
      <c r="I40" s="36">
        <v>9718.7833333333328</v>
      </c>
      <c r="J40" s="36">
        <v>9783.5666666666657</v>
      </c>
      <c r="K40" s="31">
        <v>9654</v>
      </c>
      <c r="L40" s="31">
        <v>9512</v>
      </c>
      <c r="M40" s="31">
        <v>3.01885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6823.6</v>
      </c>
      <c r="D41" s="36">
        <v>6835.2</v>
      </c>
      <c r="E41" s="36">
        <v>6771.4</v>
      </c>
      <c r="F41" s="36">
        <v>6719.2</v>
      </c>
      <c r="G41" s="36">
        <v>6655.4</v>
      </c>
      <c r="H41" s="36">
        <v>6887.4</v>
      </c>
      <c r="I41" s="36">
        <v>6951.2000000000007</v>
      </c>
      <c r="J41" s="36">
        <v>7003.4</v>
      </c>
      <c r="K41" s="31">
        <v>6899</v>
      </c>
      <c r="L41" s="31">
        <v>6783</v>
      </c>
      <c r="M41" s="31">
        <v>11.794129999999999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1642.65</v>
      </c>
      <c r="D42" s="36">
        <v>1635.9166666666667</v>
      </c>
      <c r="E42" s="36">
        <v>1601.9333333333334</v>
      </c>
      <c r="F42" s="36">
        <v>1561.2166666666667</v>
      </c>
      <c r="G42" s="36">
        <v>1527.2333333333333</v>
      </c>
      <c r="H42" s="36">
        <v>1676.6333333333334</v>
      </c>
      <c r="I42" s="36">
        <v>1710.6166666666666</v>
      </c>
      <c r="J42" s="36">
        <v>1751.3333333333335</v>
      </c>
      <c r="K42" s="31">
        <v>1669.9</v>
      </c>
      <c r="L42" s="31">
        <v>1595.2</v>
      </c>
      <c r="M42" s="31">
        <v>37.037739999999999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9675.15</v>
      </c>
      <c r="D43" s="36">
        <v>9666.75</v>
      </c>
      <c r="E43" s="36">
        <v>9613.5</v>
      </c>
      <c r="F43" s="36">
        <v>9551.85</v>
      </c>
      <c r="G43" s="36">
        <v>9498.6</v>
      </c>
      <c r="H43" s="36">
        <v>9728.4</v>
      </c>
      <c r="I43" s="36">
        <v>9781.65</v>
      </c>
      <c r="J43" s="36">
        <v>9843.2999999999993</v>
      </c>
      <c r="K43" s="31">
        <v>9720</v>
      </c>
      <c r="L43" s="31">
        <v>9605.1</v>
      </c>
      <c r="M43" s="31">
        <v>0.11511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3260.75</v>
      </c>
      <c r="D44" s="36">
        <v>3280.8833333333337</v>
      </c>
      <c r="E44" s="36">
        <v>3233.9166666666674</v>
      </c>
      <c r="F44" s="36">
        <v>3207.0833333333339</v>
      </c>
      <c r="G44" s="36">
        <v>3160.1166666666677</v>
      </c>
      <c r="H44" s="36">
        <v>3307.7166666666672</v>
      </c>
      <c r="I44" s="36">
        <v>3354.6833333333334</v>
      </c>
      <c r="J44" s="36">
        <v>3381.5166666666669</v>
      </c>
      <c r="K44" s="31">
        <v>3327.85</v>
      </c>
      <c r="L44" s="31">
        <v>3254.05</v>
      </c>
      <c r="M44" s="31">
        <v>1.5973599999999999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219.77</v>
      </c>
      <c r="D45" s="36">
        <v>219.54333333333338</v>
      </c>
      <c r="E45" s="36">
        <v>216.77666666666676</v>
      </c>
      <c r="F45" s="36">
        <v>213.78333333333339</v>
      </c>
      <c r="G45" s="36">
        <v>211.01666666666677</v>
      </c>
      <c r="H45" s="36">
        <v>222.53666666666675</v>
      </c>
      <c r="I45" s="36">
        <v>225.30333333333334</v>
      </c>
      <c r="J45" s="36">
        <v>228.29666666666674</v>
      </c>
      <c r="K45" s="31">
        <v>222.31</v>
      </c>
      <c r="L45" s="31">
        <v>216.55</v>
      </c>
      <c r="M45" s="31">
        <v>300.74853999999999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256.25</v>
      </c>
      <c r="D46" s="36">
        <v>256.36666666666667</v>
      </c>
      <c r="E46" s="36">
        <v>254.78333333333336</v>
      </c>
      <c r="F46" s="36">
        <v>253.31666666666669</v>
      </c>
      <c r="G46" s="36">
        <v>251.73333333333338</v>
      </c>
      <c r="H46" s="36">
        <v>257.83333333333337</v>
      </c>
      <c r="I46" s="36">
        <v>259.41666666666663</v>
      </c>
      <c r="J46" s="36">
        <v>260.88333333333333</v>
      </c>
      <c r="K46" s="31">
        <v>257.95</v>
      </c>
      <c r="L46" s="31">
        <v>254.9</v>
      </c>
      <c r="M46" s="31">
        <v>113.58547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125.82</v>
      </c>
      <c r="D47" s="36">
        <v>125.93333333333332</v>
      </c>
      <c r="E47" s="36">
        <v>124.90666666666665</v>
      </c>
      <c r="F47" s="36">
        <v>123.99333333333333</v>
      </c>
      <c r="G47" s="36">
        <v>122.96666666666665</v>
      </c>
      <c r="H47" s="36">
        <v>126.84666666666665</v>
      </c>
      <c r="I47" s="36">
        <v>127.87333333333332</v>
      </c>
      <c r="J47" s="36">
        <v>128.78666666666663</v>
      </c>
      <c r="K47" s="31">
        <v>126.96</v>
      </c>
      <c r="L47" s="31">
        <v>125.02</v>
      </c>
      <c r="M47" s="31">
        <v>76.694599999999994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1603.95</v>
      </c>
      <c r="D48" s="36">
        <v>1607.3166666666666</v>
      </c>
      <c r="E48" s="36">
        <v>1581.6333333333332</v>
      </c>
      <c r="F48" s="36">
        <v>1559.3166666666666</v>
      </c>
      <c r="G48" s="36">
        <v>1533.6333333333332</v>
      </c>
      <c r="H48" s="36">
        <v>1629.6333333333332</v>
      </c>
      <c r="I48" s="36">
        <v>1655.3166666666666</v>
      </c>
      <c r="J48" s="36">
        <v>1677.6333333333332</v>
      </c>
      <c r="K48" s="31">
        <v>1633</v>
      </c>
      <c r="L48" s="31">
        <v>1585</v>
      </c>
      <c r="M48" s="31">
        <v>5.21143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550.85</v>
      </c>
      <c r="D49" s="36">
        <v>548.91666666666674</v>
      </c>
      <c r="E49" s="36">
        <v>541.88333333333344</v>
      </c>
      <c r="F49" s="36">
        <v>532.91666666666674</v>
      </c>
      <c r="G49" s="36">
        <v>525.88333333333344</v>
      </c>
      <c r="H49" s="36">
        <v>557.88333333333344</v>
      </c>
      <c r="I49" s="36">
        <v>564.91666666666674</v>
      </c>
      <c r="J49" s="36">
        <v>573.88333333333344</v>
      </c>
      <c r="K49" s="31">
        <v>555.95000000000005</v>
      </c>
      <c r="L49" s="31">
        <v>539.95000000000005</v>
      </c>
      <c r="M49" s="31">
        <v>17.841090000000001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1478.3</v>
      </c>
      <c r="D50" s="36">
        <v>1477.9166666666667</v>
      </c>
      <c r="E50" s="36">
        <v>1457.8333333333335</v>
      </c>
      <c r="F50" s="36">
        <v>1437.3666666666668</v>
      </c>
      <c r="G50" s="36">
        <v>1417.2833333333335</v>
      </c>
      <c r="H50" s="36">
        <v>1498.3833333333334</v>
      </c>
      <c r="I50" s="36">
        <v>1518.4666666666669</v>
      </c>
      <c r="J50" s="36">
        <v>1538.9333333333334</v>
      </c>
      <c r="K50" s="31">
        <v>1498</v>
      </c>
      <c r="L50" s="31">
        <v>1457.45</v>
      </c>
      <c r="M50" s="31">
        <v>14.419460000000001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318.10000000000002</v>
      </c>
      <c r="D51" s="36">
        <v>320.75000000000006</v>
      </c>
      <c r="E51" s="36">
        <v>314.9500000000001</v>
      </c>
      <c r="F51" s="36">
        <v>311.80000000000007</v>
      </c>
      <c r="G51" s="36">
        <v>306.00000000000011</v>
      </c>
      <c r="H51" s="36">
        <v>323.90000000000009</v>
      </c>
      <c r="I51" s="36">
        <v>329.70000000000005</v>
      </c>
      <c r="J51" s="36">
        <v>332.85000000000008</v>
      </c>
      <c r="K51" s="31">
        <v>326.55</v>
      </c>
      <c r="L51" s="31">
        <v>317.60000000000002</v>
      </c>
      <c r="M51" s="31">
        <v>411.11245000000002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1743.85</v>
      </c>
      <c r="D52" s="36">
        <v>1738.6833333333334</v>
      </c>
      <c r="E52" s="36">
        <v>1724.3666666666668</v>
      </c>
      <c r="F52" s="36">
        <v>1704.8833333333334</v>
      </c>
      <c r="G52" s="36">
        <v>1690.5666666666668</v>
      </c>
      <c r="H52" s="36">
        <v>1758.1666666666667</v>
      </c>
      <c r="I52" s="36">
        <v>1772.4833333333333</v>
      </c>
      <c r="J52" s="36">
        <v>1791.9666666666667</v>
      </c>
      <c r="K52" s="31">
        <v>1753</v>
      </c>
      <c r="L52" s="31">
        <v>1719.2</v>
      </c>
      <c r="M52" s="31">
        <v>8.6792499999999997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317.39999999999998</v>
      </c>
      <c r="D53" s="36">
        <v>320.33333333333331</v>
      </c>
      <c r="E53" s="36">
        <v>313.66666666666663</v>
      </c>
      <c r="F53" s="36">
        <v>309.93333333333334</v>
      </c>
      <c r="G53" s="36">
        <v>303.26666666666665</v>
      </c>
      <c r="H53" s="36">
        <v>324.06666666666661</v>
      </c>
      <c r="I53" s="36">
        <v>330.73333333333323</v>
      </c>
      <c r="J53" s="36">
        <v>334.46666666666658</v>
      </c>
      <c r="K53" s="31">
        <v>327</v>
      </c>
      <c r="L53" s="31">
        <v>316.60000000000002</v>
      </c>
      <c r="M53" s="31">
        <v>163.17536999999999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348.2</v>
      </c>
      <c r="D54" s="36">
        <v>348.18333333333334</v>
      </c>
      <c r="E54" s="36">
        <v>337.31666666666666</v>
      </c>
      <c r="F54" s="36">
        <v>326.43333333333334</v>
      </c>
      <c r="G54" s="36">
        <v>315.56666666666666</v>
      </c>
      <c r="H54" s="36">
        <v>359.06666666666666</v>
      </c>
      <c r="I54" s="36">
        <v>369.93333333333334</v>
      </c>
      <c r="J54" s="36">
        <v>380.81666666666666</v>
      </c>
      <c r="K54" s="31">
        <v>359.05</v>
      </c>
      <c r="L54" s="31">
        <v>337.3</v>
      </c>
      <c r="M54" s="31">
        <v>457.85744999999997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1470.35</v>
      </c>
      <c r="D55" s="36">
        <v>1473.1000000000001</v>
      </c>
      <c r="E55" s="36">
        <v>1461.3000000000002</v>
      </c>
      <c r="F55" s="36">
        <v>1452.25</v>
      </c>
      <c r="G55" s="36">
        <v>1440.45</v>
      </c>
      <c r="H55" s="36">
        <v>1482.1500000000003</v>
      </c>
      <c r="I55" s="36">
        <v>1493.95</v>
      </c>
      <c r="J55" s="36">
        <v>1503.0000000000005</v>
      </c>
      <c r="K55" s="31">
        <v>1484.9</v>
      </c>
      <c r="L55" s="31">
        <v>1464.05</v>
      </c>
      <c r="M55" s="31">
        <v>42.636890000000001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359.45</v>
      </c>
      <c r="D56" s="36">
        <v>360.8</v>
      </c>
      <c r="E56" s="36">
        <v>357.05</v>
      </c>
      <c r="F56" s="36">
        <v>354.65</v>
      </c>
      <c r="G56" s="36">
        <v>350.9</v>
      </c>
      <c r="H56" s="36">
        <v>363.20000000000005</v>
      </c>
      <c r="I56" s="36">
        <v>366.95000000000005</v>
      </c>
      <c r="J56" s="36">
        <v>369.35000000000008</v>
      </c>
      <c r="K56" s="31">
        <v>364.55</v>
      </c>
      <c r="L56" s="31">
        <v>358.4</v>
      </c>
      <c r="M56" s="31">
        <v>16.600239999999999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34924.550000000003</v>
      </c>
      <c r="D57" s="36">
        <v>34928.183333333334</v>
      </c>
      <c r="E57" s="36">
        <v>34806.366666666669</v>
      </c>
      <c r="F57" s="36">
        <v>34688.183333333334</v>
      </c>
      <c r="G57" s="36">
        <v>34566.366666666669</v>
      </c>
      <c r="H57" s="36">
        <v>35046.366666666669</v>
      </c>
      <c r="I57" s="36">
        <v>35168.183333333334</v>
      </c>
      <c r="J57" s="36">
        <v>35286.366666666669</v>
      </c>
      <c r="K57" s="31">
        <v>35050</v>
      </c>
      <c r="L57" s="31">
        <v>34810</v>
      </c>
      <c r="M57" s="31">
        <v>0.10838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5842.2</v>
      </c>
      <c r="D58" s="36">
        <v>5887.6333333333323</v>
      </c>
      <c r="E58" s="36">
        <v>5785.866666666665</v>
      </c>
      <c r="F58" s="36">
        <v>5729.5333333333328</v>
      </c>
      <c r="G58" s="36">
        <v>5627.7666666666655</v>
      </c>
      <c r="H58" s="36">
        <v>5943.9666666666644</v>
      </c>
      <c r="I58" s="36">
        <v>6045.7333333333327</v>
      </c>
      <c r="J58" s="36">
        <v>6102.0666666666639</v>
      </c>
      <c r="K58" s="31">
        <v>5989.4</v>
      </c>
      <c r="L58" s="31">
        <v>5831.3</v>
      </c>
      <c r="M58" s="31">
        <v>1.9168099999999999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739.55</v>
      </c>
      <c r="D59" s="36">
        <v>742.75</v>
      </c>
      <c r="E59" s="36">
        <v>734.8</v>
      </c>
      <c r="F59" s="36">
        <v>730.05</v>
      </c>
      <c r="G59" s="36">
        <v>722.09999999999991</v>
      </c>
      <c r="H59" s="36">
        <v>747.5</v>
      </c>
      <c r="I59" s="36">
        <v>755.45</v>
      </c>
      <c r="J59" s="36">
        <v>760.2</v>
      </c>
      <c r="K59" s="31">
        <v>750.7</v>
      </c>
      <c r="L59" s="31">
        <v>738</v>
      </c>
      <c r="M59" s="31">
        <v>10.01868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115.77</v>
      </c>
      <c r="D60" s="36">
        <v>115.78000000000002</v>
      </c>
      <c r="E60" s="36">
        <v>115.11000000000003</v>
      </c>
      <c r="F60" s="36">
        <v>114.45000000000002</v>
      </c>
      <c r="G60" s="36">
        <v>113.78000000000003</v>
      </c>
      <c r="H60" s="36">
        <v>116.44000000000003</v>
      </c>
      <c r="I60" s="36">
        <v>117.11000000000001</v>
      </c>
      <c r="J60" s="36">
        <v>117.77000000000002</v>
      </c>
      <c r="K60" s="31">
        <v>116.45</v>
      </c>
      <c r="L60" s="31">
        <v>115.12</v>
      </c>
      <c r="M60" s="31">
        <v>176.64352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1417.85</v>
      </c>
      <c r="D61" s="36">
        <v>1418.9499999999998</v>
      </c>
      <c r="E61" s="36">
        <v>1392.0999999999997</v>
      </c>
      <c r="F61" s="36">
        <v>1366.35</v>
      </c>
      <c r="G61" s="36">
        <v>1339.4999999999998</v>
      </c>
      <c r="H61" s="36">
        <v>1444.6999999999996</v>
      </c>
      <c r="I61" s="36">
        <v>1471.55</v>
      </c>
      <c r="J61" s="36">
        <v>1497.2999999999995</v>
      </c>
      <c r="K61" s="31">
        <v>1445.8</v>
      </c>
      <c r="L61" s="31">
        <v>1393.2</v>
      </c>
      <c r="M61" s="31">
        <v>27.687169999999998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1528.9</v>
      </c>
      <c r="D62" s="36">
        <v>1539.6499999999999</v>
      </c>
      <c r="E62" s="36">
        <v>1515.2499999999998</v>
      </c>
      <c r="F62" s="36">
        <v>1501.6</v>
      </c>
      <c r="G62" s="36">
        <v>1477.1999999999998</v>
      </c>
      <c r="H62" s="36">
        <v>1553.2999999999997</v>
      </c>
      <c r="I62" s="36">
        <v>1577.6999999999998</v>
      </c>
      <c r="J62" s="36">
        <v>1591.3499999999997</v>
      </c>
      <c r="K62" s="31">
        <v>1564.05</v>
      </c>
      <c r="L62" s="31">
        <v>1526</v>
      </c>
      <c r="M62" s="31">
        <v>29.886510000000001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519.35</v>
      </c>
      <c r="D63" s="36">
        <v>518.30000000000007</v>
      </c>
      <c r="E63" s="36">
        <v>511.00000000000011</v>
      </c>
      <c r="F63" s="36">
        <v>502.65000000000003</v>
      </c>
      <c r="G63" s="36">
        <v>495.35000000000008</v>
      </c>
      <c r="H63" s="36">
        <v>526.65000000000009</v>
      </c>
      <c r="I63" s="36">
        <v>533.95000000000005</v>
      </c>
      <c r="J63" s="36">
        <v>542.30000000000018</v>
      </c>
      <c r="K63" s="31">
        <v>525.6</v>
      </c>
      <c r="L63" s="31">
        <v>509.95</v>
      </c>
      <c r="M63" s="31">
        <v>131.9752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6313</v>
      </c>
      <c r="D64" s="36">
        <v>6309.1833333333343</v>
      </c>
      <c r="E64" s="36">
        <v>6269.4166666666688</v>
      </c>
      <c r="F64" s="36">
        <v>6225.8333333333348</v>
      </c>
      <c r="G64" s="36">
        <v>6186.0666666666693</v>
      </c>
      <c r="H64" s="36">
        <v>6352.7666666666682</v>
      </c>
      <c r="I64" s="36">
        <v>6392.5333333333347</v>
      </c>
      <c r="J64" s="36">
        <v>6436.1166666666677</v>
      </c>
      <c r="K64" s="31">
        <v>6348.95</v>
      </c>
      <c r="L64" s="31">
        <v>6265.6</v>
      </c>
      <c r="M64" s="31">
        <v>1.49027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3366.55</v>
      </c>
      <c r="D65" s="36">
        <v>3347.1833333333329</v>
      </c>
      <c r="E65" s="36">
        <v>3269.4166666666661</v>
      </c>
      <c r="F65" s="36">
        <v>3172.2833333333333</v>
      </c>
      <c r="G65" s="36">
        <v>3094.5166666666664</v>
      </c>
      <c r="H65" s="36">
        <v>3444.3166666666657</v>
      </c>
      <c r="I65" s="36">
        <v>3522.083333333333</v>
      </c>
      <c r="J65" s="36">
        <v>3619.2166666666653</v>
      </c>
      <c r="K65" s="31">
        <v>3424.95</v>
      </c>
      <c r="L65" s="31">
        <v>3250.05</v>
      </c>
      <c r="M65" s="31">
        <v>30.043310000000002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1048.6500000000001</v>
      </c>
      <c r="D66" s="36">
        <v>1047.1333333333334</v>
      </c>
      <c r="E66" s="36">
        <v>1039.5666666666668</v>
      </c>
      <c r="F66" s="36">
        <v>1030.4833333333333</v>
      </c>
      <c r="G66" s="36">
        <v>1022.9166666666667</v>
      </c>
      <c r="H66" s="36">
        <v>1056.2166666666669</v>
      </c>
      <c r="I66" s="36">
        <v>1063.7833333333335</v>
      </c>
      <c r="J66" s="36">
        <v>1072.866666666667</v>
      </c>
      <c r="K66" s="31">
        <v>1054.7</v>
      </c>
      <c r="L66" s="31">
        <v>1038.05</v>
      </c>
      <c r="M66" s="31">
        <v>17.40727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1660.3</v>
      </c>
      <c r="D67" s="36">
        <v>1669.2333333333333</v>
      </c>
      <c r="E67" s="36">
        <v>1644.0666666666666</v>
      </c>
      <c r="F67" s="36">
        <v>1627.8333333333333</v>
      </c>
      <c r="G67" s="36">
        <v>1602.6666666666665</v>
      </c>
      <c r="H67" s="36">
        <v>1685.4666666666667</v>
      </c>
      <c r="I67" s="36">
        <v>1710.6333333333332</v>
      </c>
      <c r="J67" s="36">
        <v>1726.8666666666668</v>
      </c>
      <c r="K67" s="31">
        <v>1694.4</v>
      </c>
      <c r="L67" s="31">
        <v>1653</v>
      </c>
      <c r="M67" s="31">
        <v>3.13903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445.45</v>
      </c>
      <c r="D68" s="36">
        <v>446.31666666666661</v>
      </c>
      <c r="E68" s="36">
        <v>431.73333333333323</v>
      </c>
      <c r="F68" s="36">
        <v>418.01666666666665</v>
      </c>
      <c r="G68" s="36">
        <v>403.43333333333328</v>
      </c>
      <c r="H68" s="36">
        <v>460.03333333333319</v>
      </c>
      <c r="I68" s="36">
        <v>474.61666666666656</v>
      </c>
      <c r="J68" s="36">
        <v>488.33333333333314</v>
      </c>
      <c r="K68" s="31">
        <v>460.9</v>
      </c>
      <c r="L68" s="31">
        <v>432.6</v>
      </c>
      <c r="M68" s="31">
        <v>130.17966000000001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3807.45</v>
      </c>
      <c r="D69" s="36">
        <v>3799.15</v>
      </c>
      <c r="E69" s="36">
        <v>3766.25</v>
      </c>
      <c r="F69" s="36">
        <v>3725.0499999999997</v>
      </c>
      <c r="G69" s="36">
        <v>3692.1499999999996</v>
      </c>
      <c r="H69" s="36">
        <v>3840.3500000000004</v>
      </c>
      <c r="I69" s="36">
        <v>3873.2500000000009</v>
      </c>
      <c r="J69" s="36">
        <v>3914.4500000000007</v>
      </c>
      <c r="K69" s="31">
        <v>3832.05</v>
      </c>
      <c r="L69" s="31">
        <v>3757.95</v>
      </c>
      <c r="M69" s="31">
        <v>3.2246199999999998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879.9</v>
      </c>
      <c r="D70" s="36">
        <v>878.44999999999993</v>
      </c>
      <c r="E70" s="36">
        <v>871.44999999999982</v>
      </c>
      <c r="F70" s="36">
        <v>862.99999999999989</v>
      </c>
      <c r="G70" s="36">
        <v>855.99999999999977</v>
      </c>
      <c r="H70" s="36">
        <v>886.89999999999986</v>
      </c>
      <c r="I70" s="36">
        <v>893.90000000000009</v>
      </c>
      <c r="J70" s="36">
        <v>902.34999999999991</v>
      </c>
      <c r="K70" s="31">
        <v>885.45</v>
      </c>
      <c r="L70" s="31">
        <v>870</v>
      </c>
      <c r="M70" s="31">
        <v>46.295270000000002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633.9</v>
      </c>
      <c r="D71" s="36">
        <v>638.41666666666663</v>
      </c>
      <c r="E71" s="36">
        <v>627.98333333333323</v>
      </c>
      <c r="F71" s="36">
        <v>622.06666666666661</v>
      </c>
      <c r="G71" s="36">
        <v>611.63333333333321</v>
      </c>
      <c r="H71" s="36">
        <v>644.33333333333326</v>
      </c>
      <c r="I71" s="36">
        <v>654.76666666666665</v>
      </c>
      <c r="J71" s="36">
        <v>660.68333333333328</v>
      </c>
      <c r="K71" s="31">
        <v>648.85</v>
      </c>
      <c r="L71" s="31">
        <v>632.5</v>
      </c>
      <c r="M71" s="31">
        <v>30.202300000000001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1851.8</v>
      </c>
      <c r="D72" s="36">
        <v>1844.6833333333334</v>
      </c>
      <c r="E72" s="36">
        <v>1833.6166666666668</v>
      </c>
      <c r="F72" s="36">
        <v>1815.4333333333334</v>
      </c>
      <c r="G72" s="36">
        <v>1804.3666666666668</v>
      </c>
      <c r="H72" s="36">
        <v>1862.8666666666668</v>
      </c>
      <c r="I72" s="36">
        <v>1873.9333333333334</v>
      </c>
      <c r="J72" s="36">
        <v>1892.1166666666668</v>
      </c>
      <c r="K72" s="31">
        <v>1855.75</v>
      </c>
      <c r="L72" s="31">
        <v>1826.5</v>
      </c>
      <c r="M72" s="31">
        <v>3.3579300000000001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3077.65</v>
      </c>
      <c r="D73" s="36">
        <v>3062.6333333333337</v>
      </c>
      <c r="E73" s="36">
        <v>3003.2166666666672</v>
      </c>
      <c r="F73" s="36">
        <v>2928.7833333333333</v>
      </c>
      <c r="G73" s="36">
        <v>2869.3666666666668</v>
      </c>
      <c r="H73" s="36">
        <v>3137.0666666666675</v>
      </c>
      <c r="I73" s="36">
        <v>3196.4833333333345</v>
      </c>
      <c r="J73" s="36">
        <v>3270.9166666666679</v>
      </c>
      <c r="K73" s="31">
        <v>3122.05</v>
      </c>
      <c r="L73" s="31">
        <v>2988.2</v>
      </c>
      <c r="M73" s="31">
        <v>5.2506199999999996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406.15</v>
      </c>
      <c r="D74" s="36">
        <v>407.73333333333335</v>
      </c>
      <c r="E74" s="36">
        <v>401.9666666666667</v>
      </c>
      <c r="F74" s="36">
        <v>397.78333333333336</v>
      </c>
      <c r="G74" s="36">
        <v>392.01666666666671</v>
      </c>
      <c r="H74" s="36">
        <v>411.91666666666669</v>
      </c>
      <c r="I74" s="36">
        <v>417.68333333333334</v>
      </c>
      <c r="J74" s="36">
        <v>421.86666666666667</v>
      </c>
      <c r="K74" s="31">
        <v>413.5</v>
      </c>
      <c r="L74" s="31">
        <v>403.55</v>
      </c>
      <c r="M74" s="31">
        <v>16.502890000000001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181.32</v>
      </c>
      <c r="D75" s="36">
        <v>181.17333333333332</v>
      </c>
      <c r="E75" s="36">
        <v>179.39666666666665</v>
      </c>
      <c r="F75" s="36">
        <v>177.47333333333333</v>
      </c>
      <c r="G75" s="36">
        <v>175.69666666666666</v>
      </c>
      <c r="H75" s="36">
        <v>183.09666666666664</v>
      </c>
      <c r="I75" s="36">
        <v>184.87333333333333</v>
      </c>
      <c r="J75" s="36">
        <v>186.79666666666662</v>
      </c>
      <c r="K75" s="31">
        <v>182.95</v>
      </c>
      <c r="L75" s="31">
        <v>179.25</v>
      </c>
      <c r="M75" s="31">
        <v>23.96828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4912.3500000000004</v>
      </c>
      <c r="D76" s="36">
        <v>4915.5</v>
      </c>
      <c r="E76" s="36">
        <v>4886</v>
      </c>
      <c r="F76" s="36">
        <v>4859.6499999999996</v>
      </c>
      <c r="G76" s="36">
        <v>4830.1499999999996</v>
      </c>
      <c r="H76" s="36">
        <v>4941.8500000000004</v>
      </c>
      <c r="I76" s="36">
        <v>4971.3500000000004</v>
      </c>
      <c r="J76" s="36">
        <v>4997.7000000000007</v>
      </c>
      <c r="K76" s="31">
        <v>4945</v>
      </c>
      <c r="L76" s="31">
        <v>4889.1499999999996</v>
      </c>
      <c r="M76" s="31">
        <v>5.1548800000000004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11977.35</v>
      </c>
      <c r="D77" s="36">
        <v>11848.449999999999</v>
      </c>
      <c r="E77" s="36">
        <v>11658.899999999998</v>
      </c>
      <c r="F77" s="36">
        <v>11340.449999999999</v>
      </c>
      <c r="G77" s="36">
        <v>11150.899999999998</v>
      </c>
      <c r="H77" s="36">
        <v>12166.899999999998</v>
      </c>
      <c r="I77" s="36">
        <v>12356.449999999997</v>
      </c>
      <c r="J77" s="36">
        <v>12674.899999999998</v>
      </c>
      <c r="K77" s="31">
        <v>12038</v>
      </c>
      <c r="L77" s="31">
        <v>11530</v>
      </c>
      <c r="M77" s="31">
        <v>8.9874100000000006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3091.55</v>
      </c>
      <c r="D78" s="36">
        <v>3101.75</v>
      </c>
      <c r="E78" s="36">
        <v>3057.8</v>
      </c>
      <c r="F78" s="36">
        <v>3024.05</v>
      </c>
      <c r="G78" s="36">
        <v>2980.1000000000004</v>
      </c>
      <c r="H78" s="36">
        <v>3135.5</v>
      </c>
      <c r="I78" s="36">
        <v>3179.45</v>
      </c>
      <c r="J78" s="36">
        <v>3213.2</v>
      </c>
      <c r="K78" s="31">
        <v>3145.7</v>
      </c>
      <c r="L78" s="31">
        <v>3068</v>
      </c>
      <c r="M78" s="31">
        <v>2.3006799999999998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6804.15</v>
      </c>
      <c r="D79" s="36">
        <v>6829.3499999999995</v>
      </c>
      <c r="E79" s="36">
        <v>6767.6999999999989</v>
      </c>
      <c r="F79" s="36">
        <v>6731.2499999999991</v>
      </c>
      <c r="G79" s="36">
        <v>6669.5999999999985</v>
      </c>
      <c r="H79" s="36">
        <v>6865.7999999999993</v>
      </c>
      <c r="I79" s="36">
        <v>6927.4499999999989</v>
      </c>
      <c r="J79" s="36">
        <v>6963.9</v>
      </c>
      <c r="K79" s="31">
        <v>6891</v>
      </c>
      <c r="L79" s="31">
        <v>6792.9</v>
      </c>
      <c r="M79" s="31">
        <v>2.9169499999999999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4951.8500000000004</v>
      </c>
      <c r="D80" s="36">
        <v>4944.8833333333332</v>
      </c>
      <c r="E80" s="36">
        <v>4911.1166666666668</v>
      </c>
      <c r="F80" s="36">
        <v>4870.3833333333332</v>
      </c>
      <c r="G80" s="36">
        <v>4836.6166666666668</v>
      </c>
      <c r="H80" s="36">
        <v>4985.6166666666668</v>
      </c>
      <c r="I80" s="36">
        <v>5019.3833333333332</v>
      </c>
      <c r="J80" s="36">
        <v>5060.1166666666668</v>
      </c>
      <c r="K80" s="31">
        <v>4978.6499999999996</v>
      </c>
      <c r="L80" s="31">
        <v>4904.1499999999996</v>
      </c>
      <c r="M80" s="31">
        <v>6.8343999999999996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4156.8999999999996</v>
      </c>
      <c r="D81" s="36">
        <v>4168.3500000000004</v>
      </c>
      <c r="E81" s="36">
        <v>4135.9000000000005</v>
      </c>
      <c r="F81" s="36">
        <v>4114.9000000000005</v>
      </c>
      <c r="G81" s="36">
        <v>4082.4500000000007</v>
      </c>
      <c r="H81" s="36">
        <v>4189.3500000000004</v>
      </c>
      <c r="I81" s="36">
        <v>4221.8000000000011</v>
      </c>
      <c r="J81" s="36">
        <v>4242.8</v>
      </c>
      <c r="K81" s="31">
        <v>4200.8</v>
      </c>
      <c r="L81" s="31">
        <v>4147.3500000000004</v>
      </c>
      <c r="M81" s="31">
        <v>2.9135800000000001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200.03</v>
      </c>
      <c r="D82" s="36">
        <v>194.76666666666668</v>
      </c>
      <c r="E82" s="36">
        <v>187.60333333333335</v>
      </c>
      <c r="F82" s="36">
        <v>175.17666666666668</v>
      </c>
      <c r="G82" s="36">
        <v>168.01333333333335</v>
      </c>
      <c r="H82" s="36">
        <v>207.19333333333336</v>
      </c>
      <c r="I82" s="36">
        <v>214.35666666666671</v>
      </c>
      <c r="J82" s="36">
        <v>226.78333333333336</v>
      </c>
      <c r="K82" s="31">
        <v>201.93</v>
      </c>
      <c r="L82" s="31">
        <v>182.34</v>
      </c>
      <c r="M82" s="31">
        <v>532.19548999999995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201.84</v>
      </c>
      <c r="D83" s="36">
        <v>201.42</v>
      </c>
      <c r="E83" s="36">
        <v>199.92</v>
      </c>
      <c r="F83" s="36">
        <v>198</v>
      </c>
      <c r="G83" s="36">
        <v>196.5</v>
      </c>
      <c r="H83" s="36">
        <v>203.33999999999997</v>
      </c>
      <c r="I83" s="36">
        <v>204.83999999999997</v>
      </c>
      <c r="J83" s="36">
        <v>206.75999999999996</v>
      </c>
      <c r="K83" s="31">
        <v>202.92</v>
      </c>
      <c r="L83" s="31">
        <v>199.5</v>
      </c>
      <c r="M83" s="31">
        <v>87.849360000000004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1035.3</v>
      </c>
      <c r="D84" s="36">
        <v>1034.4333333333334</v>
      </c>
      <c r="E84" s="36">
        <v>1015.8666666666668</v>
      </c>
      <c r="F84" s="36">
        <v>996.43333333333339</v>
      </c>
      <c r="G84" s="36">
        <v>977.86666666666679</v>
      </c>
      <c r="H84" s="36">
        <v>1053.8666666666668</v>
      </c>
      <c r="I84" s="36">
        <v>1072.4333333333334</v>
      </c>
      <c r="J84" s="36">
        <v>1091.8666666666668</v>
      </c>
      <c r="K84" s="31">
        <v>1053</v>
      </c>
      <c r="L84" s="31">
        <v>1015</v>
      </c>
      <c r="M84" s="31">
        <v>6.6972699999999996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502.2</v>
      </c>
      <c r="D85" s="36">
        <v>501.2</v>
      </c>
      <c r="E85" s="36">
        <v>495.04999999999995</v>
      </c>
      <c r="F85" s="36">
        <v>487.9</v>
      </c>
      <c r="G85" s="36">
        <v>481.74999999999994</v>
      </c>
      <c r="H85" s="36">
        <v>508.34999999999997</v>
      </c>
      <c r="I85" s="36">
        <v>514.5</v>
      </c>
      <c r="J85" s="36">
        <v>521.65</v>
      </c>
      <c r="K85" s="31">
        <v>507.35</v>
      </c>
      <c r="L85" s="31">
        <v>494.05</v>
      </c>
      <c r="M85" s="31">
        <v>18.133849999999999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233.75</v>
      </c>
      <c r="D86" s="36">
        <v>234.01666666666665</v>
      </c>
      <c r="E86" s="36">
        <v>231.6333333333333</v>
      </c>
      <c r="F86" s="36">
        <v>229.51666666666665</v>
      </c>
      <c r="G86" s="36">
        <v>227.1333333333333</v>
      </c>
      <c r="H86" s="36">
        <v>236.1333333333333</v>
      </c>
      <c r="I86" s="36">
        <v>238.51666666666662</v>
      </c>
      <c r="J86" s="36">
        <v>240.6333333333333</v>
      </c>
      <c r="K86" s="31">
        <v>236.4</v>
      </c>
      <c r="L86" s="31">
        <v>231.9</v>
      </c>
      <c r="M86" s="31">
        <v>187.13036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2058.65</v>
      </c>
      <c r="D87" s="36">
        <v>2042.0999999999997</v>
      </c>
      <c r="E87" s="36">
        <v>2019.1999999999994</v>
      </c>
      <c r="F87" s="36">
        <v>1979.7499999999998</v>
      </c>
      <c r="G87" s="36">
        <v>1956.8499999999995</v>
      </c>
      <c r="H87" s="36">
        <v>2081.5499999999993</v>
      </c>
      <c r="I87" s="36">
        <v>2104.4499999999994</v>
      </c>
      <c r="J87" s="36">
        <v>2143.8999999999992</v>
      </c>
      <c r="K87" s="31">
        <v>2065</v>
      </c>
      <c r="L87" s="31">
        <v>2002.65</v>
      </c>
      <c r="M87" s="31">
        <v>6.0750700000000002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1439.8</v>
      </c>
      <c r="D88" s="36">
        <v>1451.6499999999999</v>
      </c>
      <c r="E88" s="36">
        <v>1425.3999999999996</v>
      </c>
      <c r="F88" s="36">
        <v>1410.9999999999998</v>
      </c>
      <c r="G88" s="36">
        <v>1384.7499999999995</v>
      </c>
      <c r="H88" s="36">
        <v>1466.0499999999997</v>
      </c>
      <c r="I88" s="36">
        <v>1492.3000000000002</v>
      </c>
      <c r="J88" s="36">
        <v>1506.6999999999998</v>
      </c>
      <c r="K88" s="31">
        <v>1477.9</v>
      </c>
      <c r="L88" s="31">
        <v>1437.25</v>
      </c>
      <c r="M88" s="31">
        <v>8.7320600000000006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3181.05</v>
      </c>
      <c r="D89" s="36">
        <v>3162.8166666666671</v>
      </c>
      <c r="E89" s="36">
        <v>3118.6333333333341</v>
      </c>
      <c r="F89" s="36">
        <v>3056.2166666666672</v>
      </c>
      <c r="G89" s="36">
        <v>3012.0333333333342</v>
      </c>
      <c r="H89" s="36">
        <v>3225.233333333334</v>
      </c>
      <c r="I89" s="36">
        <v>3269.4166666666674</v>
      </c>
      <c r="J89" s="36">
        <v>3331.8333333333339</v>
      </c>
      <c r="K89" s="31">
        <v>3207</v>
      </c>
      <c r="L89" s="31">
        <v>3100.4</v>
      </c>
      <c r="M89" s="31">
        <v>13.83398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2790.9</v>
      </c>
      <c r="D90" s="36">
        <v>2801.25</v>
      </c>
      <c r="E90" s="36">
        <v>2772.5</v>
      </c>
      <c r="F90" s="36">
        <v>2754.1</v>
      </c>
      <c r="G90" s="36">
        <v>2725.35</v>
      </c>
      <c r="H90" s="36">
        <v>2819.65</v>
      </c>
      <c r="I90" s="36">
        <v>2848.4</v>
      </c>
      <c r="J90" s="36">
        <v>2866.8</v>
      </c>
      <c r="K90" s="31">
        <v>2830</v>
      </c>
      <c r="L90" s="31">
        <v>2782.85</v>
      </c>
      <c r="M90" s="31">
        <v>7.2172799999999997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3273.9</v>
      </c>
      <c r="D91" s="36">
        <v>3281.7999999999997</v>
      </c>
      <c r="E91" s="36">
        <v>3243.5999999999995</v>
      </c>
      <c r="F91" s="36">
        <v>3213.2999999999997</v>
      </c>
      <c r="G91" s="36">
        <v>3175.0999999999995</v>
      </c>
      <c r="H91" s="36">
        <v>3312.0999999999995</v>
      </c>
      <c r="I91" s="36">
        <v>3350.2999999999993</v>
      </c>
      <c r="J91" s="36">
        <v>3380.5999999999995</v>
      </c>
      <c r="K91" s="31">
        <v>3320</v>
      </c>
      <c r="L91" s="31">
        <v>3251.5</v>
      </c>
      <c r="M91" s="31">
        <v>0.40987000000000001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677.25</v>
      </c>
      <c r="D92" s="36">
        <v>678.58333333333337</v>
      </c>
      <c r="E92" s="36">
        <v>669.86666666666679</v>
      </c>
      <c r="F92" s="36">
        <v>662.48333333333346</v>
      </c>
      <c r="G92" s="36">
        <v>653.76666666666688</v>
      </c>
      <c r="H92" s="36">
        <v>685.9666666666667</v>
      </c>
      <c r="I92" s="36">
        <v>694.68333333333317</v>
      </c>
      <c r="J92" s="36">
        <v>702.06666666666661</v>
      </c>
      <c r="K92" s="31">
        <v>687.3</v>
      </c>
      <c r="L92" s="31">
        <v>671.2</v>
      </c>
      <c r="M92" s="31">
        <v>22.854959999999998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1630.25</v>
      </c>
      <c r="D93" s="36">
        <v>1627.0833333333333</v>
      </c>
      <c r="E93" s="36">
        <v>1621.1666666666665</v>
      </c>
      <c r="F93" s="36">
        <v>1612.0833333333333</v>
      </c>
      <c r="G93" s="36">
        <v>1606.1666666666665</v>
      </c>
      <c r="H93" s="36">
        <v>1636.1666666666665</v>
      </c>
      <c r="I93" s="36">
        <v>1642.083333333333</v>
      </c>
      <c r="J93" s="36">
        <v>1651.1666666666665</v>
      </c>
      <c r="K93" s="31">
        <v>1633</v>
      </c>
      <c r="L93" s="31">
        <v>1618</v>
      </c>
      <c r="M93" s="31">
        <v>17.83877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4105.7</v>
      </c>
      <c r="D94" s="36">
        <v>4125.1500000000005</v>
      </c>
      <c r="E94" s="36">
        <v>4073.3500000000013</v>
      </c>
      <c r="F94" s="36">
        <v>4041.0000000000009</v>
      </c>
      <c r="G94" s="36">
        <v>3989.2000000000016</v>
      </c>
      <c r="H94" s="36">
        <v>4157.5000000000009</v>
      </c>
      <c r="I94" s="36">
        <v>4209.3</v>
      </c>
      <c r="J94" s="36">
        <v>4241.6500000000005</v>
      </c>
      <c r="K94" s="31">
        <v>4176.95</v>
      </c>
      <c r="L94" s="31">
        <v>4092.8</v>
      </c>
      <c r="M94" s="31">
        <v>6.31867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1615.55</v>
      </c>
      <c r="D95" s="36">
        <v>1616.4333333333334</v>
      </c>
      <c r="E95" s="36">
        <v>1598.1166666666668</v>
      </c>
      <c r="F95" s="36">
        <v>1580.6833333333334</v>
      </c>
      <c r="G95" s="36">
        <v>1562.3666666666668</v>
      </c>
      <c r="H95" s="36">
        <v>1633.8666666666668</v>
      </c>
      <c r="I95" s="36">
        <v>1652.1833333333334</v>
      </c>
      <c r="J95" s="36">
        <v>1669.6166666666668</v>
      </c>
      <c r="K95" s="31">
        <v>1634.75</v>
      </c>
      <c r="L95" s="31">
        <v>1599</v>
      </c>
      <c r="M95" s="31">
        <v>272.97917000000001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697.2</v>
      </c>
      <c r="D96" s="36">
        <v>696.48333333333346</v>
      </c>
      <c r="E96" s="36">
        <v>684.6166666666669</v>
      </c>
      <c r="F96" s="36">
        <v>672.03333333333342</v>
      </c>
      <c r="G96" s="36">
        <v>660.16666666666686</v>
      </c>
      <c r="H96" s="36">
        <v>709.06666666666695</v>
      </c>
      <c r="I96" s="36">
        <v>720.93333333333351</v>
      </c>
      <c r="J96" s="36">
        <v>733.51666666666699</v>
      </c>
      <c r="K96" s="31">
        <v>708.35</v>
      </c>
      <c r="L96" s="31">
        <v>683.9</v>
      </c>
      <c r="M96" s="31">
        <v>61.345100000000002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1815.8</v>
      </c>
      <c r="D97" s="36">
        <v>1824.1499999999999</v>
      </c>
      <c r="E97" s="36">
        <v>1803.6499999999996</v>
      </c>
      <c r="F97" s="36">
        <v>1791.4999999999998</v>
      </c>
      <c r="G97" s="36">
        <v>1770.9999999999995</v>
      </c>
      <c r="H97" s="36">
        <v>1836.2999999999997</v>
      </c>
      <c r="I97" s="36">
        <v>1856.8000000000002</v>
      </c>
      <c r="J97" s="36">
        <v>1868.9499999999998</v>
      </c>
      <c r="K97" s="31">
        <v>1844.65</v>
      </c>
      <c r="L97" s="31">
        <v>1812</v>
      </c>
      <c r="M97" s="31">
        <v>8.7564200000000003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5444.3</v>
      </c>
      <c r="D98" s="36">
        <v>5467.6333333333341</v>
      </c>
      <c r="E98" s="36">
        <v>5387.2666666666682</v>
      </c>
      <c r="F98" s="36">
        <v>5330.2333333333345</v>
      </c>
      <c r="G98" s="36">
        <v>5249.8666666666686</v>
      </c>
      <c r="H98" s="36">
        <v>5524.6666666666679</v>
      </c>
      <c r="I98" s="36">
        <v>5605.0333333333347</v>
      </c>
      <c r="J98" s="36">
        <v>5662.0666666666675</v>
      </c>
      <c r="K98" s="31">
        <v>5548</v>
      </c>
      <c r="L98" s="31">
        <v>5410.6</v>
      </c>
      <c r="M98" s="31">
        <v>4.12385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660.5</v>
      </c>
      <c r="D99" s="36">
        <v>660.0333333333333</v>
      </c>
      <c r="E99" s="36">
        <v>655.06666666666661</v>
      </c>
      <c r="F99" s="36">
        <v>649.63333333333333</v>
      </c>
      <c r="G99" s="36">
        <v>644.66666666666663</v>
      </c>
      <c r="H99" s="36">
        <v>665.46666666666658</v>
      </c>
      <c r="I99" s="36">
        <v>670.43333333333328</v>
      </c>
      <c r="J99" s="36">
        <v>675.86666666666656</v>
      </c>
      <c r="K99" s="31">
        <v>665</v>
      </c>
      <c r="L99" s="31">
        <v>654.6</v>
      </c>
      <c r="M99" s="31">
        <v>67.148499999999999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4953.6499999999996</v>
      </c>
      <c r="D100" s="36">
        <v>4993.583333333333</v>
      </c>
      <c r="E100" s="36">
        <v>4905.1666666666661</v>
      </c>
      <c r="F100" s="36">
        <v>4856.6833333333334</v>
      </c>
      <c r="G100" s="36">
        <v>4768.2666666666664</v>
      </c>
      <c r="H100" s="36">
        <v>5042.0666666666657</v>
      </c>
      <c r="I100" s="36">
        <v>5130.4833333333318</v>
      </c>
      <c r="J100" s="36">
        <v>5178.9666666666653</v>
      </c>
      <c r="K100" s="31">
        <v>5082</v>
      </c>
      <c r="L100" s="31">
        <v>4945.1000000000004</v>
      </c>
      <c r="M100" s="31">
        <v>24.998570000000001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395.75</v>
      </c>
      <c r="D101" s="36">
        <v>389.2</v>
      </c>
      <c r="E101" s="36">
        <v>376.65</v>
      </c>
      <c r="F101" s="36">
        <v>357.55</v>
      </c>
      <c r="G101" s="36">
        <v>345</v>
      </c>
      <c r="H101" s="36">
        <v>408.29999999999995</v>
      </c>
      <c r="I101" s="36">
        <v>420.85</v>
      </c>
      <c r="J101" s="36">
        <v>439.94999999999993</v>
      </c>
      <c r="K101" s="31">
        <v>401.75</v>
      </c>
      <c r="L101" s="31">
        <v>370.1</v>
      </c>
      <c r="M101" s="31">
        <v>357.30279000000002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2691.4</v>
      </c>
      <c r="D102" s="36">
        <v>2710.3833333333332</v>
      </c>
      <c r="E102" s="36">
        <v>2666.4166666666665</v>
      </c>
      <c r="F102" s="36">
        <v>2641.4333333333334</v>
      </c>
      <c r="G102" s="36">
        <v>2597.4666666666667</v>
      </c>
      <c r="H102" s="36">
        <v>2735.3666666666663</v>
      </c>
      <c r="I102" s="36">
        <v>2779.3333333333335</v>
      </c>
      <c r="J102" s="36">
        <v>2804.3166666666662</v>
      </c>
      <c r="K102" s="31">
        <v>2754.35</v>
      </c>
      <c r="L102" s="31">
        <v>2685.4</v>
      </c>
      <c r="M102" s="31">
        <v>15.60399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1209.45</v>
      </c>
      <c r="D103" s="36">
        <v>1214.9000000000001</v>
      </c>
      <c r="E103" s="36">
        <v>1198.9500000000003</v>
      </c>
      <c r="F103" s="36">
        <v>1188.4500000000003</v>
      </c>
      <c r="G103" s="36">
        <v>1172.5000000000005</v>
      </c>
      <c r="H103" s="36">
        <v>1225.4000000000001</v>
      </c>
      <c r="I103" s="36">
        <v>1241.3499999999999</v>
      </c>
      <c r="J103" s="36">
        <v>1251.8499999999999</v>
      </c>
      <c r="K103" s="31">
        <v>1230.8499999999999</v>
      </c>
      <c r="L103" s="31">
        <v>1204.4000000000001</v>
      </c>
      <c r="M103" s="31">
        <v>239.72277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1967.55</v>
      </c>
      <c r="D104" s="36">
        <v>1964.8</v>
      </c>
      <c r="E104" s="36">
        <v>1925.6</v>
      </c>
      <c r="F104" s="36">
        <v>1883.6499999999999</v>
      </c>
      <c r="G104" s="36">
        <v>1844.4499999999998</v>
      </c>
      <c r="H104" s="36">
        <v>2006.75</v>
      </c>
      <c r="I104" s="36">
        <v>2045.9500000000003</v>
      </c>
      <c r="J104" s="36">
        <v>2087.9</v>
      </c>
      <c r="K104" s="31">
        <v>2004</v>
      </c>
      <c r="L104" s="31">
        <v>1922.85</v>
      </c>
      <c r="M104" s="31">
        <v>14.66306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723.85</v>
      </c>
      <c r="D105" s="36">
        <v>718.41666666666663</v>
      </c>
      <c r="E105" s="36">
        <v>703.48333333333323</v>
      </c>
      <c r="F105" s="36">
        <v>683.11666666666656</v>
      </c>
      <c r="G105" s="36">
        <v>668.18333333333317</v>
      </c>
      <c r="H105" s="36">
        <v>738.7833333333333</v>
      </c>
      <c r="I105" s="36">
        <v>753.7166666666667</v>
      </c>
      <c r="J105" s="36">
        <v>774.08333333333337</v>
      </c>
      <c r="K105" s="31">
        <v>733.35</v>
      </c>
      <c r="L105" s="31">
        <v>698.05</v>
      </c>
      <c r="M105" s="31">
        <v>26.95889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76.040000000000006</v>
      </c>
      <c r="D106" s="36">
        <v>75.626666666666665</v>
      </c>
      <c r="E106" s="36">
        <v>75.023333333333326</v>
      </c>
      <c r="F106" s="36">
        <v>74.006666666666661</v>
      </c>
      <c r="G106" s="36">
        <v>73.403333333333322</v>
      </c>
      <c r="H106" s="36">
        <v>76.643333333333331</v>
      </c>
      <c r="I106" s="36">
        <v>77.246666666666684</v>
      </c>
      <c r="J106" s="36">
        <v>78.263333333333335</v>
      </c>
      <c r="K106" s="31">
        <v>76.23</v>
      </c>
      <c r="L106" s="31">
        <v>74.61</v>
      </c>
      <c r="M106" s="31">
        <v>589.12783000000002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489.9</v>
      </c>
      <c r="D107" s="36">
        <v>492.11666666666662</v>
      </c>
      <c r="E107" s="36">
        <v>486.43333333333322</v>
      </c>
      <c r="F107" s="36">
        <v>482.96666666666658</v>
      </c>
      <c r="G107" s="36">
        <v>477.28333333333319</v>
      </c>
      <c r="H107" s="36">
        <v>495.58333333333326</v>
      </c>
      <c r="I107" s="36">
        <v>501.26666666666665</v>
      </c>
      <c r="J107" s="36">
        <v>504.73333333333329</v>
      </c>
      <c r="K107" s="31">
        <v>497.8</v>
      </c>
      <c r="L107" s="31">
        <v>488.65</v>
      </c>
      <c r="M107" s="31">
        <v>133.75906000000001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601.15</v>
      </c>
      <c r="D108" s="36">
        <v>597.63333333333333</v>
      </c>
      <c r="E108" s="36">
        <v>590.76666666666665</v>
      </c>
      <c r="F108" s="36">
        <v>580.38333333333333</v>
      </c>
      <c r="G108" s="36">
        <v>573.51666666666665</v>
      </c>
      <c r="H108" s="36">
        <v>608.01666666666665</v>
      </c>
      <c r="I108" s="36">
        <v>614.88333333333321</v>
      </c>
      <c r="J108" s="36">
        <v>625.26666666666665</v>
      </c>
      <c r="K108" s="31">
        <v>604.5</v>
      </c>
      <c r="L108" s="31">
        <v>587.25</v>
      </c>
      <c r="M108" s="31">
        <v>25.077159999999999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646.20000000000005</v>
      </c>
      <c r="D109" s="36">
        <v>643.19999999999993</v>
      </c>
      <c r="E109" s="36">
        <v>637.39999999999986</v>
      </c>
      <c r="F109" s="36">
        <v>628.59999999999991</v>
      </c>
      <c r="G109" s="36">
        <v>622.79999999999984</v>
      </c>
      <c r="H109" s="36">
        <v>651.99999999999989</v>
      </c>
      <c r="I109" s="36">
        <v>657.79999999999984</v>
      </c>
      <c r="J109" s="36">
        <v>666.59999999999991</v>
      </c>
      <c r="K109" s="31">
        <v>649</v>
      </c>
      <c r="L109" s="31">
        <v>634.4</v>
      </c>
      <c r="M109" s="31">
        <v>40.566600000000001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182.95</v>
      </c>
      <c r="D110" s="36">
        <v>182.41</v>
      </c>
      <c r="E110" s="36">
        <v>178.85</v>
      </c>
      <c r="F110" s="36">
        <v>174.75</v>
      </c>
      <c r="G110" s="36">
        <v>171.19</v>
      </c>
      <c r="H110" s="36">
        <v>186.51</v>
      </c>
      <c r="I110" s="36">
        <v>190.07</v>
      </c>
      <c r="J110" s="36">
        <v>194.17</v>
      </c>
      <c r="K110" s="31">
        <v>185.97</v>
      </c>
      <c r="L110" s="31">
        <v>178.31</v>
      </c>
      <c r="M110" s="31">
        <v>758.19146999999998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989.6</v>
      </c>
      <c r="D111" s="36">
        <v>992.01666666666677</v>
      </c>
      <c r="E111" s="36">
        <v>986.03333333333353</v>
      </c>
      <c r="F111" s="36">
        <v>982.46666666666681</v>
      </c>
      <c r="G111" s="36">
        <v>976.48333333333358</v>
      </c>
      <c r="H111" s="36">
        <v>995.58333333333348</v>
      </c>
      <c r="I111" s="36">
        <v>1001.5666666666668</v>
      </c>
      <c r="J111" s="36">
        <v>1005.1333333333334</v>
      </c>
      <c r="K111" s="31">
        <v>998</v>
      </c>
      <c r="L111" s="31">
        <v>988.45</v>
      </c>
      <c r="M111" s="31">
        <v>9.7993500000000004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195.46</v>
      </c>
      <c r="D112" s="36">
        <v>195.75333333333333</v>
      </c>
      <c r="E112" s="36">
        <v>193.20666666666665</v>
      </c>
      <c r="F112" s="36">
        <v>190.95333333333332</v>
      </c>
      <c r="G112" s="36">
        <v>188.40666666666664</v>
      </c>
      <c r="H112" s="36">
        <v>198.00666666666666</v>
      </c>
      <c r="I112" s="36">
        <v>200.55333333333334</v>
      </c>
      <c r="J112" s="36">
        <v>202.80666666666667</v>
      </c>
      <c r="K112" s="31">
        <v>198.3</v>
      </c>
      <c r="L112" s="31">
        <v>193.5</v>
      </c>
      <c r="M112" s="31">
        <v>581.91860999999994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553.45000000000005</v>
      </c>
      <c r="D113" s="36">
        <v>550.6</v>
      </c>
      <c r="E113" s="36">
        <v>544.85</v>
      </c>
      <c r="F113" s="36">
        <v>536.25</v>
      </c>
      <c r="G113" s="36">
        <v>530.5</v>
      </c>
      <c r="H113" s="36">
        <v>559.20000000000005</v>
      </c>
      <c r="I113" s="36">
        <v>564.95000000000005</v>
      </c>
      <c r="J113" s="36">
        <v>573.55000000000007</v>
      </c>
      <c r="K113" s="31">
        <v>556.35</v>
      </c>
      <c r="L113" s="31">
        <v>542</v>
      </c>
      <c r="M113" s="31">
        <v>27.964559999999999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446.8</v>
      </c>
      <c r="D114" s="36">
        <v>447.90000000000003</v>
      </c>
      <c r="E114" s="36">
        <v>442.50000000000006</v>
      </c>
      <c r="F114" s="36">
        <v>438.20000000000005</v>
      </c>
      <c r="G114" s="36">
        <v>432.80000000000007</v>
      </c>
      <c r="H114" s="36">
        <v>452.20000000000005</v>
      </c>
      <c r="I114" s="36">
        <v>457.6</v>
      </c>
      <c r="J114" s="36">
        <v>461.90000000000003</v>
      </c>
      <c r="K114" s="31">
        <v>453.3</v>
      </c>
      <c r="L114" s="31">
        <v>443.6</v>
      </c>
      <c r="M114" s="31">
        <v>101.82321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1429.7</v>
      </c>
      <c r="D115" s="36">
        <v>1423.2</v>
      </c>
      <c r="E115" s="36">
        <v>1413.7</v>
      </c>
      <c r="F115" s="36">
        <v>1397.7</v>
      </c>
      <c r="G115" s="36">
        <v>1388.2</v>
      </c>
      <c r="H115" s="36">
        <v>1439.2</v>
      </c>
      <c r="I115" s="36">
        <v>1448.7</v>
      </c>
      <c r="J115" s="36">
        <v>1464.7</v>
      </c>
      <c r="K115" s="31">
        <v>1432.7</v>
      </c>
      <c r="L115" s="31">
        <v>1407.2</v>
      </c>
      <c r="M115" s="31">
        <v>21.580670000000001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7009.8</v>
      </c>
      <c r="D116" s="36">
        <v>7045.1166666666677</v>
      </c>
      <c r="E116" s="36">
        <v>6953.633333333335</v>
      </c>
      <c r="F116" s="36">
        <v>6897.4666666666672</v>
      </c>
      <c r="G116" s="36">
        <v>6805.9833333333345</v>
      </c>
      <c r="H116" s="36">
        <v>7101.2833333333356</v>
      </c>
      <c r="I116" s="36">
        <v>7192.7666666666673</v>
      </c>
      <c r="J116" s="36">
        <v>7248.9333333333361</v>
      </c>
      <c r="K116" s="31">
        <v>7136.6</v>
      </c>
      <c r="L116" s="31">
        <v>6988.95</v>
      </c>
      <c r="M116" s="31">
        <v>1.38825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1877.15</v>
      </c>
      <c r="D117" s="36">
        <v>1872.3666666666668</v>
      </c>
      <c r="E117" s="36">
        <v>1864.7833333333335</v>
      </c>
      <c r="F117" s="36">
        <v>1852.4166666666667</v>
      </c>
      <c r="G117" s="36">
        <v>1844.8333333333335</v>
      </c>
      <c r="H117" s="36">
        <v>1884.7333333333336</v>
      </c>
      <c r="I117" s="36">
        <v>1892.3166666666666</v>
      </c>
      <c r="J117" s="36">
        <v>1904.6833333333336</v>
      </c>
      <c r="K117" s="31">
        <v>1879.95</v>
      </c>
      <c r="L117" s="31">
        <v>1860</v>
      </c>
      <c r="M117" s="31">
        <v>27.21265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4474</v>
      </c>
      <c r="D118" s="36">
        <v>4477.3</v>
      </c>
      <c r="E118" s="36">
        <v>4426.75</v>
      </c>
      <c r="F118" s="36">
        <v>4379.5</v>
      </c>
      <c r="G118" s="36">
        <v>4328.95</v>
      </c>
      <c r="H118" s="36">
        <v>4524.55</v>
      </c>
      <c r="I118" s="36">
        <v>4575.1000000000013</v>
      </c>
      <c r="J118" s="36">
        <v>4622.3500000000004</v>
      </c>
      <c r="K118" s="31">
        <v>4527.8500000000004</v>
      </c>
      <c r="L118" s="31">
        <v>4430.05</v>
      </c>
      <c r="M118" s="31">
        <v>9.9896999999999991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1291.2</v>
      </c>
      <c r="D119" s="36">
        <v>1294.3166666666668</v>
      </c>
      <c r="E119" s="36">
        <v>1283.7833333333338</v>
      </c>
      <c r="F119" s="36">
        <v>1276.366666666667</v>
      </c>
      <c r="G119" s="36">
        <v>1265.8333333333339</v>
      </c>
      <c r="H119" s="36">
        <v>1301.7333333333336</v>
      </c>
      <c r="I119" s="36">
        <v>1312.2666666666669</v>
      </c>
      <c r="J119" s="36">
        <v>1319.6833333333334</v>
      </c>
      <c r="K119" s="31">
        <v>1304.8499999999999</v>
      </c>
      <c r="L119" s="31">
        <v>1286.9000000000001</v>
      </c>
      <c r="M119" s="31">
        <v>1.1983900000000001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715.25</v>
      </c>
      <c r="D120" s="36">
        <v>711.6</v>
      </c>
      <c r="E120" s="36">
        <v>694.7</v>
      </c>
      <c r="F120" s="36">
        <v>674.15</v>
      </c>
      <c r="G120" s="36">
        <v>657.25</v>
      </c>
      <c r="H120" s="36">
        <v>732.15000000000009</v>
      </c>
      <c r="I120" s="36">
        <v>749.05</v>
      </c>
      <c r="J120" s="36">
        <v>769.60000000000014</v>
      </c>
      <c r="K120" s="31">
        <v>728.5</v>
      </c>
      <c r="L120" s="31">
        <v>691.05</v>
      </c>
      <c r="M120" s="31">
        <v>50.7879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902.1</v>
      </c>
      <c r="D121" s="36">
        <v>900.06666666666672</v>
      </c>
      <c r="E121" s="36">
        <v>892.18333333333339</v>
      </c>
      <c r="F121" s="36">
        <v>882.26666666666665</v>
      </c>
      <c r="G121" s="36">
        <v>874.38333333333333</v>
      </c>
      <c r="H121" s="36">
        <v>909.98333333333346</v>
      </c>
      <c r="I121" s="36">
        <v>917.8666666666669</v>
      </c>
      <c r="J121" s="36">
        <v>927.78333333333353</v>
      </c>
      <c r="K121" s="31">
        <v>907.95</v>
      </c>
      <c r="L121" s="31">
        <v>890.15</v>
      </c>
      <c r="M121" s="31">
        <v>9.79026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976.5</v>
      </c>
      <c r="D122" s="36">
        <v>971.41666666666663</v>
      </c>
      <c r="E122" s="36">
        <v>961.18333333333328</v>
      </c>
      <c r="F122" s="36">
        <v>945.86666666666667</v>
      </c>
      <c r="G122" s="36">
        <v>935.63333333333333</v>
      </c>
      <c r="H122" s="36">
        <v>986.73333333333323</v>
      </c>
      <c r="I122" s="36">
        <v>996.96666666666658</v>
      </c>
      <c r="J122" s="36">
        <v>1012.2833333333332</v>
      </c>
      <c r="K122" s="31">
        <v>981.65</v>
      </c>
      <c r="L122" s="31">
        <v>956.1</v>
      </c>
      <c r="M122" s="31">
        <v>12.150740000000001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580</v>
      </c>
      <c r="D123" s="36">
        <v>584.36666666666667</v>
      </c>
      <c r="E123" s="36">
        <v>574.23333333333335</v>
      </c>
      <c r="F123" s="36">
        <v>568.4666666666667</v>
      </c>
      <c r="G123" s="36">
        <v>558.33333333333337</v>
      </c>
      <c r="H123" s="36">
        <v>590.13333333333333</v>
      </c>
      <c r="I123" s="36">
        <v>600.26666666666677</v>
      </c>
      <c r="J123" s="36">
        <v>606.0333333333333</v>
      </c>
      <c r="K123" s="31">
        <v>594.5</v>
      </c>
      <c r="L123" s="31">
        <v>578.6</v>
      </c>
      <c r="M123" s="31">
        <v>7.5076599999999996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1836.9</v>
      </c>
      <c r="D124" s="36">
        <v>1822.1166666666668</v>
      </c>
      <c r="E124" s="36">
        <v>1802.2833333333335</v>
      </c>
      <c r="F124" s="36">
        <v>1767.6666666666667</v>
      </c>
      <c r="G124" s="36">
        <v>1747.8333333333335</v>
      </c>
      <c r="H124" s="36">
        <v>1856.7333333333336</v>
      </c>
      <c r="I124" s="36">
        <v>1876.5666666666666</v>
      </c>
      <c r="J124" s="36">
        <v>1911.1833333333336</v>
      </c>
      <c r="K124" s="31">
        <v>1841.95</v>
      </c>
      <c r="L124" s="31">
        <v>1787.5</v>
      </c>
      <c r="M124" s="31">
        <v>6.9050200000000004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1786.1</v>
      </c>
      <c r="D125" s="36">
        <v>1791.3500000000001</v>
      </c>
      <c r="E125" s="36">
        <v>1776.0500000000002</v>
      </c>
      <c r="F125" s="36">
        <v>1766</v>
      </c>
      <c r="G125" s="36">
        <v>1750.7</v>
      </c>
      <c r="H125" s="36">
        <v>1801.4000000000003</v>
      </c>
      <c r="I125" s="36">
        <v>1816.7</v>
      </c>
      <c r="J125" s="36">
        <v>1826.7500000000005</v>
      </c>
      <c r="K125" s="31">
        <v>1806.65</v>
      </c>
      <c r="L125" s="31">
        <v>1781.3</v>
      </c>
      <c r="M125" s="31">
        <v>56.795369999999998</v>
      </c>
      <c r="N125" s="1"/>
      <c r="O125" s="1"/>
    </row>
    <row r="126" spans="1:15" ht="12.75" customHeight="1">
      <c r="A126" s="51">
        <v>117</v>
      </c>
      <c r="B126" s="53" t="s">
        <v>843</v>
      </c>
      <c r="C126" s="31">
        <v>180.03</v>
      </c>
      <c r="D126" s="36">
        <v>180.48666666666668</v>
      </c>
      <c r="E126" s="36">
        <v>178.50333333333336</v>
      </c>
      <c r="F126" s="36">
        <v>176.97666666666669</v>
      </c>
      <c r="G126" s="36">
        <v>174.99333333333337</v>
      </c>
      <c r="H126" s="36">
        <v>182.01333333333335</v>
      </c>
      <c r="I126" s="36">
        <v>183.9966666666667</v>
      </c>
      <c r="J126" s="36">
        <v>185.52333333333334</v>
      </c>
      <c r="K126" s="31">
        <v>182.47</v>
      </c>
      <c r="L126" s="31">
        <v>178.96</v>
      </c>
      <c r="M126" s="31">
        <v>40.03069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5199.25</v>
      </c>
      <c r="D127" s="36">
        <v>5191.0999999999995</v>
      </c>
      <c r="E127" s="36">
        <v>5158.1999999999989</v>
      </c>
      <c r="F127" s="36">
        <v>5117.1499999999996</v>
      </c>
      <c r="G127" s="36">
        <v>5084.2499999999991</v>
      </c>
      <c r="H127" s="36">
        <v>5232.1499999999987</v>
      </c>
      <c r="I127" s="36">
        <v>5265.0499999999984</v>
      </c>
      <c r="J127" s="36">
        <v>5306.0999999999985</v>
      </c>
      <c r="K127" s="31">
        <v>5224</v>
      </c>
      <c r="L127" s="31">
        <v>5150.05</v>
      </c>
      <c r="M127" s="31">
        <v>0.65654000000000001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774</v>
      </c>
      <c r="D128" s="36">
        <v>779.7833333333333</v>
      </c>
      <c r="E128" s="36">
        <v>764.71666666666658</v>
      </c>
      <c r="F128" s="36">
        <v>755.43333333333328</v>
      </c>
      <c r="G128" s="36">
        <v>740.36666666666656</v>
      </c>
      <c r="H128" s="36">
        <v>789.06666666666661</v>
      </c>
      <c r="I128" s="36">
        <v>804.13333333333321</v>
      </c>
      <c r="J128" s="36">
        <v>813.41666666666663</v>
      </c>
      <c r="K128" s="31">
        <v>794.85</v>
      </c>
      <c r="L128" s="31">
        <v>770.5</v>
      </c>
      <c r="M128" s="31">
        <v>38.152349999999998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5672.5</v>
      </c>
      <c r="D129" s="36">
        <v>5706.95</v>
      </c>
      <c r="E129" s="36">
        <v>5616.9</v>
      </c>
      <c r="F129" s="36">
        <v>5561.3</v>
      </c>
      <c r="G129" s="36">
        <v>5471.25</v>
      </c>
      <c r="H129" s="36">
        <v>5762.5499999999993</v>
      </c>
      <c r="I129" s="36">
        <v>5852.6</v>
      </c>
      <c r="J129" s="36">
        <v>5908.1999999999989</v>
      </c>
      <c r="K129" s="31">
        <v>5797</v>
      </c>
      <c r="L129" s="31">
        <v>5651.35</v>
      </c>
      <c r="M129" s="31">
        <v>3.6895699999999998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3784.65</v>
      </c>
      <c r="D130" s="36">
        <v>3772.75</v>
      </c>
      <c r="E130" s="36">
        <v>3750.5</v>
      </c>
      <c r="F130" s="36">
        <v>3716.35</v>
      </c>
      <c r="G130" s="36">
        <v>3694.1</v>
      </c>
      <c r="H130" s="36">
        <v>3806.9</v>
      </c>
      <c r="I130" s="36">
        <v>3829.15</v>
      </c>
      <c r="J130" s="36">
        <v>3863.3</v>
      </c>
      <c r="K130" s="31">
        <v>3795</v>
      </c>
      <c r="L130" s="31">
        <v>3738.6</v>
      </c>
      <c r="M130" s="31">
        <v>19.799890000000001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458.75</v>
      </c>
      <c r="D131" s="36">
        <v>457</v>
      </c>
      <c r="E131" s="36">
        <v>449.8</v>
      </c>
      <c r="F131" s="36">
        <v>440.85</v>
      </c>
      <c r="G131" s="36">
        <v>433.65000000000003</v>
      </c>
      <c r="H131" s="36">
        <v>465.95</v>
      </c>
      <c r="I131" s="36">
        <v>473.15000000000003</v>
      </c>
      <c r="J131" s="36">
        <v>482.09999999999997</v>
      </c>
      <c r="K131" s="31">
        <v>464.2</v>
      </c>
      <c r="L131" s="31">
        <v>448.05</v>
      </c>
      <c r="M131" s="31">
        <v>17.077380000000002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1188.0999999999999</v>
      </c>
      <c r="D132" s="36">
        <v>1181.45</v>
      </c>
      <c r="E132" s="36">
        <v>1170.45</v>
      </c>
      <c r="F132" s="36">
        <v>1152.8</v>
      </c>
      <c r="G132" s="36">
        <v>1141.8</v>
      </c>
      <c r="H132" s="36">
        <v>1199.1000000000001</v>
      </c>
      <c r="I132" s="36">
        <v>1210.1000000000001</v>
      </c>
      <c r="J132" s="36">
        <v>1227.7500000000002</v>
      </c>
      <c r="K132" s="31">
        <v>1192.45</v>
      </c>
      <c r="L132" s="31">
        <v>1163.8</v>
      </c>
      <c r="M132" s="31">
        <v>30.116879999999998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1862.5</v>
      </c>
      <c r="D133" s="36">
        <v>1866.5333333333335</v>
      </c>
      <c r="E133" s="36">
        <v>1851.0666666666671</v>
      </c>
      <c r="F133" s="36">
        <v>1839.6333333333334</v>
      </c>
      <c r="G133" s="36">
        <v>1824.166666666667</v>
      </c>
      <c r="H133" s="36">
        <v>1877.9666666666672</v>
      </c>
      <c r="I133" s="36">
        <v>1893.4333333333338</v>
      </c>
      <c r="J133" s="36">
        <v>1904.8666666666672</v>
      </c>
      <c r="K133" s="31">
        <v>1882</v>
      </c>
      <c r="L133" s="31">
        <v>1855.1</v>
      </c>
      <c r="M133" s="31">
        <v>10.294029999999999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139938.5</v>
      </c>
      <c r="D134" s="36">
        <v>139897.69999999998</v>
      </c>
      <c r="E134" s="36">
        <v>139295.39999999997</v>
      </c>
      <c r="F134" s="36">
        <v>138652.29999999999</v>
      </c>
      <c r="G134" s="36">
        <v>138049.99999999997</v>
      </c>
      <c r="H134" s="36">
        <v>140540.79999999996</v>
      </c>
      <c r="I134" s="36">
        <v>141143.09999999995</v>
      </c>
      <c r="J134" s="36">
        <v>141786.19999999995</v>
      </c>
      <c r="K134" s="31">
        <v>140500</v>
      </c>
      <c r="L134" s="31">
        <v>139254.6</v>
      </c>
      <c r="M134" s="31">
        <v>7.5139999999999998E-2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1328.1</v>
      </c>
      <c r="D135" s="36">
        <v>1342.0666666666666</v>
      </c>
      <c r="E135" s="36">
        <v>1310.9833333333331</v>
      </c>
      <c r="F135" s="36">
        <v>1293.8666666666666</v>
      </c>
      <c r="G135" s="36">
        <v>1262.7833333333331</v>
      </c>
      <c r="H135" s="36">
        <v>1359.1833333333332</v>
      </c>
      <c r="I135" s="36">
        <v>1390.2666666666667</v>
      </c>
      <c r="J135" s="36">
        <v>1407.3833333333332</v>
      </c>
      <c r="K135" s="31">
        <v>1373.15</v>
      </c>
      <c r="L135" s="31">
        <v>1324.95</v>
      </c>
      <c r="M135" s="31">
        <v>8.8558900000000005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304</v>
      </c>
      <c r="D136" s="36">
        <v>304.90000000000003</v>
      </c>
      <c r="E136" s="36">
        <v>301.10000000000008</v>
      </c>
      <c r="F136" s="36">
        <v>298.20000000000005</v>
      </c>
      <c r="G136" s="36">
        <v>294.40000000000009</v>
      </c>
      <c r="H136" s="36">
        <v>307.80000000000007</v>
      </c>
      <c r="I136" s="36">
        <v>311.60000000000002</v>
      </c>
      <c r="J136" s="36">
        <v>314.50000000000006</v>
      </c>
      <c r="K136" s="31">
        <v>308.7</v>
      </c>
      <c r="L136" s="31">
        <v>302</v>
      </c>
      <c r="M136" s="31">
        <v>31.767230000000001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2922.1</v>
      </c>
      <c r="D137" s="36">
        <v>2925.5666666666671</v>
      </c>
      <c r="E137" s="36">
        <v>2901.1333333333341</v>
      </c>
      <c r="F137" s="36">
        <v>2880.166666666667</v>
      </c>
      <c r="G137" s="36">
        <v>2855.733333333334</v>
      </c>
      <c r="H137" s="36">
        <v>2946.5333333333342</v>
      </c>
      <c r="I137" s="36">
        <v>2970.9666666666676</v>
      </c>
      <c r="J137" s="36">
        <v>2991.9333333333343</v>
      </c>
      <c r="K137" s="31">
        <v>2950</v>
      </c>
      <c r="L137" s="31">
        <v>2904.6</v>
      </c>
      <c r="M137" s="31">
        <v>22.90006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2055.65</v>
      </c>
      <c r="D138" s="36">
        <v>2063.7333333333336</v>
      </c>
      <c r="E138" s="36">
        <v>2041.916666666667</v>
      </c>
      <c r="F138" s="36">
        <v>2028.1833333333334</v>
      </c>
      <c r="G138" s="36">
        <v>2006.3666666666668</v>
      </c>
      <c r="H138" s="36">
        <v>2077.4666666666672</v>
      </c>
      <c r="I138" s="36">
        <v>2099.2833333333338</v>
      </c>
      <c r="J138" s="36">
        <v>2113.0166666666673</v>
      </c>
      <c r="K138" s="31">
        <v>2085.5500000000002</v>
      </c>
      <c r="L138" s="31">
        <v>2050</v>
      </c>
      <c r="M138" s="31">
        <v>4.7199799999999996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681</v>
      </c>
      <c r="D139" s="36">
        <v>681.69999999999993</v>
      </c>
      <c r="E139" s="36">
        <v>672.39999999999986</v>
      </c>
      <c r="F139" s="36">
        <v>663.8</v>
      </c>
      <c r="G139" s="36">
        <v>654.49999999999989</v>
      </c>
      <c r="H139" s="36">
        <v>690.29999999999984</v>
      </c>
      <c r="I139" s="36">
        <v>699.5999999999998</v>
      </c>
      <c r="J139" s="36">
        <v>708.19999999999982</v>
      </c>
      <c r="K139" s="31">
        <v>691</v>
      </c>
      <c r="L139" s="31">
        <v>673.1</v>
      </c>
      <c r="M139" s="31">
        <v>31.26859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12873.65</v>
      </c>
      <c r="D140" s="36">
        <v>12850.783333333333</v>
      </c>
      <c r="E140" s="36">
        <v>12732.766666666666</v>
      </c>
      <c r="F140" s="36">
        <v>12591.883333333333</v>
      </c>
      <c r="G140" s="36">
        <v>12473.866666666667</v>
      </c>
      <c r="H140" s="36">
        <v>12991.666666666666</v>
      </c>
      <c r="I140" s="36">
        <v>13109.683333333332</v>
      </c>
      <c r="J140" s="36">
        <v>13250.566666666666</v>
      </c>
      <c r="K140" s="31">
        <v>12968.8</v>
      </c>
      <c r="L140" s="31">
        <v>12709.9</v>
      </c>
      <c r="M140" s="31">
        <v>5.26539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1087.7</v>
      </c>
      <c r="D141" s="36">
        <v>1090.8999999999999</v>
      </c>
      <c r="E141" s="36">
        <v>1080.4999999999998</v>
      </c>
      <c r="F141" s="36">
        <v>1073.3</v>
      </c>
      <c r="G141" s="36">
        <v>1062.8999999999999</v>
      </c>
      <c r="H141" s="36">
        <v>1098.0999999999997</v>
      </c>
      <c r="I141" s="36">
        <v>1108.4999999999998</v>
      </c>
      <c r="J141" s="36">
        <v>1115.6999999999996</v>
      </c>
      <c r="K141" s="31">
        <v>1101.3</v>
      </c>
      <c r="L141" s="31">
        <v>1083.7</v>
      </c>
      <c r="M141" s="31">
        <v>1.7321899999999999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918.05</v>
      </c>
      <c r="D142" s="36">
        <v>924.35</v>
      </c>
      <c r="E142" s="36">
        <v>909.7</v>
      </c>
      <c r="F142" s="36">
        <v>901.35</v>
      </c>
      <c r="G142" s="36">
        <v>886.7</v>
      </c>
      <c r="H142" s="36">
        <v>932.7</v>
      </c>
      <c r="I142" s="36">
        <v>947.34999999999991</v>
      </c>
      <c r="J142" s="36">
        <v>955.7</v>
      </c>
      <c r="K142" s="31">
        <v>939</v>
      </c>
      <c r="L142" s="31">
        <v>916</v>
      </c>
      <c r="M142" s="31">
        <v>9.8838899999999992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5369.05</v>
      </c>
      <c r="D143" s="36">
        <v>5395.833333333333</v>
      </c>
      <c r="E143" s="36">
        <v>5246.2166666666662</v>
      </c>
      <c r="F143" s="36">
        <v>5123.3833333333332</v>
      </c>
      <c r="G143" s="36">
        <v>4973.7666666666664</v>
      </c>
      <c r="H143" s="36">
        <v>5518.6666666666661</v>
      </c>
      <c r="I143" s="36">
        <v>5668.2833333333328</v>
      </c>
      <c r="J143" s="36">
        <v>5791.1166666666659</v>
      </c>
      <c r="K143" s="31">
        <v>5545.45</v>
      </c>
      <c r="L143" s="31">
        <v>5273</v>
      </c>
      <c r="M143" s="31">
        <v>34.644970000000001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74.709999999999994</v>
      </c>
      <c r="D144" s="36">
        <v>75.103333333333339</v>
      </c>
      <c r="E144" s="36">
        <v>74.106666666666683</v>
      </c>
      <c r="F144" s="36">
        <v>73.503333333333345</v>
      </c>
      <c r="G144" s="36">
        <v>72.506666666666689</v>
      </c>
      <c r="H144" s="36">
        <v>75.706666666666678</v>
      </c>
      <c r="I144" s="36">
        <v>76.703333333333319</v>
      </c>
      <c r="J144" s="36">
        <v>77.306666666666672</v>
      </c>
      <c r="K144" s="31">
        <v>76.099999999999994</v>
      </c>
      <c r="L144" s="31">
        <v>74.5</v>
      </c>
      <c r="M144" s="31">
        <v>43.789490000000001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2915.05</v>
      </c>
      <c r="D145" s="36">
        <v>2915.1333333333337</v>
      </c>
      <c r="E145" s="36">
        <v>2900.3666666666672</v>
      </c>
      <c r="F145" s="36">
        <v>2885.6833333333334</v>
      </c>
      <c r="G145" s="36">
        <v>2870.916666666667</v>
      </c>
      <c r="H145" s="36">
        <v>2929.8166666666675</v>
      </c>
      <c r="I145" s="36">
        <v>2944.5833333333339</v>
      </c>
      <c r="J145" s="36">
        <v>2959.2666666666678</v>
      </c>
      <c r="K145" s="31">
        <v>2929.9</v>
      </c>
      <c r="L145" s="31">
        <v>2900.45</v>
      </c>
      <c r="M145" s="31">
        <v>3.6810900000000002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1808.4</v>
      </c>
      <c r="D146" s="36">
        <v>1801.9166666666667</v>
      </c>
      <c r="E146" s="36">
        <v>1773.0333333333335</v>
      </c>
      <c r="F146" s="36">
        <v>1737.6666666666667</v>
      </c>
      <c r="G146" s="36">
        <v>1708.7833333333335</v>
      </c>
      <c r="H146" s="36">
        <v>1837.2833333333335</v>
      </c>
      <c r="I146" s="36">
        <v>1866.1666666666667</v>
      </c>
      <c r="J146" s="36">
        <v>1901.5333333333335</v>
      </c>
      <c r="K146" s="31">
        <v>1830.8</v>
      </c>
      <c r="L146" s="31">
        <v>1766.55</v>
      </c>
      <c r="M146" s="31">
        <v>8.5326199999999996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105.49</v>
      </c>
      <c r="D147" s="36">
        <v>105.79666666666667</v>
      </c>
      <c r="E147" s="36">
        <v>104.94333333333333</v>
      </c>
      <c r="F147" s="36">
        <v>104.39666666666666</v>
      </c>
      <c r="G147" s="36">
        <v>103.54333333333332</v>
      </c>
      <c r="H147" s="36">
        <v>106.34333333333333</v>
      </c>
      <c r="I147" s="36">
        <v>107.19666666666666</v>
      </c>
      <c r="J147" s="36">
        <v>107.74333333333334</v>
      </c>
      <c r="K147" s="31">
        <v>106.65</v>
      </c>
      <c r="L147" s="31">
        <v>105.25</v>
      </c>
      <c r="M147" s="31">
        <v>293.87752999999998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243.03</v>
      </c>
      <c r="D148" s="36">
        <v>242.76333333333332</v>
      </c>
      <c r="E148" s="36">
        <v>240.66666666666663</v>
      </c>
      <c r="F148" s="36">
        <v>238.30333333333331</v>
      </c>
      <c r="G148" s="36">
        <v>236.20666666666662</v>
      </c>
      <c r="H148" s="36">
        <v>245.12666666666664</v>
      </c>
      <c r="I148" s="36">
        <v>247.22333333333333</v>
      </c>
      <c r="J148" s="36">
        <v>249.58666666666664</v>
      </c>
      <c r="K148" s="31">
        <v>244.86</v>
      </c>
      <c r="L148" s="31">
        <v>240.4</v>
      </c>
      <c r="M148" s="31">
        <v>50.023209999999999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406.95</v>
      </c>
      <c r="D149" s="36">
        <v>405.55</v>
      </c>
      <c r="E149" s="36">
        <v>398.40000000000003</v>
      </c>
      <c r="F149" s="36">
        <v>389.85</v>
      </c>
      <c r="G149" s="36">
        <v>382.70000000000005</v>
      </c>
      <c r="H149" s="36">
        <v>414.1</v>
      </c>
      <c r="I149" s="36">
        <v>421.25</v>
      </c>
      <c r="J149" s="36">
        <v>429.8</v>
      </c>
      <c r="K149" s="31">
        <v>412.7</v>
      </c>
      <c r="L149" s="31">
        <v>397</v>
      </c>
      <c r="M149" s="31">
        <v>344.47138999999999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3771.15</v>
      </c>
      <c r="D150" s="36">
        <v>3719.65</v>
      </c>
      <c r="E150" s="36">
        <v>3640.3</v>
      </c>
      <c r="F150" s="36">
        <v>3509.4500000000003</v>
      </c>
      <c r="G150" s="36">
        <v>3430.1000000000004</v>
      </c>
      <c r="H150" s="36">
        <v>3850.5</v>
      </c>
      <c r="I150" s="36">
        <v>3929.8499999999995</v>
      </c>
      <c r="J150" s="36">
        <v>4060.7</v>
      </c>
      <c r="K150" s="31">
        <v>3799</v>
      </c>
      <c r="L150" s="31">
        <v>3588.8</v>
      </c>
      <c r="M150" s="31">
        <v>7.4120799999999996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2457.65</v>
      </c>
      <c r="D151" s="36">
        <v>2463.0166666666669</v>
      </c>
      <c r="E151" s="36">
        <v>2445.6333333333337</v>
      </c>
      <c r="F151" s="36">
        <v>2433.6166666666668</v>
      </c>
      <c r="G151" s="36">
        <v>2416.2333333333336</v>
      </c>
      <c r="H151" s="36">
        <v>2475.0333333333338</v>
      </c>
      <c r="I151" s="36">
        <v>2492.416666666667</v>
      </c>
      <c r="J151" s="36">
        <v>2504.4333333333338</v>
      </c>
      <c r="K151" s="31">
        <v>2480.4</v>
      </c>
      <c r="L151" s="31">
        <v>2451</v>
      </c>
      <c r="M151" s="31">
        <v>17.147580000000001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1827.1</v>
      </c>
      <c r="D152" s="36">
        <v>1819.6833333333332</v>
      </c>
      <c r="E152" s="36">
        <v>1800.0666666666664</v>
      </c>
      <c r="F152" s="36">
        <v>1773.0333333333333</v>
      </c>
      <c r="G152" s="36">
        <v>1753.4166666666665</v>
      </c>
      <c r="H152" s="36">
        <v>1846.7166666666662</v>
      </c>
      <c r="I152" s="36">
        <v>1866.333333333333</v>
      </c>
      <c r="J152" s="36">
        <v>1893.3666666666661</v>
      </c>
      <c r="K152" s="31">
        <v>1839.3</v>
      </c>
      <c r="L152" s="31">
        <v>1792.65</v>
      </c>
      <c r="M152" s="31">
        <v>10.19163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331.9</v>
      </c>
      <c r="D153" s="36">
        <v>333.71666666666664</v>
      </c>
      <c r="E153" s="36">
        <v>329.18333333333328</v>
      </c>
      <c r="F153" s="36">
        <v>326.46666666666664</v>
      </c>
      <c r="G153" s="36">
        <v>321.93333333333328</v>
      </c>
      <c r="H153" s="36">
        <v>336.43333333333328</v>
      </c>
      <c r="I153" s="36">
        <v>340.9666666666667</v>
      </c>
      <c r="J153" s="36">
        <v>343.68333333333328</v>
      </c>
      <c r="K153" s="31">
        <v>338.25</v>
      </c>
      <c r="L153" s="31">
        <v>331</v>
      </c>
      <c r="M153" s="31">
        <v>197.92252999999999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583.04999999999995</v>
      </c>
      <c r="D154" s="36">
        <v>588</v>
      </c>
      <c r="E154" s="36">
        <v>570.5</v>
      </c>
      <c r="F154" s="36">
        <v>557.95000000000005</v>
      </c>
      <c r="G154" s="36">
        <v>540.45000000000005</v>
      </c>
      <c r="H154" s="36">
        <v>600.54999999999995</v>
      </c>
      <c r="I154" s="36">
        <v>618.04999999999995</v>
      </c>
      <c r="J154" s="36">
        <v>630.59999999999991</v>
      </c>
      <c r="K154" s="31">
        <v>605.5</v>
      </c>
      <c r="L154" s="31">
        <v>575.45000000000005</v>
      </c>
      <c r="M154" s="31">
        <v>96.568039999999996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496.9</v>
      </c>
      <c r="D155" s="36">
        <v>501.33333333333331</v>
      </c>
      <c r="E155" s="36">
        <v>489.96666666666658</v>
      </c>
      <c r="F155" s="36">
        <v>483.03333333333325</v>
      </c>
      <c r="G155" s="36">
        <v>471.66666666666652</v>
      </c>
      <c r="H155" s="36">
        <v>508.26666666666665</v>
      </c>
      <c r="I155" s="36">
        <v>519.63333333333333</v>
      </c>
      <c r="J155" s="36">
        <v>526.56666666666672</v>
      </c>
      <c r="K155" s="31">
        <v>512.70000000000005</v>
      </c>
      <c r="L155" s="31">
        <v>494.4</v>
      </c>
      <c r="M155" s="31">
        <v>69.910409999999999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1456.2</v>
      </c>
      <c r="D156" s="36">
        <v>1467.8500000000001</v>
      </c>
      <c r="E156" s="36">
        <v>1438.3500000000004</v>
      </c>
      <c r="F156" s="36">
        <v>1420.5000000000002</v>
      </c>
      <c r="G156" s="36">
        <v>1391.0000000000005</v>
      </c>
      <c r="H156" s="36">
        <v>1485.7000000000003</v>
      </c>
      <c r="I156" s="36">
        <v>1515.1999999999998</v>
      </c>
      <c r="J156" s="36">
        <v>1533.0500000000002</v>
      </c>
      <c r="K156" s="31">
        <v>1497.35</v>
      </c>
      <c r="L156" s="31">
        <v>1450</v>
      </c>
      <c r="M156" s="31">
        <v>6.0303399999999998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4384.8500000000004</v>
      </c>
      <c r="D157" s="36">
        <v>4383.0999999999995</v>
      </c>
      <c r="E157" s="36">
        <v>4353.1999999999989</v>
      </c>
      <c r="F157" s="36">
        <v>4321.5499999999993</v>
      </c>
      <c r="G157" s="36">
        <v>4291.6499999999987</v>
      </c>
      <c r="H157" s="36">
        <v>4414.7499999999991</v>
      </c>
      <c r="I157" s="36">
        <v>4444.6499999999987</v>
      </c>
      <c r="J157" s="36">
        <v>4476.2999999999993</v>
      </c>
      <c r="K157" s="31">
        <v>4413</v>
      </c>
      <c r="L157" s="31">
        <v>4351.45</v>
      </c>
      <c r="M157" s="31">
        <v>2.6445799999999999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42507.35</v>
      </c>
      <c r="D158" s="36">
        <v>42112.450000000004</v>
      </c>
      <c r="E158" s="36">
        <v>41524.900000000009</v>
      </c>
      <c r="F158" s="36">
        <v>40542.450000000004</v>
      </c>
      <c r="G158" s="36">
        <v>39954.900000000009</v>
      </c>
      <c r="H158" s="36">
        <v>43094.900000000009</v>
      </c>
      <c r="I158" s="36">
        <v>43682.450000000012</v>
      </c>
      <c r="J158" s="36">
        <v>44664.900000000009</v>
      </c>
      <c r="K158" s="31">
        <v>42700</v>
      </c>
      <c r="L158" s="31">
        <v>41130</v>
      </c>
      <c r="M158" s="31">
        <v>0.29266999999999999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1708.2</v>
      </c>
      <c r="D159" s="36">
        <v>1704.0833333333333</v>
      </c>
      <c r="E159" s="36">
        <v>1688.1666666666665</v>
      </c>
      <c r="F159" s="36">
        <v>1668.1333333333332</v>
      </c>
      <c r="G159" s="36">
        <v>1652.2166666666665</v>
      </c>
      <c r="H159" s="36">
        <v>1724.1166666666666</v>
      </c>
      <c r="I159" s="36">
        <v>1740.0333333333331</v>
      </c>
      <c r="J159" s="36">
        <v>1760.0666666666666</v>
      </c>
      <c r="K159" s="31">
        <v>1720</v>
      </c>
      <c r="L159" s="31">
        <v>1684.05</v>
      </c>
      <c r="M159" s="31">
        <v>3.1785700000000001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4776.6000000000004</v>
      </c>
      <c r="D160" s="36">
        <v>4767.8166666666666</v>
      </c>
      <c r="E160" s="36">
        <v>4736.6833333333334</v>
      </c>
      <c r="F160" s="36">
        <v>4696.7666666666664</v>
      </c>
      <c r="G160" s="36">
        <v>4665.6333333333332</v>
      </c>
      <c r="H160" s="36">
        <v>4807.7333333333336</v>
      </c>
      <c r="I160" s="36">
        <v>4838.8666666666668</v>
      </c>
      <c r="J160" s="36">
        <v>4878.7833333333338</v>
      </c>
      <c r="K160" s="31">
        <v>4798.95</v>
      </c>
      <c r="L160" s="31">
        <v>4727.8999999999996</v>
      </c>
      <c r="M160" s="31">
        <v>1.6504799999999999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363.05</v>
      </c>
      <c r="D161" s="36">
        <v>367.23333333333335</v>
      </c>
      <c r="E161" s="36">
        <v>358.01666666666671</v>
      </c>
      <c r="F161" s="36">
        <v>352.98333333333335</v>
      </c>
      <c r="G161" s="36">
        <v>343.76666666666671</v>
      </c>
      <c r="H161" s="36">
        <v>372.26666666666671</v>
      </c>
      <c r="I161" s="36">
        <v>381.48333333333341</v>
      </c>
      <c r="J161" s="36">
        <v>386.51666666666671</v>
      </c>
      <c r="K161" s="31">
        <v>376.45</v>
      </c>
      <c r="L161" s="31">
        <v>362.2</v>
      </c>
      <c r="M161" s="31">
        <v>50.035310000000003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3156</v>
      </c>
      <c r="D162" s="36">
        <v>3175.7166666666667</v>
      </c>
      <c r="E162" s="36">
        <v>3121.4333333333334</v>
      </c>
      <c r="F162" s="36">
        <v>3086.8666666666668</v>
      </c>
      <c r="G162" s="36">
        <v>3032.5833333333335</v>
      </c>
      <c r="H162" s="36">
        <v>3210.2833333333333</v>
      </c>
      <c r="I162" s="36">
        <v>3264.5666666666671</v>
      </c>
      <c r="J162" s="36">
        <v>3299.1333333333332</v>
      </c>
      <c r="K162" s="31">
        <v>3230</v>
      </c>
      <c r="L162" s="31">
        <v>3141.15</v>
      </c>
      <c r="M162" s="31">
        <v>4.2731700000000004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1026.0999999999999</v>
      </c>
      <c r="D163" s="36">
        <v>1026.7</v>
      </c>
      <c r="E163" s="36">
        <v>1012.7</v>
      </c>
      <c r="F163" s="36">
        <v>999.3</v>
      </c>
      <c r="G163" s="36">
        <v>985.3</v>
      </c>
      <c r="H163" s="36">
        <v>1040.1000000000001</v>
      </c>
      <c r="I163" s="36">
        <v>1054.1000000000001</v>
      </c>
      <c r="J163" s="36">
        <v>1067.5000000000002</v>
      </c>
      <c r="K163" s="31">
        <v>1040.7</v>
      </c>
      <c r="L163" s="31">
        <v>1013.3</v>
      </c>
      <c r="M163" s="31">
        <v>10.38592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6681.75</v>
      </c>
      <c r="D164" s="36">
        <v>6645.8</v>
      </c>
      <c r="E164" s="36">
        <v>6590.6</v>
      </c>
      <c r="F164" s="36">
        <v>6499.45</v>
      </c>
      <c r="G164" s="36">
        <v>6444.25</v>
      </c>
      <c r="H164" s="36">
        <v>6736.9500000000007</v>
      </c>
      <c r="I164" s="36">
        <v>6792.15</v>
      </c>
      <c r="J164" s="36">
        <v>6883.3000000000011</v>
      </c>
      <c r="K164" s="31">
        <v>6701</v>
      </c>
      <c r="L164" s="31">
        <v>6554.65</v>
      </c>
      <c r="M164" s="31">
        <v>5.3199100000000001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370.85</v>
      </c>
      <c r="D165" s="36">
        <v>375.34999999999997</v>
      </c>
      <c r="E165" s="36">
        <v>365.19999999999993</v>
      </c>
      <c r="F165" s="36">
        <v>359.54999999999995</v>
      </c>
      <c r="G165" s="36">
        <v>349.39999999999992</v>
      </c>
      <c r="H165" s="36">
        <v>380.99999999999994</v>
      </c>
      <c r="I165" s="36">
        <v>391.14999999999992</v>
      </c>
      <c r="J165" s="36">
        <v>396.79999999999995</v>
      </c>
      <c r="K165" s="31">
        <v>385.5</v>
      </c>
      <c r="L165" s="31">
        <v>369.7</v>
      </c>
      <c r="M165" s="31">
        <v>27.99935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554.70000000000005</v>
      </c>
      <c r="D166" s="36">
        <v>554.81666666666672</v>
      </c>
      <c r="E166" s="36">
        <v>547.13333333333344</v>
      </c>
      <c r="F166" s="36">
        <v>539.56666666666672</v>
      </c>
      <c r="G166" s="36">
        <v>531.88333333333344</v>
      </c>
      <c r="H166" s="36">
        <v>562.38333333333344</v>
      </c>
      <c r="I166" s="36">
        <v>570.06666666666661</v>
      </c>
      <c r="J166" s="36">
        <v>577.63333333333344</v>
      </c>
      <c r="K166" s="31">
        <v>562.5</v>
      </c>
      <c r="L166" s="31">
        <v>547.25</v>
      </c>
      <c r="M166" s="31">
        <v>100.69484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349.8</v>
      </c>
      <c r="D167" s="36">
        <v>350.01666666666665</v>
      </c>
      <c r="E167" s="36">
        <v>343.08333333333331</v>
      </c>
      <c r="F167" s="36">
        <v>336.36666666666667</v>
      </c>
      <c r="G167" s="36">
        <v>329.43333333333334</v>
      </c>
      <c r="H167" s="36">
        <v>356.73333333333329</v>
      </c>
      <c r="I167" s="36">
        <v>363.66666666666669</v>
      </c>
      <c r="J167" s="36">
        <v>370.38333333333327</v>
      </c>
      <c r="K167" s="31">
        <v>356.95</v>
      </c>
      <c r="L167" s="31">
        <v>343.3</v>
      </c>
      <c r="M167" s="31">
        <v>258.13218999999998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1848.2</v>
      </c>
      <c r="D168" s="36">
        <v>1855.3833333333332</v>
      </c>
      <c r="E168" s="36">
        <v>1829.8166666666664</v>
      </c>
      <c r="F168" s="36">
        <v>1811.4333333333332</v>
      </c>
      <c r="G168" s="36">
        <v>1785.8666666666663</v>
      </c>
      <c r="H168" s="36">
        <v>1873.7666666666664</v>
      </c>
      <c r="I168" s="36">
        <v>1899.333333333333</v>
      </c>
      <c r="J168" s="36">
        <v>1917.7166666666665</v>
      </c>
      <c r="K168" s="31">
        <v>1880.95</v>
      </c>
      <c r="L168" s="31">
        <v>1837</v>
      </c>
      <c r="M168" s="31">
        <v>5.5779100000000001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17039.95</v>
      </c>
      <c r="D169" s="36">
        <v>17112.966666666667</v>
      </c>
      <c r="E169" s="36">
        <v>16927.983333333334</v>
      </c>
      <c r="F169" s="36">
        <v>16816.016666666666</v>
      </c>
      <c r="G169" s="36">
        <v>16631.033333333333</v>
      </c>
      <c r="H169" s="36">
        <v>17224.933333333334</v>
      </c>
      <c r="I169" s="36">
        <v>17409.916666666672</v>
      </c>
      <c r="J169" s="36">
        <v>17521.883333333335</v>
      </c>
      <c r="K169" s="31">
        <v>17297.95</v>
      </c>
      <c r="L169" s="31">
        <v>17001</v>
      </c>
      <c r="M169" s="31">
        <v>5.0430000000000003E-2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125.51</v>
      </c>
      <c r="D170" s="36">
        <v>126.03666666666668</v>
      </c>
      <c r="E170" s="36">
        <v>124.37333333333335</v>
      </c>
      <c r="F170" s="36">
        <v>123.23666666666668</v>
      </c>
      <c r="G170" s="36">
        <v>121.57333333333335</v>
      </c>
      <c r="H170" s="36">
        <v>127.17333333333335</v>
      </c>
      <c r="I170" s="36">
        <v>128.83666666666667</v>
      </c>
      <c r="J170" s="36">
        <v>129.97333333333336</v>
      </c>
      <c r="K170" s="31">
        <v>127.7</v>
      </c>
      <c r="L170" s="31">
        <v>124.9</v>
      </c>
      <c r="M170" s="31">
        <v>333.65327000000002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642.20000000000005</v>
      </c>
      <c r="D171" s="36">
        <v>642.05000000000007</v>
      </c>
      <c r="E171" s="36">
        <v>633.50000000000011</v>
      </c>
      <c r="F171" s="36">
        <v>624.80000000000007</v>
      </c>
      <c r="G171" s="36">
        <v>616.25000000000011</v>
      </c>
      <c r="H171" s="36">
        <v>650.75000000000011</v>
      </c>
      <c r="I171" s="36">
        <v>659.30000000000007</v>
      </c>
      <c r="J171" s="36">
        <v>668.00000000000011</v>
      </c>
      <c r="K171" s="31">
        <v>650.6</v>
      </c>
      <c r="L171" s="31">
        <v>633.35</v>
      </c>
      <c r="M171" s="31">
        <v>126.87461999999999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614.45000000000005</v>
      </c>
      <c r="D172" s="36">
        <v>617.41666666666663</v>
      </c>
      <c r="E172" s="36">
        <v>608.0333333333333</v>
      </c>
      <c r="F172" s="36">
        <v>601.61666666666667</v>
      </c>
      <c r="G172" s="36">
        <v>592.23333333333335</v>
      </c>
      <c r="H172" s="36">
        <v>623.83333333333326</v>
      </c>
      <c r="I172" s="36">
        <v>633.2166666666667</v>
      </c>
      <c r="J172" s="36">
        <v>639.63333333333321</v>
      </c>
      <c r="K172" s="31">
        <v>626.79999999999995</v>
      </c>
      <c r="L172" s="31">
        <v>611</v>
      </c>
      <c r="M172" s="31">
        <v>262.15667999999999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3026.3</v>
      </c>
      <c r="D173" s="36">
        <v>3032.1</v>
      </c>
      <c r="E173" s="36">
        <v>3014.2</v>
      </c>
      <c r="F173" s="36">
        <v>3002.1</v>
      </c>
      <c r="G173" s="36">
        <v>2984.2</v>
      </c>
      <c r="H173" s="36">
        <v>3044.2</v>
      </c>
      <c r="I173" s="36">
        <v>3062.1000000000004</v>
      </c>
      <c r="J173" s="36">
        <v>3074.2</v>
      </c>
      <c r="K173" s="31">
        <v>3050</v>
      </c>
      <c r="L173" s="31">
        <v>3020</v>
      </c>
      <c r="M173" s="31">
        <v>41.141039999999997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719</v>
      </c>
      <c r="D174" s="36">
        <v>717.35</v>
      </c>
      <c r="E174" s="36">
        <v>709.75</v>
      </c>
      <c r="F174" s="36">
        <v>700.5</v>
      </c>
      <c r="G174" s="36">
        <v>692.9</v>
      </c>
      <c r="H174" s="36">
        <v>726.6</v>
      </c>
      <c r="I174" s="36">
        <v>734.20000000000016</v>
      </c>
      <c r="J174" s="36">
        <v>743.45</v>
      </c>
      <c r="K174" s="31">
        <v>724.95</v>
      </c>
      <c r="L174" s="31">
        <v>708.1</v>
      </c>
      <c r="M174" s="31">
        <v>18.493099999999998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1721.05</v>
      </c>
      <c r="D175" s="36">
        <v>1725.1166666666668</v>
      </c>
      <c r="E175" s="36">
        <v>1703.9333333333336</v>
      </c>
      <c r="F175" s="36">
        <v>1686.8166666666668</v>
      </c>
      <c r="G175" s="36">
        <v>1665.6333333333337</v>
      </c>
      <c r="H175" s="36">
        <v>1742.2333333333336</v>
      </c>
      <c r="I175" s="36">
        <v>1763.416666666667</v>
      </c>
      <c r="J175" s="36">
        <v>1780.5333333333335</v>
      </c>
      <c r="K175" s="31">
        <v>1746.3</v>
      </c>
      <c r="L175" s="31">
        <v>1708</v>
      </c>
      <c r="M175" s="31">
        <v>20.96978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2552.35</v>
      </c>
      <c r="D176" s="36">
        <v>2538.5666666666666</v>
      </c>
      <c r="E176" s="36">
        <v>2513.833333333333</v>
      </c>
      <c r="F176" s="36">
        <v>2475.3166666666666</v>
      </c>
      <c r="G176" s="36">
        <v>2450.583333333333</v>
      </c>
      <c r="H176" s="36">
        <v>2577.083333333333</v>
      </c>
      <c r="I176" s="36">
        <v>2601.8166666666666</v>
      </c>
      <c r="J176" s="36">
        <v>2640.333333333333</v>
      </c>
      <c r="K176" s="31">
        <v>2563.3000000000002</v>
      </c>
      <c r="L176" s="31">
        <v>2500.0500000000002</v>
      </c>
      <c r="M176" s="31">
        <v>4.0648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194.11</v>
      </c>
      <c r="D177" s="36">
        <v>194.51</v>
      </c>
      <c r="E177" s="36">
        <v>192.61999999999998</v>
      </c>
      <c r="F177" s="36">
        <v>191.13</v>
      </c>
      <c r="G177" s="36">
        <v>189.23999999999998</v>
      </c>
      <c r="H177" s="36">
        <v>195.99999999999997</v>
      </c>
      <c r="I177" s="36">
        <v>197.88999999999996</v>
      </c>
      <c r="J177" s="36">
        <v>199.37999999999997</v>
      </c>
      <c r="K177" s="31">
        <v>196.4</v>
      </c>
      <c r="L177" s="31">
        <v>193.02</v>
      </c>
      <c r="M177" s="31">
        <v>84.942509999999999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27314.35</v>
      </c>
      <c r="D178" s="36">
        <v>27254.816666666666</v>
      </c>
      <c r="E178" s="36">
        <v>27019.633333333331</v>
      </c>
      <c r="F178" s="36">
        <v>26724.916666666664</v>
      </c>
      <c r="G178" s="36">
        <v>26489.73333333333</v>
      </c>
      <c r="H178" s="36">
        <v>27549.533333333333</v>
      </c>
      <c r="I178" s="36">
        <v>27784.716666666667</v>
      </c>
      <c r="J178" s="36">
        <v>28079.433333333334</v>
      </c>
      <c r="K178" s="31">
        <v>27490</v>
      </c>
      <c r="L178" s="31">
        <v>26960.1</v>
      </c>
      <c r="M178" s="31">
        <v>0.54584999999999995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2912.05</v>
      </c>
      <c r="D179" s="36">
        <v>2928.4833333333336</v>
      </c>
      <c r="E179" s="36">
        <v>2875.5666666666671</v>
      </c>
      <c r="F179" s="36">
        <v>2839.0833333333335</v>
      </c>
      <c r="G179" s="36">
        <v>2786.166666666667</v>
      </c>
      <c r="H179" s="36">
        <v>2964.9666666666672</v>
      </c>
      <c r="I179" s="36">
        <v>3017.8833333333332</v>
      </c>
      <c r="J179" s="36">
        <v>3054.3666666666672</v>
      </c>
      <c r="K179" s="31">
        <v>2981.4</v>
      </c>
      <c r="L179" s="31">
        <v>2892</v>
      </c>
      <c r="M179" s="31">
        <v>18.973749999999999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7021.15</v>
      </c>
      <c r="D180" s="36">
        <v>7055.5333333333328</v>
      </c>
      <c r="E180" s="36">
        <v>6953.1666666666661</v>
      </c>
      <c r="F180" s="36">
        <v>6885.1833333333334</v>
      </c>
      <c r="G180" s="36">
        <v>6782.8166666666666</v>
      </c>
      <c r="H180" s="36">
        <v>7123.5166666666655</v>
      </c>
      <c r="I180" s="36">
        <v>7225.8833333333323</v>
      </c>
      <c r="J180" s="36">
        <v>7293.866666666665</v>
      </c>
      <c r="K180" s="31">
        <v>7157.9</v>
      </c>
      <c r="L180" s="31">
        <v>6987.55</v>
      </c>
      <c r="M180" s="31">
        <v>3.94712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679</v>
      </c>
      <c r="D181" s="36">
        <v>686.05000000000007</v>
      </c>
      <c r="E181" s="36">
        <v>669.10000000000014</v>
      </c>
      <c r="F181" s="36">
        <v>659.2</v>
      </c>
      <c r="G181" s="36">
        <v>642.25000000000011</v>
      </c>
      <c r="H181" s="36">
        <v>695.95000000000016</v>
      </c>
      <c r="I181" s="36">
        <v>712.9000000000002</v>
      </c>
      <c r="J181" s="36">
        <v>722.80000000000018</v>
      </c>
      <c r="K181" s="31">
        <v>703</v>
      </c>
      <c r="L181" s="31">
        <v>676.15</v>
      </c>
      <c r="M181" s="31">
        <v>18.68439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872.8</v>
      </c>
      <c r="D182" s="36">
        <v>874.11666666666667</v>
      </c>
      <c r="E182" s="36">
        <v>867.68333333333339</v>
      </c>
      <c r="F182" s="36">
        <v>862.56666666666672</v>
      </c>
      <c r="G182" s="36">
        <v>856.13333333333344</v>
      </c>
      <c r="H182" s="36">
        <v>879.23333333333335</v>
      </c>
      <c r="I182" s="36">
        <v>885.66666666666652</v>
      </c>
      <c r="J182" s="36">
        <v>890.7833333333333</v>
      </c>
      <c r="K182" s="31">
        <v>880.55</v>
      </c>
      <c r="L182" s="31">
        <v>869</v>
      </c>
      <c r="M182" s="31">
        <v>135.28447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148.1</v>
      </c>
      <c r="D183" s="36">
        <v>148.00333333333336</v>
      </c>
      <c r="E183" s="36">
        <v>146.3966666666667</v>
      </c>
      <c r="F183" s="36">
        <v>144.69333333333336</v>
      </c>
      <c r="G183" s="36">
        <v>143.0866666666667</v>
      </c>
      <c r="H183" s="36">
        <v>149.70666666666671</v>
      </c>
      <c r="I183" s="36">
        <v>151.31333333333333</v>
      </c>
      <c r="J183" s="36">
        <v>153.01666666666671</v>
      </c>
      <c r="K183" s="31">
        <v>149.61000000000001</v>
      </c>
      <c r="L183" s="31">
        <v>146.30000000000001</v>
      </c>
      <c r="M183" s="31">
        <v>123.16097000000001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1701.6</v>
      </c>
      <c r="D184" s="36">
        <v>1708.0166666666667</v>
      </c>
      <c r="E184" s="36">
        <v>1690.5833333333333</v>
      </c>
      <c r="F184" s="36">
        <v>1679.5666666666666</v>
      </c>
      <c r="G184" s="36">
        <v>1662.1333333333332</v>
      </c>
      <c r="H184" s="36">
        <v>1719.0333333333333</v>
      </c>
      <c r="I184" s="36">
        <v>1736.4666666666667</v>
      </c>
      <c r="J184" s="36">
        <v>1747.4833333333333</v>
      </c>
      <c r="K184" s="31">
        <v>1725.45</v>
      </c>
      <c r="L184" s="31">
        <v>1697</v>
      </c>
      <c r="M184" s="31">
        <v>15.2584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879.35</v>
      </c>
      <c r="D185" s="36">
        <v>877.53333333333342</v>
      </c>
      <c r="E185" s="36">
        <v>863.11666666666679</v>
      </c>
      <c r="F185" s="36">
        <v>846.88333333333333</v>
      </c>
      <c r="G185" s="36">
        <v>832.4666666666667</v>
      </c>
      <c r="H185" s="36">
        <v>893.76666666666688</v>
      </c>
      <c r="I185" s="36">
        <v>908.18333333333362</v>
      </c>
      <c r="J185" s="36">
        <v>924.41666666666697</v>
      </c>
      <c r="K185" s="31">
        <v>891.95</v>
      </c>
      <c r="L185" s="31">
        <v>861.3</v>
      </c>
      <c r="M185" s="31">
        <v>12.22353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793.7</v>
      </c>
      <c r="D186" s="36">
        <v>793.70000000000016</v>
      </c>
      <c r="E186" s="36">
        <v>784.95000000000027</v>
      </c>
      <c r="F186" s="36">
        <v>776.20000000000016</v>
      </c>
      <c r="G186" s="36">
        <v>767.45000000000027</v>
      </c>
      <c r="H186" s="36">
        <v>802.45000000000027</v>
      </c>
      <c r="I186" s="36">
        <v>811.2</v>
      </c>
      <c r="J186" s="36">
        <v>819.95000000000027</v>
      </c>
      <c r="K186" s="31">
        <v>802.45</v>
      </c>
      <c r="L186" s="31">
        <v>784.95</v>
      </c>
      <c r="M186" s="31">
        <v>4.0953600000000003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2496.6999999999998</v>
      </c>
      <c r="D187" s="36">
        <v>2493.0833333333335</v>
      </c>
      <c r="E187" s="36">
        <v>2474.2166666666672</v>
      </c>
      <c r="F187" s="36">
        <v>2451.7333333333336</v>
      </c>
      <c r="G187" s="36">
        <v>2432.8666666666672</v>
      </c>
      <c r="H187" s="36">
        <v>2515.5666666666671</v>
      </c>
      <c r="I187" s="36">
        <v>2534.4333333333329</v>
      </c>
      <c r="J187" s="36">
        <v>2556.916666666667</v>
      </c>
      <c r="K187" s="31">
        <v>2511.9499999999998</v>
      </c>
      <c r="L187" s="31">
        <v>2470.6</v>
      </c>
      <c r="M187" s="31">
        <v>6.3521599999999996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1111.5</v>
      </c>
      <c r="D188" s="36">
        <v>1108.8500000000001</v>
      </c>
      <c r="E188" s="36">
        <v>1096.7000000000003</v>
      </c>
      <c r="F188" s="36">
        <v>1081.9000000000001</v>
      </c>
      <c r="G188" s="36">
        <v>1069.7500000000002</v>
      </c>
      <c r="H188" s="36">
        <v>1123.6500000000003</v>
      </c>
      <c r="I188" s="36">
        <v>1135.8000000000004</v>
      </c>
      <c r="J188" s="36">
        <v>1150.6000000000004</v>
      </c>
      <c r="K188" s="31">
        <v>1121</v>
      </c>
      <c r="L188" s="31">
        <v>1094.05</v>
      </c>
      <c r="M188" s="31">
        <v>14.26606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1907.5</v>
      </c>
      <c r="D189" s="36">
        <v>1905.2666666666664</v>
      </c>
      <c r="E189" s="36">
        <v>1878.8333333333328</v>
      </c>
      <c r="F189" s="36">
        <v>1850.1666666666663</v>
      </c>
      <c r="G189" s="36">
        <v>1823.7333333333327</v>
      </c>
      <c r="H189" s="36">
        <v>1933.9333333333329</v>
      </c>
      <c r="I189" s="36">
        <v>1960.3666666666663</v>
      </c>
      <c r="J189" s="36">
        <v>1989.0333333333331</v>
      </c>
      <c r="K189" s="31">
        <v>1931.7</v>
      </c>
      <c r="L189" s="31">
        <v>1876.6</v>
      </c>
      <c r="M189" s="31">
        <v>13.07192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4365.3500000000004</v>
      </c>
      <c r="D190" s="36">
        <v>4363.55</v>
      </c>
      <c r="E190" s="36">
        <v>4329.1000000000004</v>
      </c>
      <c r="F190" s="36">
        <v>4292.8500000000004</v>
      </c>
      <c r="G190" s="36">
        <v>4258.4000000000005</v>
      </c>
      <c r="H190" s="36">
        <v>4399.8</v>
      </c>
      <c r="I190" s="36">
        <v>4434.2499999999991</v>
      </c>
      <c r="J190" s="36">
        <v>4470.5</v>
      </c>
      <c r="K190" s="31">
        <v>4398</v>
      </c>
      <c r="L190" s="31">
        <v>4327.3</v>
      </c>
      <c r="M190" s="31">
        <v>17.97906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1194.9000000000001</v>
      </c>
      <c r="D191" s="36">
        <v>1198.5</v>
      </c>
      <c r="E191" s="36">
        <v>1185.5999999999999</v>
      </c>
      <c r="F191" s="36">
        <v>1176.3</v>
      </c>
      <c r="G191" s="36">
        <v>1163.3999999999999</v>
      </c>
      <c r="H191" s="36">
        <v>1207.8</v>
      </c>
      <c r="I191" s="36">
        <v>1220.7</v>
      </c>
      <c r="J191" s="36">
        <v>1230</v>
      </c>
      <c r="K191" s="31">
        <v>1211.4000000000001</v>
      </c>
      <c r="L191" s="31">
        <v>1189.2</v>
      </c>
      <c r="M191" s="31">
        <v>13.310040000000001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6925.6</v>
      </c>
      <c r="D192" s="36">
        <v>6932.2</v>
      </c>
      <c r="E192" s="36">
        <v>6909.4</v>
      </c>
      <c r="F192" s="36">
        <v>6893.2</v>
      </c>
      <c r="G192" s="36">
        <v>6870.4</v>
      </c>
      <c r="H192" s="36">
        <v>6948.4</v>
      </c>
      <c r="I192" s="36">
        <v>6971.2000000000007</v>
      </c>
      <c r="J192" s="36">
        <v>6987.4</v>
      </c>
      <c r="K192" s="31">
        <v>6955</v>
      </c>
      <c r="L192" s="31">
        <v>6916</v>
      </c>
      <c r="M192" s="31">
        <v>0.49769999999999998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792.95</v>
      </c>
      <c r="D193" s="36">
        <v>786.9</v>
      </c>
      <c r="E193" s="36">
        <v>769.5</v>
      </c>
      <c r="F193" s="36">
        <v>746.05000000000007</v>
      </c>
      <c r="G193" s="36">
        <v>728.65000000000009</v>
      </c>
      <c r="H193" s="36">
        <v>810.34999999999991</v>
      </c>
      <c r="I193" s="36">
        <v>827.74999999999977</v>
      </c>
      <c r="J193" s="36">
        <v>851.19999999999982</v>
      </c>
      <c r="K193" s="31">
        <v>804.3</v>
      </c>
      <c r="L193" s="31">
        <v>763.45</v>
      </c>
      <c r="M193" s="31">
        <v>35.99756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1161.8499999999999</v>
      </c>
      <c r="D194" s="36">
        <v>1153.1499999999999</v>
      </c>
      <c r="E194" s="36">
        <v>1127.2999999999997</v>
      </c>
      <c r="F194" s="36">
        <v>1092.7499999999998</v>
      </c>
      <c r="G194" s="36">
        <v>1066.8999999999996</v>
      </c>
      <c r="H194" s="36">
        <v>1187.6999999999998</v>
      </c>
      <c r="I194" s="36">
        <v>1213.5499999999997</v>
      </c>
      <c r="J194" s="36">
        <v>1248.0999999999999</v>
      </c>
      <c r="K194" s="31">
        <v>1179</v>
      </c>
      <c r="L194" s="31">
        <v>1118.5999999999999</v>
      </c>
      <c r="M194" s="31">
        <v>285.92304000000001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444.1</v>
      </c>
      <c r="D195" s="36">
        <v>444.43333333333334</v>
      </c>
      <c r="E195" s="36">
        <v>439.66666666666669</v>
      </c>
      <c r="F195" s="36">
        <v>435.23333333333335</v>
      </c>
      <c r="G195" s="36">
        <v>430.4666666666667</v>
      </c>
      <c r="H195" s="36">
        <v>448.86666666666667</v>
      </c>
      <c r="I195" s="36">
        <v>453.63333333333333</v>
      </c>
      <c r="J195" s="36">
        <v>458.06666666666666</v>
      </c>
      <c r="K195" s="31">
        <v>449.2</v>
      </c>
      <c r="L195" s="31">
        <v>440</v>
      </c>
      <c r="M195" s="31">
        <v>112.62582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164.07</v>
      </c>
      <c r="D196" s="36">
        <v>163.56</v>
      </c>
      <c r="E196" s="36">
        <v>161.82</v>
      </c>
      <c r="F196" s="36">
        <v>159.57</v>
      </c>
      <c r="G196" s="36">
        <v>157.82999999999998</v>
      </c>
      <c r="H196" s="36">
        <v>165.81</v>
      </c>
      <c r="I196" s="36">
        <v>167.55</v>
      </c>
      <c r="J196" s="36">
        <v>169.8</v>
      </c>
      <c r="K196" s="31">
        <v>165.3</v>
      </c>
      <c r="L196" s="31">
        <v>161.31</v>
      </c>
      <c r="M196" s="31">
        <v>428.24599999999998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1538.05</v>
      </c>
      <c r="D197" s="36">
        <v>1536.6666666666667</v>
      </c>
      <c r="E197" s="36">
        <v>1521.3833333333334</v>
      </c>
      <c r="F197" s="36">
        <v>1504.7166666666667</v>
      </c>
      <c r="G197" s="36">
        <v>1489.4333333333334</v>
      </c>
      <c r="H197" s="36">
        <v>1553.3333333333335</v>
      </c>
      <c r="I197" s="36">
        <v>1568.6166666666668</v>
      </c>
      <c r="J197" s="36">
        <v>1585.2833333333335</v>
      </c>
      <c r="K197" s="31">
        <v>1551.95</v>
      </c>
      <c r="L197" s="31">
        <v>1520</v>
      </c>
      <c r="M197" s="31">
        <v>16.225429999999999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823.7</v>
      </c>
      <c r="D198" s="36">
        <v>821.75</v>
      </c>
      <c r="E198" s="36">
        <v>816</v>
      </c>
      <c r="F198" s="36">
        <v>808.3</v>
      </c>
      <c r="G198" s="36">
        <v>802.55</v>
      </c>
      <c r="H198" s="36">
        <v>829.45</v>
      </c>
      <c r="I198" s="36">
        <v>835.2</v>
      </c>
      <c r="J198" s="36">
        <v>842.90000000000009</v>
      </c>
      <c r="K198" s="31">
        <v>827.5</v>
      </c>
      <c r="L198" s="31">
        <v>814.05</v>
      </c>
      <c r="M198" s="31">
        <v>12.327349999999999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3468.25</v>
      </c>
      <c r="D199" s="36">
        <v>3452.6166666666668</v>
      </c>
      <c r="E199" s="36">
        <v>3426.2333333333336</v>
      </c>
      <c r="F199" s="36">
        <v>3384.2166666666667</v>
      </c>
      <c r="G199" s="36">
        <v>3357.8333333333335</v>
      </c>
      <c r="H199" s="36">
        <v>3494.6333333333337</v>
      </c>
      <c r="I199" s="36">
        <v>3521.0166666666669</v>
      </c>
      <c r="J199" s="36">
        <v>3563.0333333333338</v>
      </c>
      <c r="K199" s="31">
        <v>3479</v>
      </c>
      <c r="L199" s="31">
        <v>3410.6</v>
      </c>
      <c r="M199" s="31">
        <v>13.168799999999999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3111.15</v>
      </c>
      <c r="D200" s="36">
        <v>3151.3666666666668</v>
      </c>
      <c r="E200" s="36">
        <v>3062.7833333333338</v>
      </c>
      <c r="F200" s="36">
        <v>3014.416666666667</v>
      </c>
      <c r="G200" s="36">
        <v>2925.8333333333339</v>
      </c>
      <c r="H200" s="36">
        <v>3199.7333333333336</v>
      </c>
      <c r="I200" s="36">
        <v>3288.3166666666666</v>
      </c>
      <c r="J200" s="36">
        <v>3336.6833333333334</v>
      </c>
      <c r="K200" s="31">
        <v>3239.95</v>
      </c>
      <c r="L200" s="31">
        <v>3103</v>
      </c>
      <c r="M200" s="31">
        <v>3.0643199999999999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1601.3</v>
      </c>
      <c r="D201" s="36">
        <v>1609.0333333333331</v>
      </c>
      <c r="E201" s="36">
        <v>1578.2166666666662</v>
      </c>
      <c r="F201" s="36">
        <v>1555.1333333333332</v>
      </c>
      <c r="G201" s="36">
        <v>1524.3166666666664</v>
      </c>
      <c r="H201" s="36">
        <v>1632.1166666666661</v>
      </c>
      <c r="I201" s="36">
        <v>1662.9333333333332</v>
      </c>
      <c r="J201" s="36">
        <v>1686.016666666666</v>
      </c>
      <c r="K201" s="31">
        <v>1639.85</v>
      </c>
      <c r="L201" s="31">
        <v>1585.95</v>
      </c>
      <c r="M201" s="31">
        <v>7.8563400000000003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5620.5</v>
      </c>
      <c r="D202" s="36">
        <v>5600.166666666667</v>
      </c>
      <c r="E202" s="36">
        <v>5540.3333333333339</v>
      </c>
      <c r="F202" s="36">
        <v>5460.166666666667</v>
      </c>
      <c r="G202" s="36">
        <v>5400.3333333333339</v>
      </c>
      <c r="H202" s="36">
        <v>5680.3333333333339</v>
      </c>
      <c r="I202" s="36">
        <v>5740.1666666666679</v>
      </c>
      <c r="J202" s="36">
        <v>5820.3333333333339</v>
      </c>
      <c r="K202" s="31">
        <v>5660</v>
      </c>
      <c r="L202" s="31">
        <v>5520</v>
      </c>
      <c r="M202" s="31">
        <v>7.8971200000000001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4183.8999999999996</v>
      </c>
      <c r="D203" s="36">
        <v>4182.6333333333332</v>
      </c>
      <c r="E203" s="36">
        <v>4127.0166666666664</v>
      </c>
      <c r="F203" s="36">
        <v>4070.1333333333332</v>
      </c>
      <c r="G203" s="36">
        <v>4014.5166666666664</v>
      </c>
      <c r="H203" s="36">
        <v>4239.5166666666664</v>
      </c>
      <c r="I203" s="36">
        <v>4295.1333333333332</v>
      </c>
      <c r="J203" s="36">
        <v>4352.0166666666664</v>
      </c>
      <c r="K203" s="31">
        <v>4238.25</v>
      </c>
      <c r="L203" s="31">
        <v>4125.75</v>
      </c>
      <c r="M203" s="31">
        <v>4.4652799999999999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564.9</v>
      </c>
      <c r="D204" s="36">
        <v>562.06666666666661</v>
      </c>
      <c r="E204" s="36">
        <v>555.33333333333326</v>
      </c>
      <c r="F204" s="36">
        <v>545.76666666666665</v>
      </c>
      <c r="G204" s="36">
        <v>539.0333333333333</v>
      </c>
      <c r="H204" s="36">
        <v>571.63333333333321</v>
      </c>
      <c r="I204" s="36">
        <v>578.36666666666656</v>
      </c>
      <c r="J204" s="36">
        <v>587.93333333333317</v>
      </c>
      <c r="K204" s="31">
        <v>568.79999999999995</v>
      </c>
      <c r="L204" s="31">
        <v>552.5</v>
      </c>
      <c r="M204" s="31">
        <v>20.464189999999999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11806.45</v>
      </c>
      <c r="D205" s="36">
        <v>11769.65</v>
      </c>
      <c r="E205" s="36">
        <v>11681.3</v>
      </c>
      <c r="F205" s="36">
        <v>11556.15</v>
      </c>
      <c r="G205" s="36">
        <v>11467.8</v>
      </c>
      <c r="H205" s="36">
        <v>11894.8</v>
      </c>
      <c r="I205" s="36">
        <v>11983.150000000001</v>
      </c>
      <c r="J205" s="36">
        <v>12108.3</v>
      </c>
      <c r="K205" s="31">
        <v>11858</v>
      </c>
      <c r="L205" s="31">
        <v>11644.5</v>
      </c>
      <c r="M205" s="31">
        <v>4.3810799999999999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134.9</v>
      </c>
      <c r="D206" s="36">
        <v>135.66999999999999</v>
      </c>
      <c r="E206" s="36">
        <v>133.87999999999997</v>
      </c>
      <c r="F206" s="36">
        <v>132.85999999999999</v>
      </c>
      <c r="G206" s="36">
        <v>131.06999999999996</v>
      </c>
      <c r="H206" s="36">
        <v>136.68999999999997</v>
      </c>
      <c r="I206" s="36">
        <v>138.47999999999999</v>
      </c>
      <c r="J206" s="36">
        <v>139.49999999999997</v>
      </c>
      <c r="K206" s="31">
        <v>137.46</v>
      </c>
      <c r="L206" s="31">
        <v>134.65</v>
      </c>
      <c r="M206" s="31">
        <v>117.87457000000001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2015.85</v>
      </c>
      <c r="D207" s="36">
        <v>2010.6166666666668</v>
      </c>
      <c r="E207" s="36">
        <v>1996.2333333333336</v>
      </c>
      <c r="F207" s="36">
        <v>1976.6166666666668</v>
      </c>
      <c r="G207" s="36">
        <v>1962.2333333333336</v>
      </c>
      <c r="H207" s="36">
        <v>2030.2333333333336</v>
      </c>
      <c r="I207" s="36">
        <v>2044.6166666666668</v>
      </c>
      <c r="J207" s="36">
        <v>2064.2333333333336</v>
      </c>
      <c r="K207" s="31">
        <v>2025</v>
      </c>
      <c r="L207" s="31">
        <v>1991</v>
      </c>
      <c r="M207" s="31">
        <v>5.41364</v>
      </c>
      <c r="N207" s="1"/>
      <c r="O207" s="1"/>
    </row>
    <row r="208" spans="1:15" ht="12.75" customHeight="1">
      <c r="A208" s="51">
        <v>203</v>
      </c>
      <c r="B208" s="53" t="s">
        <v>890</v>
      </c>
      <c r="C208" s="31">
        <v>1409.25</v>
      </c>
      <c r="D208" s="36">
        <v>1414.55</v>
      </c>
      <c r="E208" s="36">
        <v>1399.1</v>
      </c>
      <c r="F208" s="36">
        <v>1388.95</v>
      </c>
      <c r="G208" s="36">
        <v>1373.5</v>
      </c>
      <c r="H208" s="36">
        <v>1424.6999999999998</v>
      </c>
      <c r="I208" s="36">
        <v>1440.15</v>
      </c>
      <c r="J208" s="36">
        <v>1450.2999999999997</v>
      </c>
      <c r="K208" s="31">
        <v>1430</v>
      </c>
      <c r="L208" s="31">
        <v>1404.4</v>
      </c>
      <c r="M208" s="31">
        <v>3.9433199999999999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1577.4</v>
      </c>
      <c r="D209" s="36">
        <v>1614.6499999999999</v>
      </c>
      <c r="E209" s="36">
        <v>1529.4999999999998</v>
      </c>
      <c r="F209" s="36">
        <v>1481.6</v>
      </c>
      <c r="G209" s="36">
        <v>1396.4499999999998</v>
      </c>
      <c r="H209" s="36">
        <v>1662.5499999999997</v>
      </c>
      <c r="I209" s="36">
        <v>1747.6999999999998</v>
      </c>
      <c r="J209" s="36">
        <v>1795.5999999999997</v>
      </c>
      <c r="K209" s="31">
        <v>1699.8</v>
      </c>
      <c r="L209" s="31">
        <v>1566.75</v>
      </c>
      <c r="M209" s="31">
        <v>127.68232999999999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447.2</v>
      </c>
      <c r="D210" s="36">
        <v>445.18333333333334</v>
      </c>
      <c r="E210" s="36">
        <v>442.2166666666667</v>
      </c>
      <c r="F210" s="36">
        <v>437.23333333333335</v>
      </c>
      <c r="G210" s="36">
        <v>434.26666666666671</v>
      </c>
      <c r="H210" s="36">
        <v>450.16666666666669</v>
      </c>
      <c r="I210" s="36">
        <v>453.13333333333327</v>
      </c>
      <c r="J210" s="36">
        <v>458.11666666666667</v>
      </c>
      <c r="K210" s="31">
        <v>448.15</v>
      </c>
      <c r="L210" s="31">
        <v>440.2</v>
      </c>
      <c r="M210" s="31">
        <v>166.0727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16.21</v>
      </c>
      <c r="D211" s="36">
        <v>16.16</v>
      </c>
      <c r="E211" s="36">
        <v>16.04</v>
      </c>
      <c r="F211" s="36">
        <v>15.87</v>
      </c>
      <c r="G211" s="36">
        <v>15.749999999999998</v>
      </c>
      <c r="H211" s="36">
        <v>16.329999999999998</v>
      </c>
      <c r="I211" s="36">
        <v>16.449999999999996</v>
      </c>
      <c r="J211" s="36">
        <v>16.62</v>
      </c>
      <c r="K211" s="31">
        <v>16.28</v>
      </c>
      <c r="L211" s="31">
        <v>15.99</v>
      </c>
      <c r="M211" s="31">
        <v>2423.9620500000001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1539.65</v>
      </c>
      <c r="D212" s="36">
        <v>1538.5666666666666</v>
      </c>
      <c r="E212" s="36">
        <v>1517.2833333333333</v>
      </c>
      <c r="F212" s="36">
        <v>1494.9166666666667</v>
      </c>
      <c r="G212" s="36">
        <v>1473.6333333333334</v>
      </c>
      <c r="H212" s="36">
        <v>1560.9333333333332</v>
      </c>
      <c r="I212" s="36">
        <v>1582.2166666666665</v>
      </c>
      <c r="J212" s="36">
        <v>1604.583333333333</v>
      </c>
      <c r="K212" s="31">
        <v>1559.85</v>
      </c>
      <c r="L212" s="31">
        <v>1516.2</v>
      </c>
      <c r="M212" s="31">
        <v>14.77725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521.5</v>
      </c>
      <c r="D213" s="36">
        <v>522.73333333333335</v>
      </c>
      <c r="E213" s="36">
        <v>518.51666666666665</v>
      </c>
      <c r="F213" s="36">
        <v>515.5333333333333</v>
      </c>
      <c r="G213" s="36">
        <v>511.31666666666661</v>
      </c>
      <c r="H213" s="36">
        <v>525.7166666666667</v>
      </c>
      <c r="I213" s="36">
        <v>529.93333333333339</v>
      </c>
      <c r="J213" s="36">
        <v>532.91666666666674</v>
      </c>
      <c r="K213" s="31">
        <v>526.95000000000005</v>
      </c>
      <c r="L213" s="31">
        <v>519.75</v>
      </c>
      <c r="M213" s="31">
        <v>54.082630000000002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25.71</v>
      </c>
      <c r="D214" s="36">
        <v>25.553333333333331</v>
      </c>
      <c r="E214" s="36">
        <v>25.036666666666662</v>
      </c>
      <c r="F214" s="36">
        <v>24.36333333333333</v>
      </c>
      <c r="G214" s="36">
        <v>23.84666666666666</v>
      </c>
      <c r="H214" s="36">
        <v>26.226666666666663</v>
      </c>
      <c r="I214" s="36">
        <v>26.743333333333336</v>
      </c>
      <c r="J214" s="36">
        <v>27.416666666666664</v>
      </c>
      <c r="K214" s="31">
        <v>26.07</v>
      </c>
      <c r="L214" s="31">
        <v>24.88</v>
      </c>
      <c r="M214" s="31">
        <v>2750.43147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145.16</v>
      </c>
      <c r="D215" s="36">
        <v>145.22</v>
      </c>
      <c r="E215" s="36">
        <v>143.46</v>
      </c>
      <c r="F215" s="36">
        <v>141.76000000000002</v>
      </c>
      <c r="G215" s="36">
        <v>140.00000000000003</v>
      </c>
      <c r="H215" s="36">
        <v>146.91999999999999</v>
      </c>
      <c r="I215" s="36">
        <v>148.67999999999998</v>
      </c>
      <c r="J215" s="36">
        <v>150.37999999999997</v>
      </c>
      <c r="K215" s="31">
        <v>146.97999999999999</v>
      </c>
      <c r="L215" s="31">
        <v>143.52000000000001</v>
      </c>
      <c r="M215" s="31">
        <v>167.47925000000001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227.13</v>
      </c>
      <c r="D216" s="36">
        <v>227.81333333333336</v>
      </c>
      <c r="E216" s="36">
        <v>224.42666666666673</v>
      </c>
      <c r="F216" s="36">
        <v>221.72333333333339</v>
      </c>
      <c r="G216" s="36">
        <v>218.33666666666676</v>
      </c>
      <c r="H216" s="36">
        <v>230.51666666666671</v>
      </c>
      <c r="I216" s="36">
        <v>233.90333333333331</v>
      </c>
      <c r="J216" s="36">
        <v>236.60666666666668</v>
      </c>
      <c r="K216" s="31">
        <v>231.2</v>
      </c>
      <c r="L216" s="31">
        <v>225.11</v>
      </c>
      <c r="M216" s="31">
        <v>393.78465999999997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1219.4000000000001</v>
      </c>
      <c r="D217" s="36">
        <v>1226.45</v>
      </c>
      <c r="E217" s="36">
        <v>1207.95</v>
      </c>
      <c r="F217" s="36">
        <v>1196.5</v>
      </c>
      <c r="G217" s="36">
        <v>1178</v>
      </c>
      <c r="H217" s="36">
        <v>1237.9000000000001</v>
      </c>
      <c r="I217" s="36">
        <v>1256.4000000000001</v>
      </c>
      <c r="J217" s="36">
        <v>1267.8500000000001</v>
      </c>
      <c r="K217" s="31">
        <v>1244.95</v>
      </c>
      <c r="L217" s="31">
        <v>1215</v>
      </c>
      <c r="M217" s="31">
        <v>11.50511</v>
      </c>
      <c r="N217" s="1"/>
      <c r="O217" s="1"/>
    </row>
    <row r="218" spans="1:15" ht="12.75" customHeight="1">
      <c r="A218" s="54"/>
      <c r="B218" s="198"/>
      <c r="C218" s="282"/>
      <c r="D218" s="282"/>
      <c r="E218" s="282"/>
      <c r="F218" s="282"/>
      <c r="G218" s="282"/>
      <c r="H218" s="282"/>
      <c r="I218" s="282"/>
      <c r="J218" s="282"/>
      <c r="K218" s="282"/>
      <c r="L218" s="283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0"/>
      <c r="B1" s="381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45504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4" t="s">
        <v>16</v>
      </c>
      <c r="B9" s="376" t="s">
        <v>18</v>
      </c>
      <c r="C9" s="379" t="s">
        <v>20</v>
      </c>
      <c r="D9" s="379" t="s">
        <v>21</v>
      </c>
      <c r="E9" s="371" t="s">
        <v>22</v>
      </c>
      <c r="F9" s="372"/>
      <c r="G9" s="373"/>
      <c r="H9" s="371" t="s">
        <v>23</v>
      </c>
      <c r="I9" s="372"/>
      <c r="J9" s="373"/>
      <c r="K9" s="26"/>
      <c r="L9" s="27"/>
      <c r="M9" s="48"/>
      <c r="N9" s="1"/>
      <c r="O9" s="1"/>
    </row>
    <row r="10" spans="1:15" ht="42.75" customHeight="1">
      <c r="A10" s="375"/>
      <c r="B10" s="378"/>
      <c r="C10" s="378"/>
      <c r="D10" s="37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1102.55</v>
      </c>
      <c r="D11" s="36">
        <v>1094.6000000000001</v>
      </c>
      <c r="E11" s="36">
        <v>1076.2000000000003</v>
      </c>
      <c r="F11" s="36">
        <v>1049.8500000000001</v>
      </c>
      <c r="G11" s="36">
        <v>1031.4500000000003</v>
      </c>
      <c r="H11" s="36">
        <v>1120.9500000000003</v>
      </c>
      <c r="I11" s="36">
        <v>1139.3500000000004</v>
      </c>
      <c r="J11" s="36">
        <v>1165.7000000000003</v>
      </c>
      <c r="K11" s="31">
        <v>1113</v>
      </c>
      <c r="L11" s="31">
        <v>1068.25</v>
      </c>
      <c r="M11" s="31">
        <v>8.2723999999999993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39600.65</v>
      </c>
      <c r="D12" s="36">
        <v>39735.050000000003</v>
      </c>
      <c r="E12" s="36">
        <v>38827.150000000009</v>
      </c>
      <c r="F12" s="36">
        <v>38053.650000000009</v>
      </c>
      <c r="G12" s="36">
        <v>37145.750000000015</v>
      </c>
      <c r="H12" s="36">
        <v>40508.550000000003</v>
      </c>
      <c r="I12" s="36">
        <v>41416.449999999997</v>
      </c>
      <c r="J12" s="36">
        <v>42189.95</v>
      </c>
      <c r="K12" s="31">
        <v>40642.949999999997</v>
      </c>
      <c r="L12" s="31">
        <v>38961.550000000003</v>
      </c>
      <c r="M12" s="31">
        <v>0.16694000000000001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7843.45</v>
      </c>
      <c r="D13" s="36">
        <v>7907.4833333333336</v>
      </c>
      <c r="E13" s="36">
        <v>7765.9666666666672</v>
      </c>
      <c r="F13" s="36">
        <v>7688.4833333333336</v>
      </c>
      <c r="G13" s="36">
        <v>7546.9666666666672</v>
      </c>
      <c r="H13" s="36">
        <v>7984.9666666666672</v>
      </c>
      <c r="I13" s="36">
        <v>8126.4833333333336</v>
      </c>
      <c r="J13" s="36">
        <v>8203.9666666666672</v>
      </c>
      <c r="K13" s="31">
        <v>8049</v>
      </c>
      <c r="L13" s="31">
        <v>7830</v>
      </c>
      <c r="M13" s="31">
        <v>1.3691500000000001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2590.75</v>
      </c>
      <c r="D14" s="36">
        <v>2576.8333333333335</v>
      </c>
      <c r="E14" s="36">
        <v>2538.916666666667</v>
      </c>
      <c r="F14" s="36">
        <v>2487.0833333333335</v>
      </c>
      <c r="G14" s="36">
        <v>2449.166666666667</v>
      </c>
      <c r="H14" s="36">
        <v>2628.666666666667</v>
      </c>
      <c r="I14" s="36">
        <v>2666.5833333333339</v>
      </c>
      <c r="J14" s="36">
        <v>2718.416666666667</v>
      </c>
      <c r="K14" s="31">
        <v>2614.75</v>
      </c>
      <c r="L14" s="31">
        <v>2525</v>
      </c>
      <c r="M14" s="31">
        <v>9.3385700000000007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4660.75</v>
      </c>
      <c r="D15" s="36">
        <v>4641.25</v>
      </c>
      <c r="E15" s="36">
        <v>4592.5</v>
      </c>
      <c r="F15" s="36">
        <v>4524.25</v>
      </c>
      <c r="G15" s="36">
        <v>4475.5</v>
      </c>
      <c r="H15" s="36">
        <v>4709.5</v>
      </c>
      <c r="I15" s="36">
        <v>4758.25</v>
      </c>
      <c r="J15" s="36">
        <v>4826.5</v>
      </c>
      <c r="K15" s="31">
        <v>4690</v>
      </c>
      <c r="L15" s="31">
        <v>4573</v>
      </c>
      <c r="M15" s="31">
        <v>0.70282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1472.1</v>
      </c>
      <c r="D16" s="36">
        <v>1483.0333333333335</v>
      </c>
      <c r="E16" s="36">
        <v>1457.0666666666671</v>
      </c>
      <c r="F16" s="36">
        <v>1442.0333333333335</v>
      </c>
      <c r="G16" s="36">
        <v>1416.0666666666671</v>
      </c>
      <c r="H16" s="36">
        <v>1498.0666666666671</v>
      </c>
      <c r="I16" s="36">
        <v>1524.0333333333338</v>
      </c>
      <c r="J16" s="36">
        <v>1539.0666666666671</v>
      </c>
      <c r="K16" s="31">
        <v>1509</v>
      </c>
      <c r="L16" s="31">
        <v>1468</v>
      </c>
      <c r="M16" s="31">
        <v>5.4908000000000001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651.45000000000005</v>
      </c>
      <c r="D17" s="36">
        <v>654.0333333333333</v>
      </c>
      <c r="E17" s="36">
        <v>646.56666666666661</v>
      </c>
      <c r="F17" s="36">
        <v>641.68333333333328</v>
      </c>
      <c r="G17" s="36">
        <v>634.21666666666658</v>
      </c>
      <c r="H17" s="36">
        <v>658.91666666666663</v>
      </c>
      <c r="I17" s="36">
        <v>666.38333333333333</v>
      </c>
      <c r="J17" s="36">
        <v>671.26666666666665</v>
      </c>
      <c r="K17" s="31">
        <v>661.5</v>
      </c>
      <c r="L17" s="31">
        <v>649.15</v>
      </c>
      <c r="M17" s="31">
        <v>20.07413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742.8</v>
      </c>
      <c r="D18" s="36">
        <v>733</v>
      </c>
      <c r="E18" s="36">
        <v>719.3</v>
      </c>
      <c r="F18" s="36">
        <v>695.8</v>
      </c>
      <c r="G18" s="36">
        <v>682.09999999999991</v>
      </c>
      <c r="H18" s="36">
        <v>756.5</v>
      </c>
      <c r="I18" s="36">
        <v>770.2</v>
      </c>
      <c r="J18" s="36">
        <v>793.7</v>
      </c>
      <c r="K18" s="31">
        <v>746.7</v>
      </c>
      <c r="L18" s="31">
        <v>709.5</v>
      </c>
      <c r="M18" s="31">
        <v>29.263030000000001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1717.3</v>
      </c>
      <c r="D19" s="36">
        <v>1727.1333333333332</v>
      </c>
      <c r="E19" s="36">
        <v>1703.1666666666665</v>
      </c>
      <c r="F19" s="36">
        <v>1689.0333333333333</v>
      </c>
      <c r="G19" s="36">
        <v>1665.0666666666666</v>
      </c>
      <c r="H19" s="36">
        <v>1741.2666666666664</v>
      </c>
      <c r="I19" s="36">
        <v>1765.2333333333331</v>
      </c>
      <c r="J19" s="36">
        <v>1779.3666666666663</v>
      </c>
      <c r="K19" s="31">
        <v>1751.1</v>
      </c>
      <c r="L19" s="31">
        <v>1713</v>
      </c>
      <c r="M19" s="31">
        <v>1.2685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28169.55</v>
      </c>
      <c r="D20" s="36">
        <v>28135.25</v>
      </c>
      <c r="E20" s="36">
        <v>27970.5</v>
      </c>
      <c r="F20" s="36">
        <v>27771.45</v>
      </c>
      <c r="G20" s="36">
        <v>27606.7</v>
      </c>
      <c r="H20" s="36">
        <v>28334.3</v>
      </c>
      <c r="I20" s="36">
        <v>28499.05</v>
      </c>
      <c r="J20" s="36">
        <v>28698.1</v>
      </c>
      <c r="K20" s="31">
        <v>28300</v>
      </c>
      <c r="L20" s="31">
        <v>27936.2</v>
      </c>
      <c r="M20" s="31">
        <v>0.17382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1434.75</v>
      </c>
      <c r="D21" s="36">
        <v>1422.9333333333334</v>
      </c>
      <c r="E21" s="36">
        <v>1394.8666666666668</v>
      </c>
      <c r="F21" s="36">
        <v>1354.9833333333333</v>
      </c>
      <c r="G21" s="36">
        <v>1326.9166666666667</v>
      </c>
      <c r="H21" s="36">
        <v>1462.8166666666668</v>
      </c>
      <c r="I21" s="36">
        <v>1490.8833333333334</v>
      </c>
      <c r="J21" s="36">
        <v>1530.7666666666669</v>
      </c>
      <c r="K21" s="31">
        <v>1451</v>
      </c>
      <c r="L21" s="31">
        <v>1383.05</v>
      </c>
      <c r="M21" s="31">
        <v>4.2661699999999998</v>
      </c>
      <c r="N21" s="1"/>
      <c r="O21" s="1"/>
    </row>
    <row r="22" spans="1:15" ht="12" customHeight="1">
      <c r="A22" s="33">
        <v>12</v>
      </c>
      <c r="B22" s="53" t="s">
        <v>825</v>
      </c>
      <c r="C22" s="31">
        <v>1124.9000000000001</v>
      </c>
      <c r="D22" s="36">
        <v>1105.3</v>
      </c>
      <c r="E22" s="36">
        <v>1073.5999999999999</v>
      </c>
      <c r="F22" s="36">
        <v>1022.3</v>
      </c>
      <c r="G22" s="36">
        <v>990.59999999999991</v>
      </c>
      <c r="H22" s="36">
        <v>1156.5999999999999</v>
      </c>
      <c r="I22" s="36">
        <v>1188.3000000000002</v>
      </c>
      <c r="J22" s="36">
        <v>1239.5999999999999</v>
      </c>
      <c r="K22" s="31">
        <v>1137</v>
      </c>
      <c r="L22" s="31">
        <v>1054</v>
      </c>
      <c r="M22" s="31">
        <v>91.568579999999997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3128.75</v>
      </c>
      <c r="D23" s="36">
        <v>3116.7999999999997</v>
      </c>
      <c r="E23" s="36">
        <v>3078.5999999999995</v>
      </c>
      <c r="F23" s="36">
        <v>3028.45</v>
      </c>
      <c r="G23" s="36">
        <v>2990.2499999999995</v>
      </c>
      <c r="H23" s="36">
        <v>3166.9499999999994</v>
      </c>
      <c r="I23" s="36">
        <v>3205.1499999999992</v>
      </c>
      <c r="J23" s="36">
        <v>3255.2999999999993</v>
      </c>
      <c r="K23" s="31">
        <v>3155</v>
      </c>
      <c r="L23" s="31">
        <v>3066.65</v>
      </c>
      <c r="M23" s="31">
        <v>16.470479999999998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1832.4</v>
      </c>
      <c r="D24" s="36">
        <v>1844.2833333333335</v>
      </c>
      <c r="E24" s="36">
        <v>1812.116666666667</v>
      </c>
      <c r="F24" s="36">
        <v>1791.8333333333335</v>
      </c>
      <c r="G24" s="36">
        <v>1759.666666666667</v>
      </c>
      <c r="H24" s="36">
        <v>1864.5666666666671</v>
      </c>
      <c r="I24" s="36">
        <v>1896.7333333333336</v>
      </c>
      <c r="J24" s="36">
        <v>1917.0166666666671</v>
      </c>
      <c r="K24" s="31">
        <v>1876.45</v>
      </c>
      <c r="L24" s="31">
        <v>1824</v>
      </c>
      <c r="M24" s="31">
        <v>88.999790000000004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1546.25</v>
      </c>
      <c r="D25" s="36">
        <v>1546.3833333333332</v>
      </c>
      <c r="E25" s="36">
        <v>1535.8666666666663</v>
      </c>
      <c r="F25" s="36">
        <v>1525.4833333333331</v>
      </c>
      <c r="G25" s="36">
        <v>1514.9666666666662</v>
      </c>
      <c r="H25" s="36">
        <v>1556.7666666666664</v>
      </c>
      <c r="I25" s="36">
        <v>1567.2833333333333</v>
      </c>
      <c r="J25" s="36">
        <v>1577.6666666666665</v>
      </c>
      <c r="K25" s="31">
        <v>1556.9</v>
      </c>
      <c r="L25" s="31">
        <v>1536</v>
      </c>
      <c r="M25" s="31">
        <v>28.00881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729.25</v>
      </c>
      <c r="D26" s="36">
        <v>726.88333333333333</v>
      </c>
      <c r="E26" s="36">
        <v>718.76666666666665</v>
      </c>
      <c r="F26" s="36">
        <v>708.2833333333333</v>
      </c>
      <c r="G26" s="36">
        <v>700.16666666666663</v>
      </c>
      <c r="H26" s="36">
        <v>737.36666666666667</v>
      </c>
      <c r="I26" s="36">
        <v>745.48333333333323</v>
      </c>
      <c r="J26" s="36">
        <v>755.9666666666667</v>
      </c>
      <c r="K26" s="31">
        <v>735</v>
      </c>
      <c r="L26" s="31">
        <v>716.4</v>
      </c>
      <c r="M26" s="31">
        <v>52.839930000000003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896.4</v>
      </c>
      <c r="D27" s="36">
        <v>898.43333333333339</v>
      </c>
      <c r="E27" s="36">
        <v>889.96666666666681</v>
      </c>
      <c r="F27" s="36">
        <v>883.53333333333342</v>
      </c>
      <c r="G27" s="36">
        <v>875.06666666666683</v>
      </c>
      <c r="H27" s="36">
        <v>904.86666666666679</v>
      </c>
      <c r="I27" s="36">
        <v>913.33333333333348</v>
      </c>
      <c r="J27" s="36">
        <v>919.76666666666677</v>
      </c>
      <c r="K27" s="31">
        <v>906.9</v>
      </c>
      <c r="L27" s="31">
        <v>892</v>
      </c>
      <c r="M27" s="31">
        <v>13.55256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352.3</v>
      </c>
      <c r="D28" s="36">
        <v>351.35000000000008</v>
      </c>
      <c r="E28" s="36">
        <v>348.10000000000014</v>
      </c>
      <c r="F28" s="36">
        <v>343.90000000000003</v>
      </c>
      <c r="G28" s="36">
        <v>340.65000000000009</v>
      </c>
      <c r="H28" s="36">
        <v>355.55000000000018</v>
      </c>
      <c r="I28" s="36">
        <v>358.80000000000007</v>
      </c>
      <c r="J28" s="36">
        <v>363.00000000000023</v>
      </c>
      <c r="K28" s="31">
        <v>354.6</v>
      </c>
      <c r="L28" s="31">
        <v>347.15</v>
      </c>
      <c r="M28" s="31">
        <v>81.550989999999999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223</v>
      </c>
      <c r="D29" s="36">
        <v>223.30333333333331</v>
      </c>
      <c r="E29" s="36">
        <v>222.10666666666663</v>
      </c>
      <c r="F29" s="36">
        <v>221.21333333333331</v>
      </c>
      <c r="G29" s="36">
        <v>220.01666666666662</v>
      </c>
      <c r="H29" s="36">
        <v>224.19666666666663</v>
      </c>
      <c r="I29" s="36">
        <v>225.39333333333329</v>
      </c>
      <c r="J29" s="36">
        <v>226.28666666666663</v>
      </c>
      <c r="K29" s="31">
        <v>224.5</v>
      </c>
      <c r="L29" s="31">
        <v>222.41</v>
      </c>
      <c r="M29" s="31">
        <v>34.623089999999998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340.55</v>
      </c>
      <c r="D30" s="36">
        <v>341.16666666666669</v>
      </c>
      <c r="E30" s="36">
        <v>337.83333333333337</v>
      </c>
      <c r="F30" s="36">
        <v>335.11666666666667</v>
      </c>
      <c r="G30" s="36">
        <v>331.78333333333336</v>
      </c>
      <c r="H30" s="36">
        <v>343.88333333333338</v>
      </c>
      <c r="I30" s="36">
        <v>347.21666666666675</v>
      </c>
      <c r="J30" s="36">
        <v>349.93333333333339</v>
      </c>
      <c r="K30" s="31">
        <v>344.5</v>
      </c>
      <c r="L30" s="31">
        <v>338.45</v>
      </c>
      <c r="M30" s="31">
        <v>63.897750000000002</v>
      </c>
      <c r="N30" s="1"/>
      <c r="O30" s="1"/>
    </row>
    <row r="31" spans="1:15" ht="12.75" customHeight="1">
      <c r="A31" s="33">
        <v>21</v>
      </c>
      <c r="B31" s="53" t="s">
        <v>891</v>
      </c>
      <c r="C31" s="31">
        <v>880.7</v>
      </c>
      <c r="D31" s="36">
        <v>882.11666666666667</v>
      </c>
      <c r="E31" s="36">
        <v>874.73333333333335</v>
      </c>
      <c r="F31" s="36">
        <v>868.76666666666665</v>
      </c>
      <c r="G31" s="36">
        <v>861.38333333333333</v>
      </c>
      <c r="H31" s="36">
        <v>888.08333333333337</v>
      </c>
      <c r="I31" s="36">
        <v>895.46666666666681</v>
      </c>
      <c r="J31" s="36">
        <v>901.43333333333339</v>
      </c>
      <c r="K31" s="31">
        <v>889.5</v>
      </c>
      <c r="L31" s="31">
        <v>876.15</v>
      </c>
      <c r="M31" s="31">
        <v>3.2199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914.9</v>
      </c>
      <c r="D32" s="36">
        <v>913.26666666666677</v>
      </c>
      <c r="E32" s="36">
        <v>903.43333333333351</v>
      </c>
      <c r="F32" s="36">
        <v>891.9666666666667</v>
      </c>
      <c r="G32" s="36">
        <v>882.13333333333344</v>
      </c>
      <c r="H32" s="36">
        <v>924.73333333333358</v>
      </c>
      <c r="I32" s="36">
        <v>934.56666666666683</v>
      </c>
      <c r="J32" s="36">
        <v>946.03333333333364</v>
      </c>
      <c r="K32" s="31">
        <v>923.1</v>
      </c>
      <c r="L32" s="31">
        <v>901.8</v>
      </c>
      <c r="M32" s="31">
        <v>0.55467999999999995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1479.7</v>
      </c>
      <c r="D33" s="36">
        <v>1490.3166666666666</v>
      </c>
      <c r="E33" s="36">
        <v>1463.6333333333332</v>
      </c>
      <c r="F33" s="36">
        <v>1447.5666666666666</v>
      </c>
      <c r="G33" s="36">
        <v>1420.8833333333332</v>
      </c>
      <c r="H33" s="36">
        <v>1506.3833333333332</v>
      </c>
      <c r="I33" s="36">
        <v>1533.0666666666666</v>
      </c>
      <c r="J33" s="36">
        <v>1549.1333333333332</v>
      </c>
      <c r="K33" s="31">
        <v>1517</v>
      </c>
      <c r="L33" s="31">
        <v>1474.25</v>
      </c>
      <c r="M33" s="31">
        <v>3.8465600000000002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2530.5500000000002</v>
      </c>
      <c r="D34" s="36">
        <v>2505.5166666666669</v>
      </c>
      <c r="E34" s="36">
        <v>2431.1333333333337</v>
      </c>
      <c r="F34" s="36">
        <v>2331.7166666666667</v>
      </c>
      <c r="G34" s="36">
        <v>2257.3333333333335</v>
      </c>
      <c r="H34" s="36">
        <v>2604.9333333333338</v>
      </c>
      <c r="I34" s="36">
        <v>2679.3166666666671</v>
      </c>
      <c r="J34" s="36">
        <v>2778.733333333334</v>
      </c>
      <c r="K34" s="31">
        <v>2579.9</v>
      </c>
      <c r="L34" s="31">
        <v>2406.1</v>
      </c>
      <c r="M34" s="31">
        <v>4.1062900000000004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1174</v>
      </c>
      <c r="D35" s="36">
        <v>1192.2</v>
      </c>
      <c r="E35" s="36">
        <v>1150.8000000000002</v>
      </c>
      <c r="F35" s="36">
        <v>1127.6000000000001</v>
      </c>
      <c r="G35" s="36">
        <v>1086.2000000000003</v>
      </c>
      <c r="H35" s="36">
        <v>1215.4000000000001</v>
      </c>
      <c r="I35" s="36">
        <v>1256.8000000000002</v>
      </c>
      <c r="J35" s="36">
        <v>1280</v>
      </c>
      <c r="K35" s="31">
        <v>1233.5999999999999</v>
      </c>
      <c r="L35" s="31">
        <v>1169</v>
      </c>
      <c r="M35" s="31">
        <v>2.6381600000000001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5226.3999999999996</v>
      </c>
      <c r="D36" s="36">
        <v>5217.1833333333334</v>
      </c>
      <c r="E36" s="36">
        <v>5189.2166666666672</v>
      </c>
      <c r="F36" s="36">
        <v>5152.0333333333338</v>
      </c>
      <c r="G36" s="36">
        <v>5124.0666666666675</v>
      </c>
      <c r="H36" s="36">
        <v>5254.3666666666668</v>
      </c>
      <c r="I36" s="36">
        <v>5282.3333333333321</v>
      </c>
      <c r="J36" s="36">
        <v>5319.5166666666664</v>
      </c>
      <c r="K36" s="31">
        <v>5245.15</v>
      </c>
      <c r="L36" s="31">
        <v>5180</v>
      </c>
      <c r="M36" s="31">
        <v>1.2856799999999999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2093.35</v>
      </c>
      <c r="D37" s="36">
        <v>2090.4833333333336</v>
      </c>
      <c r="E37" s="36">
        <v>2062.9666666666672</v>
      </c>
      <c r="F37" s="36">
        <v>2032.5833333333335</v>
      </c>
      <c r="G37" s="36">
        <v>2005.0666666666671</v>
      </c>
      <c r="H37" s="36">
        <v>2120.8666666666672</v>
      </c>
      <c r="I37" s="36">
        <v>2148.3833333333337</v>
      </c>
      <c r="J37" s="36">
        <v>2178.7666666666673</v>
      </c>
      <c r="K37" s="31">
        <v>2118</v>
      </c>
      <c r="L37" s="31">
        <v>2060.1</v>
      </c>
      <c r="M37" s="31">
        <v>0.64132999999999996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64.61</v>
      </c>
      <c r="D38" s="36">
        <v>64.84333333333332</v>
      </c>
      <c r="E38" s="36">
        <v>64.086666666666645</v>
      </c>
      <c r="F38" s="36">
        <v>63.563333333333318</v>
      </c>
      <c r="G38" s="36">
        <v>62.806666666666644</v>
      </c>
      <c r="H38" s="36">
        <v>65.366666666666646</v>
      </c>
      <c r="I38" s="36">
        <v>66.123333333333335</v>
      </c>
      <c r="J38" s="36">
        <v>66.646666666666647</v>
      </c>
      <c r="K38" s="31">
        <v>65.599999999999994</v>
      </c>
      <c r="L38" s="31">
        <v>64.319999999999993</v>
      </c>
      <c r="M38" s="31">
        <v>18.119060000000001</v>
      </c>
      <c r="N38" s="1"/>
      <c r="O38" s="1"/>
    </row>
    <row r="39" spans="1:15" ht="12.75" customHeight="1">
      <c r="A39" s="33">
        <v>29</v>
      </c>
      <c r="B39" s="53" t="s">
        <v>826</v>
      </c>
      <c r="C39" s="31">
        <v>27.19</v>
      </c>
      <c r="D39" s="36">
        <v>27.113333333333333</v>
      </c>
      <c r="E39" s="36">
        <v>26.626666666666665</v>
      </c>
      <c r="F39" s="36">
        <v>26.063333333333333</v>
      </c>
      <c r="G39" s="36">
        <v>25.576666666666664</v>
      </c>
      <c r="H39" s="36">
        <v>27.676666666666666</v>
      </c>
      <c r="I39" s="36">
        <v>28.163333333333338</v>
      </c>
      <c r="J39" s="36">
        <v>28.726666666666667</v>
      </c>
      <c r="K39" s="31">
        <v>27.6</v>
      </c>
      <c r="L39" s="31">
        <v>26.55</v>
      </c>
      <c r="M39" s="31">
        <v>129.67633000000001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1650</v>
      </c>
      <c r="D40" s="36">
        <v>1651.6666666666667</v>
      </c>
      <c r="E40" s="36">
        <v>1623.3333333333335</v>
      </c>
      <c r="F40" s="36">
        <v>1596.6666666666667</v>
      </c>
      <c r="G40" s="36">
        <v>1568.3333333333335</v>
      </c>
      <c r="H40" s="36">
        <v>1678.3333333333335</v>
      </c>
      <c r="I40" s="36">
        <v>1706.666666666667</v>
      </c>
      <c r="J40" s="36">
        <v>1733.3333333333335</v>
      </c>
      <c r="K40" s="31">
        <v>1680</v>
      </c>
      <c r="L40" s="31">
        <v>1625</v>
      </c>
      <c r="M40" s="31">
        <v>7.7231800000000002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4347.5</v>
      </c>
      <c r="D41" s="36">
        <v>4375.8</v>
      </c>
      <c r="E41" s="36">
        <v>4304.7000000000007</v>
      </c>
      <c r="F41" s="36">
        <v>4261.9000000000005</v>
      </c>
      <c r="G41" s="36">
        <v>4190.8000000000011</v>
      </c>
      <c r="H41" s="36">
        <v>4418.6000000000004</v>
      </c>
      <c r="I41" s="36">
        <v>4489.7000000000007</v>
      </c>
      <c r="J41" s="36">
        <v>4532.5</v>
      </c>
      <c r="K41" s="31">
        <v>4446.8999999999996</v>
      </c>
      <c r="L41" s="31">
        <v>4333</v>
      </c>
      <c r="M41" s="31">
        <v>0.61748999999999998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674.45</v>
      </c>
      <c r="D42" s="36">
        <v>675.56666666666672</v>
      </c>
      <c r="E42" s="36">
        <v>670.08333333333348</v>
      </c>
      <c r="F42" s="36">
        <v>665.71666666666681</v>
      </c>
      <c r="G42" s="36">
        <v>660.23333333333358</v>
      </c>
      <c r="H42" s="36">
        <v>679.93333333333339</v>
      </c>
      <c r="I42" s="36">
        <v>685.41666666666674</v>
      </c>
      <c r="J42" s="36">
        <v>689.7833333333333</v>
      </c>
      <c r="K42" s="31">
        <v>681.05</v>
      </c>
      <c r="L42" s="31">
        <v>671.2</v>
      </c>
      <c r="M42" s="31">
        <v>15.264250000000001</v>
      </c>
      <c r="N42" s="1"/>
      <c r="O42" s="1"/>
    </row>
    <row r="43" spans="1:15" ht="12.75" customHeight="1">
      <c r="A43" s="33">
        <v>33</v>
      </c>
      <c r="B43" s="53" t="s">
        <v>855</v>
      </c>
      <c r="C43" s="31">
        <v>3763.4</v>
      </c>
      <c r="D43" s="36">
        <v>3746.4666666666667</v>
      </c>
      <c r="E43" s="36">
        <v>3717.9333333333334</v>
      </c>
      <c r="F43" s="36">
        <v>3672.4666666666667</v>
      </c>
      <c r="G43" s="36">
        <v>3643.9333333333334</v>
      </c>
      <c r="H43" s="36">
        <v>3791.9333333333334</v>
      </c>
      <c r="I43" s="36">
        <v>3820.4666666666672</v>
      </c>
      <c r="J43" s="36">
        <v>3865.9333333333334</v>
      </c>
      <c r="K43" s="31">
        <v>3775</v>
      </c>
      <c r="L43" s="31">
        <v>3701</v>
      </c>
      <c r="M43" s="31">
        <v>0.21747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2140.4</v>
      </c>
      <c r="D44" s="36">
        <v>2139.2666666666669</v>
      </c>
      <c r="E44" s="36">
        <v>2127.3333333333339</v>
      </c>
      <c r="F44" s="36">
        <v>2114.2666666666669</v>
      </c>
      <c r="G44" s="36">
        <v>2102.3333333333339</v>
      </c>
      <c r="H44" s="36">
        <v>2152.3333333333339</v>
      </c>
      <c r="I44" s="36">
        <v>2164.2666666666673</v>
      </c>
      <c r="J44" s="36">
        <v>2177.3333333333339</v>
      </c>
      <c r="K44" s="31">
        <v>2151.1999999999998</v>
      </c>
      <c r="L44" s="31">
        <v>2126.1999999999998</v>
      </c>
      <c r="M44" s="31">
        <v>4.6095499999999996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782.5</v>
      </c>
      <c r="D45" s="36">
        <v>783.33333333333337</v>
      </c>
      <c r="E45" s="36">
        <v>778.66666666666674</v>
      </c>
      <c r="F45" s="36">
        <v>774.83333333333337</v>
      </c>
      <c r="G45" s="36">
        <v>770.16666666666674</v>
      </c>
      <c r="H45" s="36">
        <v>787.16666666666674</v>
      </c>
      <c r="I45" s="36">
        <v>791.83333333333348</v>
      </c>
      <c r="J45" s="36">
        <v>795.66666666666674</v>
      </c>
      <c r="K45" s="31">
        <v>788</v>
      </c>
      <c r="L45" s="31">
        <v>779.5</v>
      </c>
      <c r="M45" s="31">
        <v>3.33386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9109.9500000000007</v>
      </c>
      <c r="D46" s="36">
        <v>9051.0833333333339</v>
      </c>
      <c r="E46" s="36">
        <v>8558.8666666666686</v>
      </c>
      <c r="F46" s="36">
        <v>8007.7833333333347</v>
      </c>
      <c r="G46" s="36">
        <v>7515.5666666666693</v>
      </c>
      <c r="H46" s="36">
        <v>9602.1666666666679</v>
      </c>
      <c r="I46" s="36">
        <v>10094.383333333331</v>
      </c>
      <c r="J46" s="36">
        <v>10645.466666666667</v>
      </c>
      <c r="K46" s="31">
        <v>9543.2999999999993</v>
      </c>
      <c r="L46" s="31">
        <v>8500</v>
      </c>
      <c r="M46" s="31">
        <v>7.9046099999999999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6641</v>
      </c>
      <c r="D47" s="36">
        <v>6646.083333333333</v>
      </c>
      <c r="E47" s="36">
        <v>6579.0166666666664</v>
      </c>
      <c r="F47" s="36">
        <v>6517.0333333333338</v>
      </c>
      <c r="G47" s="36">
        <v>6449.9666666666672</v>
      </c>
      <c r="H47" s="36">
        <v>6708.0666666666657</v>
      </c>
      <c r="I47" s="36">
        <v>6775.1333333333332</v>
      </c>
      <c r="J47" s="36">
        <v>6837.116666666665</v>
      </c>
      <c r="K47" s="31">
        <v>6713.15</v>
      </c>
      <c r="L47" s="31">
        <v>6584.1</v>
      </c>
      <c r="M47" s="31">
        <v>2.6492900000000001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559.65</v>
      </c>
      <c r="D48" s="36">
        <v>557.11666666666667</v>
      </c>
      <c r="E48" s="36">
        <v>546.18333333333339</v>
      </c>
      <c r="F48" s="36">
        <v>532.7166666666667</v>
      </c>
      <c r="G48" s="36">
        <v>521.78333333333342</v>
      </c>
      <c r="H48" s="36">
        <v>570.58333333333337</v>
      </c>
      <c r="I48" s="36">
        <v>581.51666666666654</v>
      </c>
      <c r="J48" s="36">
        <v>594.98333333333335</v>
      </c>
      <c r="K48" s="31">
        <v>568.04999999999995</v>
      </c>
      <c r="L48" s="31">
        <v>543.65</v>
      </c>
      <c r="M48" s="31">
        <v>37.112630000000003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316.8</v>
      </c>
      <c r="D49" s="36">
        <v>317.59999999999997</v>
      </c>
      <c r="E49" s="36">
        <v>314.19999999999993</v>
      </c>
      <c r="F49" s="36">
        <v>311.59999999999997</v>
      </c>
      <c r="G49" s="36">
        <v>308.19999999999993</v>
      </c>
      <c r="H49" s="36">
        <v>320.19999999999993</v>
      </c>
      <c r="I49" s="36">
        <v>323.59999999999991</v>
      </c>
      <c r="J49" s="36">
        <v>326.19999999999993</v>
      </c>
      <c r="K49" s="31">
        <v>321</v>
      </c>
      <c r="L49" s="31">
        <v>315</v>
      </c>
      <c r="M49" s="31">
        <v>4.1489399999999996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761</v>
      </c>
      <c r="D50" s="36">
        <v>765.18333333333339</v>
      </c>
      <c r="E50" s="36">
        <v>750.76666666666677</v>
      </c>
      <c r="F50" s="36">
        <v>740.53333333333342</v>
      </c>
      <c r="G50" s="36">
        <v>726.11666666666679</v>
      </c>
      <c r="H50" s="36">
        <v>775.41666666666674</v>
      </c>
      <c r="I50" s="36">
        <v>789.83333333333326</v>
      </c>
      <c r="J50" s="36">
        <v>800.06666666666672</v>
      </c>
      <c r="K50" s="31">
        <v>779.6</v>
      </c>
      <c r="L50" s="31">
        <v>754.95</v>
      </c>
      <c r="M50" s="31">
        <v>5.05755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674.2</v>
      </c>
      <c r="D51" s="36">
        <v>676.73333333333335</v>
      </c>
      <c r="E51" s="36">
        <v>667.4666666666667</v>
      </c>
      <c r="F51" s="36">
        <v>660.73333333333335</v>
      </c>
      <c r="G51" s="36">
        <v>651.4666666666667</v>
      </c>
      <c r="H51" s="36">
        <v>683.4666666666667</v>
      </c>
      <c r="I51" s="36">
        <v>692.73333333333335</v>
      </c>
      <c r="J51" s="36">
        <v>699.4666666666667</v>
      </c>
      <c r="K51" s="31">
        <v>686</v>
      </c>
      <c r="L51" s="31">
        <v>670</v>
      </c>
      <c r="M51" s="31">
        <v>0.77663000000000004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253.59</v>
      </c>
      <c r="D52" s="36">
        <v>253.85333333333332</v>
      </c>
      <c r="E52" s="36">
        <v>251.30666666666667</v>
      </c>
      <c r="F52" s="36">
        <v>249.02333333333334</v>
      </c>
      <c r="G52" s="36">
        <v>246.47666666666669</v>
      </c>
      <c r="H52" s="36">
        <v>256.13666666666666</v>
      </c>
      <c r="I52" s="36">
        <v>258.68333333333334</v>
      </c>
      <c r="J52" s="36">
        <v>260.96666666666664</v>
      </c>
      <c r="K52" s="31">
        <v>256.39999999999998</v>
      </c>
      <c r="L52" s="31">
        <v>251.57</v>
      </c>
      <c r="M52" s="31">
        <v>103.02462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3005.05</v>
      </c>
      <c r="D53" s="36">
        <v>3002.6166666666668</v>
      </c>
      <c r="E53" s="36">
        <v>2972.4333333333334</v>
      </c>
      <c r="F53" s="36">
        <v>2939.8166666666666</v>
      </c>
      <c r="G53" s="36">
        <v>2909.6333333333332</v>
      </c>
      <c r="H53" s="36">
        <v>3035.2333333333336</v>
      </c>
      <c r="I53" s="36">
        <v>3065.416666666667</v>
      </c>
      <c r="J53" s="36">
        <v>3098.0333333333338</v>
      </c>
      <c r="K53" s="31">
        <v>3032.8</v>
      </c>
      <c r="L53" s="31">
        <v>2970</v>
      </c>
      <c r="M53" s="31">
        <v>21.445910000000001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348.05</v>
      </c>
      <c r="D54" s="36">
        <v>344.34999999999997</v>
      </c>
      <c r="E54" s="36">
        <v>339.19999999999993</v>
      </c>
      <c r="F54" s="36">
        <v>330.34999999999997</v>
      </c>
      <c r="G54" s="36">
        <v>325.19999999999993</v>
      </c>
      <c r="H54" s="36">
        <v>353.19999999999993</v>
      </c>
      <c r="I54" s="36">
        <v>358.34999999999991</v>
      </c>
      <c r="J54" s="36">
        <v>367.19999999999993</v>
      </c>
      <c r="K54" s="31">
        <v>349.5</v>
      </c>
      <c r="L54" s="31">
        <v>335.5</v>
      </c>
      <c r="M54" s="31">
        <v>30.892130000000002</v>
      </c>
      <c r="N54" s="1"/>
      <c r="O54" s="1"/>
    </row>
    <row r="55" spans="1:15" ht="12.75" customHeight="1">
      <c r="A55" s="33">
        <v>45</v>
      </c>
      <c r="B55" s="53" t="s">
        <v>856</v>
      </c>
      <c r="C55" s="31">
        <v>6991.75</v>
      </c>
      <c r="D55" s="36">
        <v>7002.6833333333343</v>
      </c>
      <c r="E55" s="36">
        <v>6942.9166666666688</v>
      </c>
      <c r="F55" s="36">
        <v>6894.0833333333348</v>
      </c>
      <c r="G55" s="36">
        <v>6834.3166666666693</v>
      </c>
      <c r="H55" s="36">
        <v>7051.5166666666682</v>
      </c>
      <c r="I55" s="36">
        <v>7111.2833333333347</v>
      </c>
      <c r="J55" s="36">
        <v>7160.1166666666677</v>
      </c>
      <c r="K55" s="31">
        <v>7062.45</v>
      </c>
      <c r="L55" s="31">
        <v>6953.85</v>
      </c>
      <c r="M55" s="31">
        <v>9.0160000000000004E-2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2194</v>
      </c>
      <c r="D56" s="36">
        <v>2199</v>
      </c>
      <c r="E56" s="36">
        <v>2184</v>
      </c>
      <c r="F56" s="36">
        <v>2174</v>
      </c>
      <c r="G56" s="36">
        <v>2159</v>
      </c>
      <c r="H56" s="36">
        <v>2209</v>
      </c>
      <c r="I56" s="36">
        <v>2224</v>
      </c>
      <c r="J56" s="36">
        <v>2234</v>
      </c>
      <c r="K56" s="31">
        <v>2214</v>
      </c>
      <c r="L56" s="31">
        <v>2189</v>
      </c>
      <c r="M56" s="31">
        <v>3.8212600000000001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7792.95</v>
      </c>
      <c r="D57" s="36">
        <v>7802.3833333333323</v>
      </c>
      <c r="E57" s="36">
        <v>7712.616666666665</v>
      </c>
      <c r="F57" s="36">
        <v>7632.2833333333328</v>
      </c>
      <c r="G57" s="36">
        <v>7542.5166666666655</v>
      </c>
      <c r="H57" s="36">
        <v>7882.7166666666644</v>
      </c>
      <c r="I57" s="36">
        <v>7972.4833333333327</v>
      </c>
      <c r="J57" s="36">
        <v>8052.8166666666639</v>
      </c>
      <c r="K57" s="31">
        <v>7892.15</v>
      </c>
      <c r="L57" s="31">
        <v>7722.05</v>
      </c>
      <c r="M57" s="31">
        <v>0.60455999999999999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1399.45</v>
      </c>
      <c r="D58" s="36">
        <v>1405.3666666666668</v>
      </c>
      <c r="E58" s="36">
        <v>1387.6833333333336</v>
      </c>
      <c r="F58" s="36">
        <v>1375.9166666666667</v>
      </c>
      <c r="G58" s="36">
        <v>1358.2333333333336</v>
      </c>
      <c r="H58" s="36">
        <v>1417.1333333333337</v>
      </c>
      <c r="I58" s="36">
        <v>1434.8166666666671</v>
      </c>
      <c r="J58" s="36">
        <v>1446.5833333333337</v>
      </c>
      <c r="K58" s="31">
        <v>1423.05</v>
      </c>
      <c r="L58" s="31">
        <v>1393.6</v>
      </c>
      <c r="M58" s="31">
        <v>7.09701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691.15</v>
      </c>
      <c r="D59" s="36">
        <v>694.26666666666677</v>
      </c>
      <c r="E59" s="36">
        <v>684.88333333333355</v>
      </c>
      <c r="F59" s="36">
        <v>678.61666666666679</v>
      </c>
      <c r="G59" s="36">
        <v>669.23333333333358</v>
      </c>
      <c r="H59" s="36">
        <v>700.53333333333353</v>
      </c>
      <c r="I59" s="36">
        <v>709.91666666666674</v>
      </c>
      <c r="J59" s="36">
        <v>716.18333333333351</v>
      </c>
      <c r="K59" s="31">
        <v>703.65</v>
      </c>
      <c r="L59" s="31">
        <v>688</v>
      </c>
      <c r="M59" s="31">
        <v>12.239409999999999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5027.2</v>
      </c>
      <c r="D60" s="36">
        <v>5067.6166666666668</v>
      </c>
      <c r="E60" s="36">
        <v>4959.6833333333334</v>
      </c>
      <c r="F60" s="36">
        <v>4892.166666666667</v>
      </c>
      <c r="G60" s="36">
        <v>4784.2333333333336</v>
      </c>
      <c r="H60" s="36">
        <v>5135.1333333333332</v>
      </c>
      <c r="I60" s="36">
        <v>5243.0666666666675</v>
      </c>
      <c r="J60" s="36">
        <v>5310.583333333333</v>
      </c>
      <c r="K60" s="31">
        <v>5175.55</v>
      </c>
      <c r="L60" s="31">
        <v>5000.1000000000004</v>
      </c>
      <c r="M60" s="31">
        <v>2.9995099999999999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1170</v>
      </c>
      <c r="D61" s="36">
        <v>1170.0666666666666</v>
      </c>
      <c r="E61" s="36">
        <v>1160.1333333333332</v>
      </c>
      <c r="F61" s="36">
        <v>1150.2666666666667</v>
      </c>
      <c r="G61" s="36">
        <v>1140.3333333333333</v>
      </c>
      <c r="H61" s="36">
        <v>1179.9333333333332</v>
      </c>
      <c r="I61" s="36">
        <v>1189.8666666666666</v>
      </c>
      <c r="J61" s="36">
        <v>1199.7333333333331</v>
      </c>
      <c r="K61" s="31">
        <v>1180</v>
      </c>
      <c r="L61" s="31">
        <v>1160.2</v>
      </c>
      <c r="M61" s="31">
        <v>180.90045000000001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4664.75</v>
      </c>
      <c r="D62" s="36">
        <v>4702.8166666666666</v>
      </c>
      <c r="E62" s="36">
        <v>4611.9333333333334</v>
      </c>
      <c r="F62" s="36">
        <v>4559.1166666666668</v>
      </c>
      <c r="G62" s="36">
        <v>4468.2333333333336</v>
      </c>
      <c r="H62" s="36">
        <v>4755.6333333333332</v>
      </c>
      <c r="I62" s="36">
        <v>4846.5166666666664</v>
      </c>
      <c r="J62" s="36">
        <v>4899.333333333333</v>
      </c>
      <c r="K62" s="31">
        <v>4793.7</v>
      </c>
      <c r="L62" s="31">
        <v>4650</v>
      </c>
      <c r="M62" s="31">
        <v>4.4995000000000003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357.05</v>
      </c>
      <c r="D63" s="36">
        <v>359.2</v>
      </c>
      <c r="E63" s="36">
        <v>353.4</v>
      </c>
      <c r="F63" s="36">
        <v>349.75</v>
      </c>
      <c r="G63" s="36">
        <v>343.95</v>
      </c>
      <c r="H63" s="36">
        <v>362.84999999999997</v>
      </c>
      <c r="I63" s="36">
        <v>368.65000000000003</v>
      </c>
      <c r="J63" s="36">
        <v>372.29999999999995</v>
      </c>
      <c r="K63" s="31">
        <v>365</v>
      </c>
      <c r="L63" s="31">
        <v>355.55</v>
      </c>
      <c r="M63" s="31">
        <v>16.360659999999999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2412.3000000000002</v>
      </c>
      <c r="D64" s="36">
        <v>2426.6666666666665</v>
      </c>
      <c r="E64" s="36">
        <v>2393.3833333333332</v>
      </c>
      <c r="F64" s="36">
        <v>2374.4666666666667</v>
      </c>
      <c r="G64" s="36">
        <v>2341.1833333333334</v>
      </c>
      <c r="H64" s="36">
        <v>2445.583333333333</v>
      </c>
      <c r="I64" s="36">
        <v>2478.8666666666668</v>
      </c>
      <c r="J64" s="36">
        <v>2497.7833333333328</v>
      </c>
      <c r="K64" s="31">
        <v>2459.9499999999998</v>
      </c>
      <c r="L64" s="31">
        <v>2407.75</v>
      </c>
      <c r="M64" s="31">
        <v>3.1792699999999998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9564.35</v>
      </c>
      <c r="D65" s="36">
        <v>9576.7833333333328</v>
      </c>
      <c r="E65" s="36">
        <v>9499.5666666666657</v>
      </c>
      <c r="F65" s="36">
        <v>9434.7833333333328</v>
      </c>
      <c r="G65" s="36">
        <v>9357.5666666666657</v>
      </c>
      <c r="H65" s="36">
        <v>9641.5666666666657</v>
      </c>
      <c r="I65" s="36">
        <v>9718.7833333333328</v>
      </c>
      <c r="J65" s="36">
        <v>9783.5666666666657</v>
      </c>
      <c r="K65" s="31">
        <v>9654</v>
      </c>
      <c r="L65" s="31">
        <v>9512</v>
      </c>
      <c r="M65" s="31">
        <v>3.01885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6823.6</v>
      </c>
      <c r="D66" s="36">
        <v>6835.2</v>
      </c>
      <c r="E66" s="36">
        <v>6771.4</v>
      </c>
      <c r="F66" s="36">
        <v>6719.2</v>
      </c>
      <c r="G66" s="36">
        <v>6655.4</v>
      </c>
      <c r="H66" s="36">
        <v>6887.4</v>
      </c>
      <c r="I66" s="36">
        <v>6951.2000000000007</v>
      </c>
      <c r="J66" s="36">
        <v>7003.4</v>
      </c>
      <c r="K66" s="31">
        <v>6899</v>
      </c>
      <c r="L66" s="31">
        <v>6783</v>
      </c>
      <c r="M66" s="31">
        <v>11.794129999999999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1642.65</v>
      </c>
      <c r="D67" s="36">
        <v>1635.9166666666667</v>
      </c>
      <c r="E67" s="36">
        <v>1601.9333333333334</v>
      </c>
      <c r="F67" s="36">
        <v>1561.2166666666667</v>
      </c>
      <c r="G67" s="36">
        <v>1527.2333333333333</v>
      </c>
      <c r="H67" s="36">
        <v>1676.6333333333334</v>
      </c>
      <c r="I67" s="36">
        <v>1710.6166666666666</v>
      </c>
      <c r="J67" s="36">
        <v>1751.3333333333335</v>
      </c>
      <c r="K67" s="31">
        <v>1669.9</v>
      </c>
      <c r="L67" s="31">
        <v>1595.2</v>
      </c>
      <c r="M67" s="31">
        <v>37.037739999999999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9675.15</v>
      </c>
      <c r="D68" s="36">
        <v>9666.75</v>
      </c>
      <c r="E68" s="36">
        <v>9613.5</v>
      </c>
      <c r="F68" s="36">
        <v>9551.85</v>
      </c>
      <c r="G68" s="36">
        <v>9498.6</v>
      </c>
      <c r="H68" s="36">
        <v>9728.4</v>
      </c>
      <c r="I68" s="36">
        <v>9781.65</v>
      </c>
      <c r="J68" s="36">
        <v>9843.2999999999993</v>
      </c>
      <c r="K68" s="31">
        <v>9720</v>
      </c>
      <c r="L68" s="31">
        <v>9605.1</v>
      </c>
      <c r="M68" s="31">
        <v>0.11511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2462.5</v>
      </c>
      <c r="D69" s="36">
        <v>2460.1666666666665</v>
      </c>
      <c r="E69" s="36">
        <v>2386.333333333333</v>
      </c>
      <c r="F69" s="36">
        <v>2310.1666666666665</v>
      </c>
      <c r="G69" s="36">
        <v>2236.333333333333</v>
      </c>
      <c r="H69" s="36">
        <v>2536.333333333333</v>
      </c>
      <c r="I69" s="36">
        <v>2610.1666666666661</v>
      </c>
      <c r="J69" s="36">
        <v>2686.333333333333</v>
      </c>
      <c r="K69" s="31">
        <v>2534</v>
      </c>
      <c r="L69" s="31">
        <v>2384</v>
      </c>
      <c r="M69" s="31">
        <v>2.3008799999999998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3260.75</v>
      </c>
      <c r="D70" s="36">
        <v>3280.8833333333337</v>
      </c>
      <c r="E70" s="36">
        <v>3233.9166666666674</v>
      </c>
      <c r="F70" s="36">
        <v>3207.0833333333339</v>
      </c>
      <c r="G70" s="36">
        <v>3160.1166666666677</v>
      </c>
      <c r="H70" s="36">
        <v>3307.7166666666672</v>
      </c>
      <c r="I70" s="36">
        <v>3354.6833333333334</v>
      </c>
      <c r="J70" s="36">
        <v>3381.5166666666669</v>
      </c>
      <c r="K70" s="31">
        <v>3327.85</v>
      </c>
      <c r="L70" s="31">
        <v>3254.05</v>
      </c>
      <c r="M70" s="31">
        <v>1.5973599999999999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480.4</v>
      </c>
      <c r="D71" s="36">
        <v>478.18333333333334</v>
      </c>
      <c r="E71" s="36">
        <v>470.41666666666669</v>
      </c>
      <c r="F71" s="36">
        <v>460.43333333333334</v>
      </c>
      <c r="G71" s="36">
        <v>452.66666666666669</v>
      </c>
      <c r="H71" s="36">
        <v>488.16666666666669</v>
      </c>
      <c r="I71" s="36">
        <v>495.93333333333334</v>
      </c>
      <c r="J71" s="36">
        <v>505.91666666666669</v>
      </c>
      <c r="K71" s="31">
        <v>485.95</v>
      </c>
      <c r="L71" s="31">
        <v>468.2</v>
      </c>
      <c r="M71" s="31">
        <v>26.199449999999999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219.77</v>
      </c>
      <c r="D72" s="36">
        <v>219.54333333333338</v>
      </c>
      <c r="E72" s="36">
        <v>216.77666666666676</v>
      </c>
      <c r="F72" s="36">
        <v>213.78333333333339</v>
      </c>
      <c r="G72" s="36">
        <v>211.01666666666677</v>
      </c>
      <c r="H72" s="36">
        <v>222.53666666666675</v>
      </c>
      <c r="I72" s="36">
        <v>225.30333333333334</v>
      </c>
      <c r="J72" s="36">
        <v>228.29666666666674</v>
      </c>
      <c r="K72" s="31">
        <v>222.31</v>
      </c>
      <c r="L72" s="31">
        <v>216.55</v>
      </c>
      <c r="M72" s="31">
        <v>300.74853999999999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256.25</v>
      </c>
      <c r="D73" s="36">
        <v>256.36666666666667</v>
      </c>
      <c r="E73" s="36">
        <v>254.78333333333336</v>
      </c>
      <c r="F73" s="36">
        <v>253.31666666666669</v>
      </c>
      <c r="G73" s="36">
        <v>251.73333333333338</v>
      </c>
      <c r="H73" s="36">
        <v>257.83333333333337</v>
      </c>
      <c r="I73" s="36">
        <v>259.41666666666663</v>
      </c>
      <c r="J73" s="36">
        <v>260.88333333333333</v>
      </c>
      <c r="K73" s="31">
        <v>257.95</v>
      </c>
      <c r="L73" s="31">
        <v>254.9</v>
      </c>
      <c r="M73" s="31">
        <v>113.58547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125.82</v>
      </c>
      <c r="D74" s="36">
        <v>125.93333333333332</v>
      </c>
      <c r="E74" s="36">
        <v>124.90666666666665</v>
      </c>
      <c r="F74" s="36">
        <v>123.99333333333333</v>
      </c>
      <c r="G74" s="36">
        <v>122.96666666666665</v>
      </c>
      <c r="H74" s="36">
        <v>126.84666666666665</v>
      </c>
      <c r="I74" s="36">
        <v>127.87333333333332</v>
      </c>
      <c r="J74" s="36">
        <v>128.78666666666663</v>
      </c>
      <c r="K74" s="31">
        <v>126.96</v>
      </c>
      <c r="L74" s="31">
        <v>125.02</v>
      </c>
      <c r="M74" s="31">
        <v>76.694599999999994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67.67</v>
      </c>
      <c r="D75" s="36">
        <v>67.823333333333338</v>
      </c>
      <c r="E75" s="36">
        <v>67.166666666666671</v>
      </c>
      <c r="F75" s="36">
        <v>66.663333333333327</v>
      </c>
      <c r="G75" s="36">
        <v>66.006666666666661</v>
      </c>
      <c r="H75" s="36">
        <v>68.326666666666682</v>
      </c>
      <c r="I75" s="36">
        <v>68.983333333333348</v>
      </c>
      <c r="J75" s="36">
        <v>69.486666666666693</v>
      </c>
      <c r="K75" s="31">
        <v>68.48</v>
      </c>
      <c r="L75" s="31">
        <v>67.319999999999993</v>
      </c>
      <c r="M75" s="31">
        <v>119.18044999999999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1603.95</v>
      </c>
      <c r="D76" s="36">
        <v>1607.3166666666666</v>
      </c>
      <c r="E76" s="36">
        <v>1581.6333333333332</v>
      </c>
      <c r="F76" s="36">
        <v>1559.3166666666666</v>
      </c>
      <c r="G76" s="36">
        <v>1533.6333333333332</v>
      </c>
      <c r="H76" s="36">
        <v>1629.6333333333332</v>
      </c>
      <c r="I76" s="36">
        <v>1655.3166666666666</v>
      </c>
      <c r="J76" s="36">
        <v>1677.6333333333332</v>
      </c>
      <c r="K76" s="31">
        <v>1633</v>
      </c>
      <c r="L76" s="31">
        <v>1585</v>
      </c>
      <c r="M76" s="31">
        <v>5.21143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6947.3</v>
      </c>
      <c r="D77" s="36">
        <v>6929.8</v>
      </c>
      <c r="E77" s="36">
        <v>6834.6</v>
      </c>
      <c r="F77" s="36">
        <v>6721.9000000000005</v>
      </c>
      <c r="G77" s="36">
        <v>6626.7000000000007</v>
      </c>
      <c r="H77" s="36">
        <v>7042.5</v>
      </c>
      <c r="I77" s="36">
        <v>7137.6999999999989</v>
      </c>
      <c r="J77" s="36">
        <v>7250.4</v>
      </c>
      <c r="K77" s="31">
        <v>7025</v>
      </c>
      <c r="L77" s="31">
        <v>6817.1</v>
      </c>
      <c r="M77" s="31">
        <v>0.24592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550.85</v>
      </c>
      <c r="D78" s="36">
        <v>548.91666666666674</v>
      </c>
      <c r="E78" s="36">
        <v>541.88333333333344</v>
      </c>
      <c r="F78" s="36">
        <v>532.91666666666674</v>
      </c>
      <c r="G78" s="36">
        <v>525.88333333333344</v>
      </c>
      <c r="H78" s="36">
        <v>557.88333333333344</v>
      </c>
      <c r="I78" s="36">
        <v>564.91666666666674</v>
      </c>
      <c r="J78" s="36">
        <v>573.88333333333344</v>
      </c>
      <c r="K78" s="31">
        <v>555.95000000000005</v>
      </c>
      <c r="L78" s="31">
        <v>539.95000000000005</v>
      </c>
      <c r="M78" s="31">
        <v>17.841090000000001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1478.3</v>
      </c>
      <c r="D79" s="36">
        <v>1477.9166666666667</v>
      </c>
      <c r="E79" s="36">
        <v>1457.8333333333335</v>
      </c>
      <c r="F79" s="36">
        <v>1437.3666666666668</v>
      </c>
      <c r="G79" s="36">
        <v>1417.2833333333335</v>
      </c>
      <c r="H79" s="36">
        <v>1498.3833333333334</v>
      </c>
      <c r="I79" s="36">
        <v>1518.4666666666669</v>
      </c>
      <c r="J79" s="36">
        <v>1538.9333333333334</v>
      </c>
      <c r="K79" s="31">
        <v>1498</v>
      </c>
      <c r="L79" s="31">
        <v>1457.45</v>
      </c>
      <c r="M79" s="31">
        <v>14.419460000000001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318.10000000000002</v>
      </c>
      <c r="D80" s="36">
        <v>320.75000000000006</v>
      </c>
      <c r="E80" s="36">
        <v>314.9500000000001</v>
      </c>
      <c r="F80" s="36">
        <v>311.80000000000007</v>
      </c>
      <c r="G80" s="36">
        <v>306.00000000000011</v>
      </c>
      <c r="H80" s="36">
        <v>323.90000000000009</v>
      </c>
      <c r="I80" s="36">
        <v>329.70000000000005</v>
      </c>
      <c r="J80" s="36">
        <v>332.85000000000008</v>
      </c>
      <c r="K80" s="31">
        <v>326.55</v>
      </c>
      <c r="L80" s="31">
        <v>317.60000000000002</v>
      </c>
      <c r="M80" s="31">
        <v>411.11245000000002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1743.85</v>
      </c>
      <c r="D81" s="36">
        <v>1738.6833333333334</v>
      </c>
      <c r="E81" s="36">
        <v>1724.3666666666668</v>
      </c>
      <c r="F81" s="36">
        <v>1704.8833333333334</v>
      </c>
      <c r="G81" s="36">
        <v>1690.5666666666668</v>
      </c>
      <c r="H81" s="36">
        <v>1758.1666666666667</v>
      </c>
      <c r="I81" s="36">
        <v>1772.4833333333333</v>
      </c>
      <c r="J81" s="36">
        <v>1791.9666666666667</v>
      </c>
      <c r="K81" s="31">
        <v>1753</v>
      </c>
      <c r="L81" s="31">
        <v>1719.2</v>
      </c>
      <c r="M81" s="31">
        <v>8.6792499999999997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317.39999999999998</v>
      </c>
      <c r="D82" s="36">
        <v>320.33333333333331</v>
      </c>
      <c r="E82" s="36">
        <v>313.66666666666663</v>
      </c>
      <c r="F82" s="36">
        <v>309.93333333333334</v>
      </c>
      <c r="G82" s="36">
        <v>303.26666666666665</v>
      </c>
      <c r="H82" s="36">
        <v>324.06666666666661</v>
      </c>
      <c r="I82" s="36">
        <v>330.73333333333323</v>
      </c>
      <c r="J82" s="36">
        <v>334.46666666666658</v>
      </c>
      <c r="K82" s="31">
        <v>327</v>
      </c>
      <c r="L82" s="31">
        <v>316.60000000000002</v>
      </c>
      <c r="M82" s="31">
        <v>163.17536999999999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348.2</v>
      </c>
      <c r="D83" s="36">
        <v>348.18333333333334</v>
      </c>
      <c r="E83" s="36">
        <v>337.31666666666666</v>
      </c>
      <c r="F83" s="36">
        <v>326.43333333333334</v>
      </c>
      <c r="G83" s="36">
        <v>315.56666666666666</v>
      </c>
      <c r="H83" s="36">
        <v>359.06666666666666</v>
      </c>
      <c r="I83" s="36">
        <v>369.93333333333334</v>
      </c>
      <c r="J83" s="36">
        <v>380.81666666666666</v>
      </c>
      <c r="K83" s="31">
        <v>359.05</v>
      </c>
      <c r="L83" s="31">
        <v>337.3</v>
      </c>
      <c r="M83" s="31">
        <v>457.85744999999997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1470.35</v>
      </c>
      <c r="D84" s="36">
        <v>1473.1000000000001</v>
      </c>
      <c r="E84" s="36">
        <v>1461.3000000000002</v>
      </c>
      <c r="F84" s="36">
        <v>1452.25</v>
      </c>
      <c r="G84" s="36">
        <v>1440.45</v>
      </c>
      <c r="H84" s="36">
        <v>1482.1500000000003</v>
      </c>
      <c r="I84" s="36">
        <v>1493.95</v>
      </c>
      <c r="J84" s="36">
        <v>1503.0000000000005</v>
      </c>
      <c r="K84" s="31">
        <v>1484.9</v>
      </c>
      <c r="L84" s="31">
        <v>1464.05</v>
      </c>
      <c r="M84" s="31">
        <v>42.636890000000001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718.6</v>
      </c>
      <c r="D85" s="36">
        <v>719.18333333333339</v>
      </c>
      <c r="E85" s="36">
        <v>704.41666666666674</v>
      </c>
      <c r="F85" s="36">
        <v>690.23333333333335</v>
      </c>
      <c r="G85" s="36">
        <v>675.4666666666667</v>
      </c>
      <c r="H85" s="36">
        <v>733.36666666666679</v>
      </c>
      <c r="I85" s="36">
        <v>748.13333333333344</v>
      </c>
      <c r="J85" s="36">
        <v>762.31666666666683</v>
      </c>
      <c r="K85" s="31">
        <v>733.95</v>
      </c>
      <c r="L85" s="31">
        <v>705</v>
      </c>
      <c r="M85" s="31">
        <v>4.5680100000000001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359.45</v>
      </c>
      <c r="D86" s="36">
        <v>360.8</v>
      </c>
      <c r="E86" s="36">
        <v>357.05</v>
      </c>
      <c r="F86" s="36">
        <v>354.65</v>
      </c>
      <c r="G86" s="36">
        <v>350.9</v>
      </c>
      <c r="H86" s="36">
        <v>363.20000000000005</v>
      </c>
      <c r="I86" s="36">
        <v>366.95000000000005</v>
      </c>
      <c r="J86" s="36">
        <v>369.35000000000008</v>
      </c>
      <c r="K86" s="31">
        <v>364.55</v>
      </c>
      <c r="L86" s="31">
        <v>358.4</v>
      </c>
      <c r="M86" s="31">
        <v>16.600239999999999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1544.9</v>
      </c>
      <c r="D87" s="36">
        <v>1543.9333333333334</v>
      </c>
      <c r="E87" s="36">
        <v>1537.8666666666668</v>
      </c>
      <c r="F87" s="36">
        <v>1530.8333333333335</v>
      </c>
      <c r="G87" s="36">
        <v>1524.7666666666669</v>
      </c>
      <c r="H87" s="36">
        <v>1550.9666666666667</v>
      </c>
      <c r="I87" s="36">
        <v>1557.0333333333333</v>
      </c>
      <c r="J87" s="36">
        <v>1564.0666666666666</v>
      </c>
      <c r="K87" s="31">
        <v>1550</v>
      </c>
      <c r="L87" s="31">
        <v>1536.9</v>
      </c>
      <c r="M87" s="31">
        <v>1.00231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709.55</v>
      </c>
      <c r="D88" s="36">
        <v>713.1</v>
      </c>
      <c r="E88" s="36">
        <v>703.35</v>
      </c>
      <c r="F88" s="36">
        <v>697.15</v>
      </c>
      <c r="G88" s="36">
        <v>687.4</v>
      </c>
      <c r="H88" s="36">
        <v>719.30000000000007</v>
      </c>
      <c r="I88" s="36">
        <v>729.05000000000007</v>
      </c>
      <c r="J88" s="36">
        <v>735.25000000000011</v>
      </c>
      <c r="K88" s="31">
        <v>722.85</v>
      </c>
      <c r="L88" s="31">
        <v>706.9</v>
      </c>
      <c r="M88" s="31">
        <v>14.661049999999999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7846.65</v>
      </c>
      <c r="D89" s="36">
        <v>7806.8499999999995</v>
      </c>
      <c r="E89" s="36">
        <v>7735.6999999999989</v>
      </c>
      <c r="F89" s="36">
        <v>7624.7499999999991</v>
      </c>
      <c r="G89" s="36">
        <v>7553.5999999999985</v>
      </c>
      <c r="H89" s="36">
        <v>7917.7999999999993</v>
      </c>
      <c r="I89" s="36">
        <v>7988.9499999999989</v>
      </c>
      <c r="J89" s="36">
        <v>8099.9</v>
      </c>
      <c r="K89" s="31">
        <v>7878</v>
      </c>
      <c r="L89" s="31">
        <v>7695.9</v>
      </c>
      <c r="M89" s="31">
        <v>0.16027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1723.55</v>
      </c>
      <c r="D90" s="36">
        <v>1734.5333333333335</v>
      </c>
      <c r="E90" s="36">
        <v>1704.0666666666671</v>
      </c>
      <c r="F90" s="36">
        <v>1684.5833333333335</v>
      </c>
      <c r="G90" s="36">
        <v>1654.116666666667</v>
      </c>
      <c r="H90" s="36">
        <v>1754.0166666666671</v>
      </c>
      <c r="I90" s="36">
        <v>1784.4833333333338</v>
      </c>
      <c r="J90" s="36">
        <v>1803.9666666666672</v>
      </c>
      <c r="K90" s="31">
        <v>1765</v>
      </c>
      <c r="L90" s="31">
        <v>1715.05</v>
      </c>
      <c r="M90" s="31">
        <v>2.00143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2293.4499999999998</v>
      </c>
      <c r="D91" s="36">
        <v>2306.15</v>
      </c>
      <c r="E91" s="36">
        <v>2262.3000000000002</v>
      </c>
      <c r="F91" s="36">
        <v>2231.15</v>
      </c>
      <c r="G91" s="36">
        <v>2187.3000000000002</v>
      </c>
      <c r="H91" s="36">
        <v>2337.3000000000002</v>
      </c>
      <c r="I91" s="36">
        <v>2381.1499999999996</v>
      </c>
      <c r="J91" s="36">
        <v>2412.3000000000002</v>
      </c>
      <c r="K91" s="31">
        <v>2350</v>
      </c>
      <c r="L91" s="31">
        <v>2275</v>
      </c>
      <c r="M91" s="31">
        <v>0.69413000000000002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554.65</v>
      </c>
      <c r="D92" s="36">
        <v>546.26666666666677</v>
      </c>
      <c r="E92" s="36">
        <v>530.53333333333353</v>
      </c>
      <c r="F92" s="36">
        <v>506.41666666666674</v>
      </c>
      <c r="G92" s="36">
        <v>490.68333333333351</v>
      </c>
      <c r="H92" s="36">
        <v>570.38333333333355</v>
      </c>
      <c r="I92" s="36">
        <v>586.1166666666669</v>
      </c>
      <c r="J92" s="36">
        <v>610.23333333333358</v>
      </c>
      <c r="K92" s="31">
        <v>562</v>
      </c>
      <c r="L92" s="31">
        <v>522.15</v>
      </c>
      <c r="M92" s="31">
        <v>36.292459999999998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34924.550000000003</v>
      </c>
      <c r="D93" s="36">
        <v>34928.183333333334</v>
      </c>
      <c r="E93" s="36">
        <v>34806.366666666669</v>
      </c>
      <c r="F93" s="36">
        <v>34688.183333333334</v>
      </c>
      <c r="G93" s="36">
        <v>34566.366666666669</v>
      </c>
      <c r="H93" s="36">
        <v>35046.366666666669</v>
      </c>
      <c r="I93" s="36">
        <v>35168.183333333334</v>
      </c>
      <c r="J93" s="36">
        <v>35286.366666666669</v>
      </c>
      <c r="K93" s="31">
        <v>35050</v>
      </c>
      <c r="L93" s="31">
        <v>34810</v>
      </c>
      <c r="M93" s="31">
        <v>0.10838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1275.5999999999999</v>
      </c>
      <c r="D94" s="36">
        <v>1286.6833333333334</v>
      </c>
      <c r="E94" s="36">
        <v>1260.4166666666667</v>
      </c>
      <c r="F94" s="36">
        <v>1245.2333333333333</v>
      </c>
      <c r="G94" s="36">
        <v>1218.9666666666667</v>
      </c>
      <c r="H94" s="36">
        <v>1301.8666666666668</v>
      </c>
      <c r="I94" s="36">
        <v>1328.1333333333332</v>
      </c>
      <c r="J94" s="36">
        <v>1343.3166666666668</v>
      </c>
      <c r="K94" s="31">
        <v>1312.95</v>
      </c>
      <c r="L94" s="31">
        <v>1271.5</v>
      </c>
      <c r="M94" s="31">
        <v>3.0970499999999999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5842.2</v>
      </c>
      <c r="D95" s="36">
        <v>5887.6333333333323</v>
      </c>
      <c r="E95" s="36">
        <v>5785.866666666665</v>
      </c>
      <c r="F95" s="36">
        <v>5729.5333333333328</v>
      </c>
      <c r="G95" s="36">
        <v>5627.7666666666655</v>
      </c>
      <c r="H95" s="36">
        <v>5943.9666666666644</v>
      </c>
      <c r="I95" s="36">
        <v>6045.7333333333327</v>
      </c>
      <c r="J95" s="36">
        <v>6102.0666666666639</v>
      </c>
      <c r="K95" s="31">
        <v>5989.4</v>
      </c>
      <c r="L95" s="31">
        <v>5831.3</v>
      </c>
      <c r="M95" s="31">
        <v>1.9168099999999999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2395.15</v>
      </c>
      <c r="D96" s="36">
        <v>2419.7333333333331</v>
      </c>
      <c r="E96" s="36">
        <v>2337.4666666666662</v>
      </c>
      <c r="F96" s="36">
        <v>2279.7833333333333</v>
      </c>
      <c r="G96" s="36">
        <v>2197.5166666666664</v>
      </c>
      <c r="H96" s="36">
        <v>2477.4166666666661</v>
      </c>
      <c r="I96" s="36">
        <v>2559.6833333333334</v>
      </c>
      <c r="J96" s="36">
        <v>2617.3666666666659</v>
      </c>
      <c r="K96" s="31">
        <v>2502</v>
      </c>
      <c r="L96" s="31">
        <v>2362.0500000000002</v>
      </c>
      <c r="M96" s="31">
        <v>2.47933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614.95000000000005</v>
      </c>
      <c r="D97" s="36">
        <v>615.88333333333333</v>
      </c>
      <c r="E97" s="36">
        <v>612.06666666666661</v>
      </c>
      <c r="F97" s="36">
        <v>609.18333333333328</v>
      </c>
      <c r="G97" s="36">
        <v>605.36666666666656</v>
      </c>
      <c r="H97" s="36">
        <v>618.76666666666665</v>
      </c>
      <c r="I97" s="36">
        <v>622.58333333333348</v>
      </c>
      <c r="J97" s="36">
        <v>625.4666666666667</v>
      </c>
      <c r="K97" s="31">
        <v>619.70000000000005</v>
      </c>
      <c r="L97" s="31">
        <v>613</v>
      </c>
      <c r="M97" s="31">
        <v>0.84952000000000005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172.78</v>
      </c>
      <c r="D98" s="36">
        <v>173.10999999999999</v>
      </c>
      <c r="E98" s="36">
        <v>168.61999999999998</v>
      </c>
      <c r="F98" s="36">
        <v>164.45999999999998</v>
      </c>
      <c r="G98" s="36">
        <v>159.96999999999997</v>
      </c>
      <c r="H98" s="36">
        <v>177.26999999999998</v>
      </c>
      <c r="I98" s="36">
        <v>181.76</v>
      </c>
      <c r="J98" s="36">
        <v>185.92</v>
      </c>
      <c r="K98" s="31">
        <v>177.6</v>
      </c>
      <c r="L98" s="31">
        <v>168.95</v>
      </c>
      <c r="M98" s="31">
        <v>188.71311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739.55</v>
      </c>
      <c r="D99" s="36">
        <v>742.75</v>
      </c>
      <c r="E99" s="36">
        <v>734.8</v>
      </c>
      <c r="F99" s="36">
        <v>730.05</v>
      </c>
      <c r="G99" s="36">
        <v>722.09999999999991</v>
      </c>
      <c r="H99" s="36">
        <v>747.5</v>
      </c>
      <c r="I99" s="36">
        <v>755.45</v>
      </c>
      <c r="J99" s="36">
        <v>760.2</v>
      </c>
      <c r="K99" s="31">
        <v>750.7</v>
      </c>
      <c r="L99" s="31">
        <v>738</v>
      </c>
      <c r="M99" s="31">
        <v>10.01868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599.04999999999995</v>
      </c>
      <c r="D100" s="36">
        <v>593.91666666666663</v>
      </c>
      <c r="E100" s="36">
        <v>579.93333333333328</v>
      </c>
      <c r="F100" s="36">
        <v>560.81666666666661</v>
      </c>
      <c r="G100" s="36">
        <v>546.83333333333326</v>
      </c>
      <c r="H100" s="36">
        <v>613.0333333333333</v>
      </c>
      <c r="I100" s="36">
        <v>627.01666666666665</v>
      </c>
      <c r="J100" s="36">
        <v>646.13333333333333</v>
      </c>
      <c r="K100" s="31">
        <v>607.9</v>
      </c>
      <c r="L100" s="31">
        <v>574.79999999999995</v>
      </c>
      <c r="M100" s="31">
        <v>2.5365000000000002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4384.75</v>
      </c>
      <c r="D101" s="36">
        <v>4388.05</v>
      </c>
      <c r="E101" s="36">
        <v>4347.75</v>
      </c>
      <c r="F101" s="36">
        <v>4310.75</v>
      </c>
      <c r="G101" s="36">
        <v>4270.45</v>
      </c>
      <c r="H101" s="36">
        <v>4425.05</v>
      </c>
      <c r="I101" s="36">
        <v>4465.3500000000013</v>
      </c>
      <c r="J101" s="36">
        <v>4502.3500000000004</v>
      </c>
      <c r="K101" s="31">
        <v>4428.3500000000004</v>
      </c>
      <c r="L101" s="31">
        <v>4351.05</v>
      </c>
      <c r="M101" s="31">
        <v>0.43984000000000001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330.25</v>
      </c>
      <c r="D102" s="36">
        <v>336.75</v>
      </c>
      <c r="E102" s="36">
        <v>321.5</v>
      </c>
      <c r="F102" s="36">
        <v>312.75</v>
      </c>
      <c r="G102" s="36">
        <v>297.5</v>
      </c>
      <c r="H102" s="36">
        <v>345.5</v>
      </c>
      <c r="I102" s="36">
        <v>360.75</v>
      </c>
      <c r="J102" s="36">
        <v>369.5</v>
      </c>
      <c r="K102" s="31">
        <v>352</v>
      </c>
      <c r="L102" s="31">
        <v>328</v>
      </c>
      <c r="M102" s="31">
        <v>13.62167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318.75</v>
      </c>
      <c r="D103" s="36">
        <v>316.21666666666664</v>
      </c>
      <c r="E103" s="36">
        <v>312.43333333333328</v>
      </c>
      <c r="F103" s="36">
        <v>306.11666666666662</v>
      </c>
      <c r="G103" s="36">
        <v>302.33333333333326</v>
      </c>
      <c r="H103" s="36">
        <v>322.5333333333333</v>
      </c>
      <c r="I103" s="36">
        <v>326.31666666666672</v>
      </c>
      <c r="J103" s="36">
        <v>332.63333333333333</v>
      </c>
      <c r="K103" s="31">
        <v>320</v>
      </c>
      <c r="L103" s="31">
        <v>309.89999999999998</v>
      </c>
      <c r="M103" s="31">
        <v>18.997479999999999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851.55</v>
      </c>
      <c r="D104" s="36">
        <v>852.86666666666667</v>
      </c>
      <c r="E104" s="36">
        <v>844.43333333333339</v>
      </c>
      <c r="F104" s="36">
        <v>837.31666666666672</v>
      </c>
      <c r="G104" s="36">
        <v>828.88333333333344</v>
      </c>
      <c r="H104" s="36">
        <v>859.98333333333335</v>
      </c>
      <c r="I104" s="36">
        <v>868.41666666666652</v>
      </c>
      <c r="J104" s="36">
        <v>875.5333333333333</v>
      </c>
      <c r="K104" s="31">
        <v>861.3</v>
      </c>
      <c r="L104" s="31">
        <v>845.75</v>
      </c>
      <c r="M104" s="31">
        <v>2.6893899999999999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115.77</v>
      </c>
      <c r="D105" s="36">
        <v>115.78000000000002</v>
      </c>
      <c r="E105" s="36">
        <v>115.11000000000003</v>
      </c>
      <c r="F105" s="36">
        <v>114.45000000000002</v>
      </c>
      <c r="G105" s="36">
        <v>113.78000000000003</v>
      </c>
      <c r="H105" s="36">
        <v>116.44000000000003</v>
      </c>
      <c r="I105" s="36">
        <v>117.11000000000001</v>
      </c>
      <c r="J105" s="36">
        <v>117.77000000000002</v>
      </c>
      <c r="K105" s="31">
        <v>116.45</v>
      </c>
      <c r="L105" s="31">
        <v>115.12</v>
      </c>
      <c r="M105" s="31">
        <v>176.64352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1554.35</v>
      </c>
      <c r="D106" s="36">
        <v>1560.5166666666667</v>
      </c>
      <c r="E106" s="36">
        <v>1529.0333333333333</v>
      </c>
      <c r="F106" s="36">
        <v>1503.7166666666667</v>
      </c>
      <c r="G106" s="36">
        <v>1472.2333333333333</v>
      </c>
      <c r="H106" s="36">
        <v>1585.8333333333333</v>
      </c>
      <c r="I106" s="36">
        <v>1617.3166666666664</v>
      </c>
      <c r="J106" s="36">
        <v>1642.6333333333332</v>
      </c>
      <c r="K106" s="31">
        <v>1592</v>
      </c>
      <c r="L106" s="31">
        <v>1535.2</v>
      </c>
      <c r="M106" s="31">
        <v>1.7462500000000001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209.59</v>
      </c>
      <c r="D107" s="36">
        <v>211.58333333333334</v>
      </c>
      <c r="E107" s="36">
        <v>207.00666666666669</v>
      </c>
      <c r="F107" s="36">
        <v>204.42333333333335</v>
      </c>
      <c r="G107" s="36">
        <v>199.84666666666669</v>
      </c>
      <c r="H107" s="36">
        <v>214.16666666666669</v>
      </c>
      <c r="I107" s="36">
        <v>218.74333333333334</v>
      </c>
      <c r="J107" s="36">
        <v>221.32666666666668</v>
      </c>
      <c r="K107" s="31">
        <v>216.16</v>
      </c>
      <c r="L107" s="31">
        <v>209</v>
      </c>
      <c r="M107" s="31">
        <v>2.43472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1719.1</v>
      </c>
      <c r="D108" s="36">
        <v>1727.3666666666668</v>
      </c>
      <c r="E108" s="36">
        <v>1701.8333333333335</v>
      </c>
      <c r="F108" s="36">
        <v>1684.5666666666666</v>
      </c>
      <c r="G108" s="36">
        <v>1659.0333333333333</v>
      </c>
      <c r="H108" s="36">
        <v>1744.6333333333337</v>
      </c>
      <c r="I108" s="36">
        <v>1770.166666666667</v>
      </c>
      <c r="J108" s="36">
        <v>1787.4333333333338</v>
      </c>
      <c r="K108" s="31">
        <v>1752.9</v>
      </c>
      <c r="L108" s="31">
        <v>1710.1</v>
      </c>
      <c r="M108" s="31">
        <v>1.4972700000000001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271.19</v>
      </c>
      <c r="D109" s="36">
        <v>272.5</v>
      </c>
      <c r="E109" s="36">
        <v>265.2</v>
      </c>
      <c r="F109" s="36">
        <v>259.20999999999998</v>
      </c>
      <c r="G109" s="36">
        <v>251.90999999999997</v>
      </c>
      <c r="H109" s="36">
        <v>278.49</v>
      </c>
      <c r="I109" s="36">
        <v>285.78999999999996</v>
      </c>
      <c r="J109" s="36">
        <v>291.78000000000003</v>
      </c>
      <c r="K109" s="31">
        <v>279.8</v>
      </c>
      <c r="L109" s="31">
        <v>266.51</v>
      </c>
      <c r="M109" s="31">
        <v>127.42346999999999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2723.25</v>
      </c>
      <c r="D110" s="36">
        <v>2722.75</v>
      </c>
      <c r="E110" s="36">
        <v>2661.5</v>
      </c>
      <c r="F110" s="36">
        <v>2599.75</v>
      </c>
      <c r="G110" s="36">
        <v>2538.5</v>
      </c>
      <c r="H110" s="36">
        <v>2784.5</v>
      </c>
      <c r="I110" s="36">
        <v>2845.75</v>
      </c>
      <c r="J110" s="36">
        <v>2907.5</v>
      </c>
      <c r="K110" s="31">
        <v>2784</v>
      </c>
      <c r="L110" s="31">
        <v>2661</v>
      </c>
      <c r="M110" s="31">
        <v>3.53261</v>
      </c>
      <c r="N110" s="1"/>
      <c r="O110" s="1"/>
    </row>
    <row r="111" spans="1:15" ht="12.75" customHeight="1">
      <c r="A111" s="33">
        <v>101</v>
      </c>
      <c r="B111" s="53" t="s">
        <v>857</v>
      </c>
      <c r="C111" s="31">
        <v>959</v>
      </c>
      <c r="D111" s="36">
        <v>959.7166666666667</v>
      </c>
      <c r="E111" s="36">
        <v>952.28333333333342</v>
      </c>
      <c r="F111" s="36">
        <v>945.56666666666672</v>
      </c>
      <c r="G111" s="36">
        <v>938.13333333333344</v>
      </c>
      <c r="H111" s="36">
        <v>966.43333333333339</v>
      </c>
      <c r="I111" s="36">
        <v>973.86666666666679</v>
      </c>
      <c r="J111" s="36">
        <v>980.58333333333337</v>
      </c>
      <c r="K111" s="31">
        <v>967.15</v>
      </c>
      <c r="L111" s="31">
        <v>953</v>
      </c>
      <c r="M111" s="31">
        <v>1.89974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64.2</v>
      </c>
      <c r="D112" s="36">
        <v>64.233333333333334</v>
      </c>
      <c r="E112" s="36">
        <v>63.74666666666667</v>
      </c>
      <c r="F112" s="36">
        <v>63.293333333333337</v>
      </c>
      <c r="G112" s="36">
        <v>62.806666666666672</v>
      </c>
      <c r="H112" s="36">
        <v>64.686666666666667</v>
      </c>
      <c r="I112" s="36">
        <v>65.173333333333318</v>
      </c>
      <c r="J112" s="36">
        <v>65.626666666666665</v>
      </c>
      <c r="K112" s="31">
        <v>64.72</v>
      </c>
      <c r="L112" s="31">
        <v>63.78</v>
      </c>
      <c r="M112" s="31">
        <v>56.566299999999998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2453</v>
      </c>
      <c r="D113" s="36">
        <v>2470.4500000000003</v>
      </c>
      <c r="E113" s="36">
        <v>2428.4500000000007</v>
      </c>
      <c r="F113" s="36">
        <v>2403.9000000000005</v>
      </c>
      <c r="G113" s="36">
        <v>2361.900000000001</v>
      </c>
      <c r="H113" s="36">
        <v>2495.0000000000005</v>
      </c>
      <c r="I113" s="36">
        <v>2536.9999999999995</v>
      </c>
      <c r="J113" s="36">
        <v>2561.5500000000002</v>
      </c>
      <c r="K113" s="31">
        <v>2512.4499999999998</v>
      </c>
      <c r="L113" s="31">
        <v>2445.9</v>
      </c>
      <c r="M113" s="31">
        <v>11.09877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717.7</v>
      </c>
      <c r="D114" s="36">
        <v>712.2833333333333</v>
      </c>
      <c r="E114" s="36">
        <v>704.56666666666661</v>
      </c>
      <c r="F114" s="36">
        <v>691.43333333333328</v>
      </c>
      <c r="G114" s="36">
        <v>683.71666666666658</v>
      </c>
      <c r="H114" s="36">
        <v>725.41666666666663</v>
      </c>
      <c r="I114" s="36">
        <v>733.13333333333333</v>
      </c>
      <c r="J114" s="36">
        <v>746.26666666666665</v>
      </c>
      <c r="K114" s="31">
        <v>720</v>
      </c>
      <c r="L114" s="31">
        <v>699.15</v>
      </c>
      <c r="M114" s="31">
        <v>1.21628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2351.1</v>
      </c>
      <c r="D115" s="36">
        <v>2344.0500000000002</v>
      </c>
      <c r="E115" s="36">
        <v>2322.1000000000004</v>
      </c>
      <c r="F115" s="36">
        <v>2293.1000000000004</v>
      </c>
      <c r="G115" s="36">
        <v>2271.1500000000005</v>
      </c>
      <c r="H115" s="36">
        <v>2373.0500000000002</v>
      </c>
      <c r="I115" s="36">
        <v>2395</v>
      </c>
      <c r="J115" s="36">
        <v>2424</v>
      </c>
      <c r="K115" s="31">
        <v>2366</v>
      </c>
      <c r="L115" s="31">
        <v>2315.0500000000002</v>
      </c>
      <c r="M115" s="31">
        <v>1.4244399999999999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9081</v>
      </c>
      <c r="D116" s="36">
        <v>9083.5</v>
      </c>
      <c r="E116" s="36">
        <v>9027.5499999999993</v>
      </c>
      <c r="F116" s="36">
        <v>8974.0999999999985</v>
      </c>
      <c r="G116" s="36">
        <v>8918.1499999999978</v>
      </c>
      <c r="H116" s="36">
        <v>9136.9500000000007</v>
      </c>
      <c r="I116" s="36">
        <v>9192.9000000000015</v>
      </c>
      <c r="J116" s="36">
        <v>9246.3500000000022</v>
      </c>
      <c r="K116" s="31">
        <v>9139.4500000000007</v>
      </c>
      <c r="L116" s="31">
        <v>9030.0499999999993</v>
      </c>
      <c r="M116" s="31">
        <v>0.1246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852.25</v>
      </c>
      <c r="D117" s="36">
        <v>850.88333333333333</v>
      </c>
      <c r="E117" s="36">
        <v>832.36666666666667</v>
      </c>
      <c r="F117" s="36">
        <v>812.48333333333335</v>
      </c>
      <c r="G117" s="36">
        <v>793.9666666666667</v>
      </c>
      <c r="H117" s="36">
        <v>870.76666666666665</v>
      </c>
      <c r="I117" s="36">
        <v>889.2833333333333</v>
      </c>
      <c r="J117" s="36">
        <v>909.16666666666663</v>
      </c>
      <c r="K117" s="31">
        <v>869.4</v>
      </c>
      <c r="L117" s="31">
        <v>831</v>
      </c>
      <c r="M117" s="31">
        <v>4.7107700000000001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516.70000000000005</v>
      </c>
      <c r="D118" s="36">
        <v>513.28333333333342</v>
      </c>
      <c r="E118" s="36">
        <v>505.21666666666681</v>
      </c>
      <c r="F118" s="36">
        <v>493.73333333333341</v>
      </c>
      <c r="G118" s="36">
        <v>485.6666666666668</v>
      </c>
      <c r="H118" s="36">
        <v>524.76666666666688</v>
      </c>
      <c r="I118" s="36">
        <v>532.83333333333348</v>
      </c>
      <c r="J118" s="36">
        <v>544.31666666666683</v>
      </c>
      <c r="K118" s="31">
        <v>521.35</v>
      </c>
      <c r="L118" s="31">
        <v>501.8</v>
      </c>
      <c r="M118" s="31">
        <v>45.881360000000001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544.29999999999995</v>
      </c>
      <c r="D119" s="36">
        <v>543.11666666666667</v>
      </c>
      <c r="E119" s="36">
        <v>536.73333333333335</v>
      </c>
      <c r="F119" s="36">
        <v>529.16666666666663</v>
      </c>
      <c r="G119" s="36">
        <v>522.7833333333333</v>
      </c>
      <c r="H119" s="36">
        <v>550.68333333333339</v>
      </c>
      <c r="I119" s="36">
        <v>557.06666666666683</v>
      </c>
      <c r="J119" s="36">
        <v>564.63333333333344</v>
      </c>
      <c r="K119" s="31">
        <v>549.5</v>
      </c>
      <c r="L119" s="31">
        <v>535.54999999999995</v>
      </c>
      <c r="M119" s="31">
        <v>4.77766</v>
      </c>
      <c r="N119" s="1"/>
      <c r="O119" s="1"/>
    </row>
    <row r="120" spans="1:15" ht="12.75" customHeight="1">
      <c r="A120" s="33">
        <v>110</v>
      </c>
      <c r="B120" s="53" t="s">
        <v>858</v>
      </c>
      <c r="C120" s="31">
        <v>1023.3</v>
      </c>
      <c r="D120" s="36">
        <v>1023.8333333333334</v>
      </c>
      <c r="E120" s="36">
        <v>1005.8666666666668</v>
      </c>
      <c r="F120" s="36">
        <v>988.43333333333339</v>
      </c>
      <c r="G120" s="36">
        <v>970.46666666666681</v>
      </c>
      <c r="H120" s="36">
        <v>1041.2666666666669</v>
      </c>
      <c r="I120" s="36">
        <v>1059.2333333333331</v>
      </c>
      <c r="J120" s="36">
        <v>1076.6666666666667</v>
      </c>
      <c r="K120" s="31">
        <v>1041.8</v>
      </c>
      <c r="L120" s="31">
        <v>1006.4</v>
      </c>
      <c r="M120" s="31">
        <v>6.5953600000000003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1499.95</v>
      </c>
      <c r="D121" s="36">
        <v>1507.9166666666667</v>
      </c>
      <c r="E121" s="36">
        <v>1483.0333333333335</v>
      </c>
      <c r="F121" s="36">
        <v>1466.1166666666668</v>
      </c>
      <c r="G121" s="36">
        <v>1441.2333333333336</v>
      </c>
      <c r="H121" s="36">
        <v>1524.8333333333335</v>
      </c>
      <c r="I121" s="36">
        <v>1549.7166666666667</v>
      </c>
      <c r="J121" s="36">
        <v>1566.6333333333334</v>
      </c>
      <c r="K121" s="31">
        <v>1532.8</v>
      </c>
      <c r="L121" s="31">
        <v>1491</v>
      </c>
      <c r="M121" s="31">
        <v>0.74682999999999999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1417.85</v>
      </c>
      <c r="D122" s="36">
        <v>1418.9499999999998</v>
      </c>
      <c r="E122" s="36">
        <v>1392.0999999999997</v>
      </c>
      <c r="F122" s="36">
        <v>1366.35</v>
      </c>
      <c r="G122" s="36">
        <v>1339.4999999999998</v>
      </c>
      <c r="H122" s="36">
        <v>1444.6999999999996</v>
      </c>
      <c r="I122" s="36">
        <v>1471.55</v>
      </c>
      <c r="J122" s="36">
        <v>1497.2999999999995</v>
      </c>
      <c r="K122" s="31">
        <v>1445.8</v>
      </c>
      <c r="L122" s="31">
        <v>1393.2</v>
      </c>
      <c r="M122" s="31">
        <v>27.687169999999998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1528.9</v>
      </c>
      <c r="D123" s="36">
        <v>1539.6499999999999</v>
      </c>
      <c r="E123" s="36">
        <v>1515.2499999999998</v>
      </c>
      <c r="F123" s="36">
        <v>1501.6</v>
      </c>
      <c r="G123" s="36">
        <v>1477.1999999999998</v>
      </c>
      <c r="H123" s="36">
        <v>1553.2999999999997</v>
      </c>
      <c r="I123" s="36">
        <v>1577.6999999999998</v>
      </c>
      <c r="J123" s="36">
        <v>1591.3499999999997</v>
      </c>
      <c r="K123" s="31">
        <v>1564.05</v>
      </c>
      <c r="L123" s="31">
        <v>1526</v>
      </c>
      <c r="M123" s="31">
        <v>29.886510000000001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172.88</v>
      </c>
      <c r="D124" s="36">
        <v>171.88666666666666</v>
      </c>
      <c r="E124" s="36">
        <v>169.2233333333333</v>
      </c>
      <c r="F124" s="36">
        <v>165.56666666666663</v>
      </c>
      <c r="G124" s="36">
        <v>162.90333333333328</v>
      </c>
      <c r="H124" s="36">
        <v>175.54333333333332</v>
      </c>
      <c r="I124" s="36">
        <v>178.20666666666668</v>
      </c>
      <c r="J124" s="36">
        <v>181.86333333333334</v>
      </c>
      <c r="K124" s="31">
        <v>174.55</v>
      </c>
      <c r="L124" s="31">
        <v>168.23</v>
      </c>
      <c r="M124" s="31">
        <v>102.88453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1583.3</v>
      </c>
      <c r="D125" s="36">
        <v>1564.4333333333334</v>
      </c>
      <c r="E125" s="36">
        <v>1534.8666666666668</v>
      </c>
      <c r="F125" s="36">
        <v>1486.4333333333334</v>
      </c>
      <c r="G125" s="36">
        <v>1456.8666666666668</v>
      </c>
      <c r="H125" s="36">
        <v>1612.8666666666668</v>
      </c>
      <c r="I125" s="36">
        <v>1642.4333333333334</v>
      </c>
      <c r="J125" s="36">
        <v>1690.8666666666668</v>
      </c>
      <c r="K125" s="31">
        <v>1594</v>
      </c>
      <c r="L125" s="31">
        <v>1516</v>
      </c>
      <c r="M125" s="31">
        <v>4.4417299999999997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519.35</v>
      </c>
      <c r="D126" s="36">
        <v>518.30000000000007</v>
      </c>
      <c r="E126" s="36">
        <v>511.00000000000011</v>
      </c>
      <c r="F126" s="36">
        <v>502.65000000000003</v>
      </c>
      <c r="G126" s="36">
        <v>495.35000000000008</v>
      </c>
      <c r="H126" s="36">
        <v>526.65000000000009</v>
      </c>
      <c r="I126" s="36">
        <v>533.95000000000005</v>
      </c>
      <c r="J126" s="36">
        <v>542.30000000000018</v>
      </c>
      <c r="K126" s="31">
        <v>525.6</v>
      </c>
      <c r="L126" s="31">
        <v>509.95</v>
      </c>
      <c r="M126" s="31">
        <v>131.9752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2678.25</v>
      </c>
      <c r="D127" s="36">
        <v>2648.0166666666669</v>
      </c>
      <c r="E127" s="36">
        <v>2580.2333333333336</v>
      </c>
      <c r="F127" s="36">
        <v>2482.2166666666667</v>
      </c>
      <c r="G127" s="36">
        <v>2414.4333333333334</v>
      </c>
      <c r="H127" s="36">
        <v>2746.0333333333338</v>
      </c>
      <c r="I127" s="36">
        <v>2813.8166666666675</v>
      </c>
      <c r="J127" s="36">
        <v>2911.8333333333339</v>
      </c>
      <c r="K127" s="31">
        <v>2715.8</v>
      </c>
      <c r="L127" s="31">
        <v>2550</v>
      </c>
      <c r="M127" s="31">
        <v>29.28546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6313</v>
      </c>
      <c r="D128" s="36">
        <v>6309.1833333333343</v>
      </c>
      <c r="E128" s="36">
        <v>6269.4166666666688</v>
      </c>
      <c r="F128" s="36">
        <v>6225.8333333333348</v>
      </c>
      <c r="G128" s="36">
        <v>6186.0666666666693</v>
      </c>
      <c r="H128" s="36">
        <v>6352.7666666666682</v>
      </c>
      <c r="I128" s="36">
        <v>6392.5333333333347</v>
      </c>
      <c r="J128" s="36">
        <v>6436.1166666666677</v>
      </c>
      <c r="K128" s="31">
        <v>6348.95</v>
      </c>
      <c r="L128" s="31">
        <v>6265.6</v>
      </c>
      <c r="M128" s="31">
        <v>1.49027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3366.55</v>
      </c>
      <c r="D129" s="36">
        <v>3347.1833333333329</v>
      </c>
      <c r="E129" s="36">
        <v>3269.4166666666661</v>
      </c>
      <c r="F129" s="36">
        <v>3172.2833333333333</v>
      </c>
      <c r="G129" s="36">
        <v>3094.5166666666664</v>
      </c>
      <c r="H129" s="36">
        <v>3444.3166666666657</v>
      </c>
      <c r="I129" s="36">
        <v>3522.083333333333</v>
      </c>
      <c r="J129" s="36">
        <v>3619.2166666666653</v>
      </c>
      <c r="K129" s="31">
        <v>3424.95</v>
      </c>
      <c r="L129" s="31">
        <v>3250.05</v>
      </c>
      <c r="M129" s="31">
        <v>30.043310000000002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4695.05</v>
      </c>
      <c r="D130" s="36">
        <v>4570.0166666666664</v>
      </c>
      <c r="E130" s="36">
        <v>4415.0333333333328</v>
      </c>
      <c r="F130" s="36">
        <v>4135.0166666666664</v>
      </c>
      <c r="G130" s="36">
        <v>3980.0333333333328</v>
      </c>
      <c r="H130" s="36">
        <v>4850.0333333333328</v>
      </c>
      <c r="I130" s="36">
        <v>5005.0166666666664</v>
      </c>
      <c r="J130" s="36">
        <v>5285.0333333333328</v>
      </c>
      <c r="K130" s="31">
        <v>4725</v>
      </c>
      <c r="L130" s="31">
        <v>4290</v>
      </c>
      <c r="M130" s="31">
        <v>23.91236</v>
      </c>
      <c r="N130" s="1"/>
      <c r="O130" s="1"/>
    </row>
    <row r="131" spans="1:15" ht="12.75" customHeight="1">
      <c r="A131" s="33">
        <v>121</v>
      </c>
      <c r="B131" s="53" t="s">
        <v>827</v>
      </c>
      <c r="C131" s="31">
        <v>1645.4</v>
      </c>
      <c r="D131" s="36">
        <v>1663.9166666666667</v>
      </c>
      <c r="E131" s="36">
        <v>1619.6333333333334</v>
      </c>
      <c r="F131" s="36">
        <v>1593.8666666666668</v>
      </c>
      <c r="G131" s="36">
        <v>1549.5833333333335</v>
      </c>
      <c r="H131" s="36">
        <v>1689.6833333333334</v>
      </c>
      <c r="I131" s="36">
        <v>1733.9666666666667</v>
      </c>
      <c r="J131" s="36">
        <v>1759.7333333333333</v>
      </c>
      <c r="K131" s="31">
        <v>1708.2</v>
      </c>
      <c r="L131" s="31">
        <v>1638.15</v>
      </c>
      <c r="M131" s="31">
        <v>0.58687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1048.6500000000001</v>
      </c>
      <c r="D132" s="36">
        <v>1047.1333333333334</v>
      </c>
      <c r="E132" s="36">
        <v>1039.5666666666668</v>
      </c>
      <c r="F132" s="36">
        <v>1030.4833333333333</v>
      </c>
      <c r="G132" s="36">
        <v>1022.9166666666667</v>
      </c>
      <c r="H132" s="36">
        <v>1056.2166666666669</v>
      </c>
      <c r="I132" s="36">
        <v>1063.7833333333335</v>
      </c>
      <c r="J132" s="36">
        <v>1072.866666666667</v>
      </c>
      <c r="K132" s="31">
        <v>1054.7</v>
      </c>
      <c r="L132" s="31">
        <v>1038.05</v>
      </c>
      <c r="M132" s="31">
        <v>17.40727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1660.3</v>
      </c>
      <c r="D133" s="36">
        <v>1669.2333333333333</v>
      </c>
      <c r="E133" s="36">
        <v>1644.0666666666666</v>
      </c>
      <c r="F133" s="36">
        <v>1627.8333333333333</v>
      </c>
      <c r="G133" s="36">
        <v>1602.6666666666665</v>
      </c>
      <c r="H133" s="36">
        <v>1685.4666666666667</v>
      </c>
      <c r="I133" s="36">
        <v>1710.6333333333332</v>
      </c>
      <c r="J133" s="36">
        <v>1726.8666666666668</v>
      </c>
      <c r="K133" s="31">
        <v>1694.4</v>
      </c>
      <c r="L133" s="31">
        <v>1653</v>
      </c>
      <c r="M133" s="31">
        <v>3.13903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5499.65</v>
      </c>
      <c r="D134" s="36">
        <v>5452.083333333333</v>
      </c>
      <c r="E134" s="36">
        <v>5373.6666666666661</v>
      </c>
      <c r="F134" s="36">
        <v>5247.6833333333334</v>
      </c>
      <c r="G134" s="36">
        <v>5169.2666666666664</v>
      </c>
      <c r="H134" s="36">
        <v>5578.0666666666657</v>
      </c>
      <c r="I134" s="36">
        <v>5656.4833333333318</v>
      </c>
      <c r="J134" s="36">
        <v>5782.4666666666653</v>
      </c>
      <c r="K134" s="31">
        <v>5530.5</v>
      </c>
      <c r="L134" s="31">
        <v>5326.1</v>
      </c>
      <c r="M134" s="31">
        <v>0.36177999999999999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1325.9</v>
      </c>
      <c r="D135" s="36">
        <v>1323.7166666666667</v>
      </c>
      <c r="E135" s="36">
        <v>1305.4333333333334</v>
      </c>
      <c r="F135" s="36">
        <v>1284.9666666666667</v>
      </c>
      <c r="G135" s="36">
        <v>1266.6833333333334</v>
      </c>
      <c r="H135" s="36">
        <v>1344.1833333333334</v>
      </c>
      <c r="I135" s="36">
        <v>1362.4666666666667</v>
      </c>
      <c r="J135" s="36">
        <v>1382.9333333333334</v>
      </c>
      <c r="K135" s="31">
        <v>1342</v>
      </c>
      <c r="L135" s="31">
        <v>1303.25</v>
      </c>
      <c r="M135" s="31">
        <v>3.82511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445.45</v>
      </c>
      <c r="D136" s="36">
        <v>446.31666666666661</v>
      </c>
      <c r="E136" s="36">
        <v>431.73333333333323</v>
      </c>
      <c r="F136" s="36">
        <v>418.01666666666665</v>
      </c>
      <c r="G136" s="36">
        <v>403.43333333333328</v>
      </c>
      <c r="H136" s="36">
        <v>460.03333333333319</v>
      </c>
      <c r="I136" s="36">
        <v>474.61666666666656</v>
      </c>
      <c r="J136" s="36">
        <v>488.33333333333314</v>
      </c>
      <c r="K136" s="31">
        <v>460.9</v>
      </c>
      <c r="L136" s="31">
        <v>432.6</v>
      </c>
      <c r="M136" s="31">
        <v>130.17966000000001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3807.45</v>
      </c>
      <c r="D137" s="36">
        <v>3799.15</v>
      </c>
      <c r="E137" s="36">
        <v>3766.25</v>
      </c>
      <c r="F137" s="36">
        <v>3725.0499999999997</v>
      </c>
      <c r="G137" s="36">
        <v>3692.1499999999996</v>
      </c>
      <c r="H137" s="36">
        <v>3840.3500000000004</v>
      </c>
      <c r="I137" s="36">
        <v>3873.2500000000009</v>
      </c>
      <c r="J137" s="36">
        <v>3914.4500000000007</v>
      </c>
      <c r="K137" s="31">
        <v>3832.05</v>
      </c>
      <c r="L137" s="31">
        <v>3757.95</v>
      </c>
      <c r="M137" s="31">
        <v>3.2246199999999998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1759.65</v>
      </c>
      <c r="D138" s="36">
        <v>1756.8500000000001</v>
      </c>
      <c r="E138" s="36">
        <v>1743.8000000000002</v>
      </c>
      <c r="F138" s="36">
        <v>1727.95</v>
      </c>
      <c r="G138" s="36">
        <v>1714.9</v>
      </c>
      <c r="H138" s="36">
        <v>1772.7000000000003</v>
      </c>
      <c r="I138" s="36">
        <v>1785.75</v>
      </c>
      <c r="J138" s="36">
        <v>1801.6000000000004</v>
      </c>
      <c r="K138" s="31">
        <v>1769.9</v>
      </c>
      <c r="L138" s="31">
        <v>1741</v>
      </c>
      <c r="M138" s="31">
        <v>3.8529300000000002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1062.0999999999999</v>
      </c>
      <c r="D139" s="36">
        <v>1063.3833333333332</v>
      </c>
      <c r="E139" s="36">
        <v>1033.7666666666664</v>
      </c>
      <c r="F139" s="36">
        <v>1005.4333333333332</v>
      </c>
      <c r="G139" s="36">
        <v>975.81666666666638</v>
      </c>
      <c r="H139" s="36">
        <v>1091.7166666666665</v>
      </c>
      <c r="I139" s="36">
        <v>1121.3333333333333</v>
      </c>
      <c r="J139" s="36">
        <v>1149.6666666666665</v>
      </c>
      <c r="K139" s="31">
        <v>1093</v>
      </c>
      <c r="L139" s="31">
        <v>1035.05</v>
      </c>
      <c r="M139" s="31">
        <v>1.0787899999999999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879.9</v>
      </c>
      <c r="D140" s="36">
        <v>878.44999999999993</v>
      </c>
      <c r="E140" s="36">
        <v>871.44999999999982</v>
      </c>
      <c r="F140" s="36">
        <v>862.99999999999989</v>
      </c>
      <c r="G140" s="36">
        <v>855.99999999999977</v>
      </c>
      <c r="H140" s="36">
        <v>886.89999999999986</v>
      </c>
      <c r="I140" s="36">
        <v>893.90000000000009</v>
      </c>
      <c r="J140" s="36">
        <v>902.34999999999991</v>
      </c>
      <c r="K140" s="31">
        <v>885.45</v>
      </c>
      <c r="L140" s="31">
        <v>870</v>
      </c>
      <c r="M140" s="31">
        <v>46.295270000000002</v>
      </c>
      <c r="N140" s="1"/>
      <c r="O140" s="1"/>
    </row>
    <row r="141" spans="1:15" ht="12.75" customHeight="1">
      <c r="A141" s="33">
        <v>131</v>
      </c>
      <c r="B141" s="53" t="s">
        <v>859</v>
      </c>
      <c r="C141" s="31">
        <v>2409.85</v>
      </c>
      <c r="D141" s="36">
        <v>2420.9833333333331</v>
      </c>
      <c r="E141" s="36">
        <v>2388.8666666666663</v>
      </c>
      <c r="F141" s="36">
        <v>2367.8833333333332</v>
      </c>
      <c r="G141" s="36">
        <v>2335.7666666666664</v>
      </c>
      <c r="H141" s="36">
        <v>2441.9666666666662</v>
      </c>
      <c r="I141" s="36">
        <v>2474.083333333333</v>
      </c>
      <c r="J141" s="36">
        <v>2495.0666666666662</v>
      </c>
      <c r="K141" s="31">
        <v>2453.1</v>
      </c>
      <c r="L141" s="31">
        <v>2400</v>
      </c>
      <c r="M141" s="31">
        <v>0.33639000000000002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633.9</v>
      </c>
      <c r="D142" s="36">
        <v>638.41666666666663</v>
      </c>
      <c r="E142" s="36">
        <v>627.98333333333323</v>
      </c>
      <c r="F142" s="36">
        <v>622.06666666666661</v>
      </c>
      <c r="G142" s="36">
        <v>611.63333333333321</v>
      </c>
      <c r="H142" s="36">
        <v>644.33333333333326</v>
      </c>
      <c r="I142" s="36">
        <v>654.76666666666665</v>
      </c>
      <c r="J142" s="36">
        <v>660.68333333333328</v>
      </c>
      <c r="K142" s="31">
        <v>648.85</v>
      </c>
      <c r="L142" s="31">
        <v>632.5</v>
      </c>
      <c r="M142" s="31">
        <v>30.202300000000001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1851.8</v>
      </c>
      <c r="D143" s="36">
        <v>1844.6833333333334</v>
      </c>
      <c r="E143" s="36">
        <v>1833.6166666666668</v>
      </c>
      <c r="F143" s="36">
        <v>1815.4333333333334</v>
      </c>
      <c r="G143" s="36">
        <v>1804.3666666666668</v>
      </c>
      <c r="H143" s="36">
        <v>1862.8666666666668</v>
      </c>
      <c r="I143" s="36">
        <v>1873.9333333333334</v>
      </c>
      <c r="J143" s="36">
        <v>1892.1166666666668</v>
      </c>
      <c r="K143" s="31">
        <v>1855.75</v>
      </c>
      <c r="L143" s="31">
        <v>1826.5</v>
      </c>
      <c r="M143" s="31">
        <v>3.3579300000000001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3283.55</v>
      </c>
      <c r="D144" s="36">
        <v>3308.9166666666665</v>
      </c>
      <c r="E144" s="36">
        <v>3244.6333333333332</v>
      </c>
      <c r="F144" s="36">
        <v>3205.7166666666667</v>
      </c>
      <c r="G144" s="36">
        <v>3141.4333333333334</v>
      </c>
      <c r="H144" s="36">
        <v>3347.833333333333</v>
      </c>
      <c r="I144" s="36">
        <v>3412.1166666666668</v>
      </c>
      <c r="J144" s="36">
        <v>3451.0333333333328</v>
      </c>
      <c r="K144" s="31">
        <v>3373.2</v>
      </c>
      <c r="L144" s="31">
        <v>3270</v>
      </c>
      <c r="M144" s="31">
        <v>4.7054200000000002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968.75</v>
      </c>
      <c r="D145" s="36">
        <v>953.6</v>
      </c>
      <c r="E145" s="36">
        <v>925.30000000000007</v>
      </c>
      <c r="F145" s="36">
        <v>881.85</v>
      </c>
      <c r="G145" s="36">
        <v>853.55000000000007</v>
      </c>
      <c r="H145" s="36">
        <v>997.05000000000007</v>
      </c>
      <c r="I145" s="36">
        <v>1025.3499999999999</v>
      </c>
      <c r="J145" s="36">
        <v>1068.8000000000002</v>
      </c>
      <c r="K145" s="31">
        <v>981.9</v>
      </c>
      <c r="L145" s="31">
        <v>910.15</v>
      </c>
      <c r="M145" s="31">
        <v>32.344659999999998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3077.65</v>
      </c>
      <c r="D146" s="36">
        <v>3062.6333333333337</v>
      </c>
      <c r="E146" s="36">
        <v>3003.2166666666672</v>
      </c>
      <c r="F146" s="36">
        <v>2928.7833333333333</v>
      </c>
      <c r="G146" s="36">
        <v>2869.3666666666668</v>
      </c>
      <c r="H146" s="36">
        <v>3137.0666666666675</v>
      </c>
      <c r="I146" s="36">
        <v>3196.4833333333345</v>
      </c>
      <c r="J146" s="36">
        <v>3270.9166666666679</v>
      </c>
      <c r="K146" s="31">
        <v>3122.05</v>
      </c>
      <c r="L146" s="31">
        <v>2988.2</v>
      </c>
      <c r="M146" s="31">
        <v>5.2506199999999996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406.15</v>
      </c>
      <c r="D147" s="36">
        <v>407.73333333333335</v>
      </c>
      <c r="E147" s="36">
        <v>401.9666666666667</v>
      </c>
      <c r="F147" s="36">
        <v>397.78333333333336</v>
      </c>
      <c r="G147" s="36">
        <v>392.01666666666671</v>
      </c>
      <c r="H147" s="36">
        <v>411.91666666666669</v>
      </c>
      <c r="I147" s="36">
        <v>417.68333333333334</v>
      </c>
      <c r="J147" s="36">
        <v>421.86666666666667</v>
      </c>
      <c r="K147" s="31">
        <v>413.5</v>
      </c>
      <c r="L147" s="31">
        <v>403.55</v>
      </c>
      <c r="M147" s="31">
        <v>16.502890000000001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181.32</v>
      </c>
      <c r="D148" s="36">
        <v>181.17333333333332</v>
      </c>
      <c r="E148" s="36">
        <v>179.39666666666665</v>
      </c>
      <c r="F148" s="36">
        <v>177.47333333333333</v>
      </c>
      <c r="G148" s="36">
        <v>175.69666666666666</v>
      </c>
      <c r="H148" s="36">
        <v>183.09666666666664</v>
      </c>
      <c r="I148" s="36">
        <v>184.87333333333333</v>
      </c>
      <c r="J148" s="36">
        <v>186.79666666666662</v>
      </c>
      <c r="K148" s="31">
        <v>182.95</v>
      </c>
      <c r="L148" s="31">
        <v>179.25</v>
      </c>
      <c r="M148" s="31">
        <v>23.96828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4912.3500000000004</v>
      </c>
      <c r="D149" s="36">
        <v>4915.5</v>
      </c>
      <c r="E149" s="36">
        <v>4886</v>
      </c>
      <c r="F149" s="36">
        <v>4859.6499999999996</v>
      </c>
      <c r="G149" s="36">
        <v>4830.1499999999996</v>
      </c>
      <c r="H149" s="36">
        <v>4941.8500000000004</v>
      </c>
      <c r="I149" s="36">
        <v>4971.3500000000004</v>
      </c>
      <c r="J149" s="36">
        <v>4997.7000000000007</v>
      </c>
      <c r="K149" s="31">
        <v>4945</v>
      </c>
      <c r="L149" s="31">
        <v>4889.1499999999996</v>
      </c>
      <c r="M149" s="31">
        <v>5.1548800000000004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11977.35</v>
      </c>
      <c r="D150" s="36">
        <v>11848.449999999999</v>
      </c>
      <c r="E150" s="36">
        <v>11658.899999999998</v>
      </c>
      <c r="F150" s="36">
        <v>11340.449999999999</v>
      </c>
      <c r="G150" s="36">
        <v>11150.899999999998</v>
      </c>
      <c r="H150" s="36">
        <v>12166.899999999998</v>
      </c>
      <c r="I150" s="36">
        <v>12356.449999999997</v>
      </c>
      <c r="J150" s="36">
        <v>12674.899999999998</v>
      </c>
      <c r="K150" s="31">
        <v>12038</v>
      </c>
      <c r="L150" s="31">
        <v>11530</v>
      </c>
      <c r="M150" s="31">
        <v>8.9874100000000006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3091.55</v>
      </c>
      <c r="D151" s="36">
        <v>3101.75</v>
      </c>
      <c r="E151" s="36">
        <v>3057.8</v>
      </c>
      <c r="F151" s="36">
        <v>3024.05</v>
      </c>
      <c r="G151" s="36">
        <v>2980.1000000000004</v>
      </c>
      <c r="H151" s="36">
        <v>3135.5</v>
      </c>
      <c r="I151" s="36">
        <v>3179.45</v>
      </c>
      <c r="J151" s="36">
        <v>3213.2</v>
      </c>
      <c r="K151" s="31">
        <v>3145.7</v>
      </c>
      <c r="L151" s="31">
        <v>3068</v>
      </c>
      <c r="M151" s="31">
        <v>2.3006799999999998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6804.15</v>
      </c>
      <c r="D152" s="36">
        <v>6829.3499999999995</v>
      </c>
      <c r="E152" s="36">
        <v>6767.6999999999989</v>
      </c>
      <c r="F152" s="36">
        <v>6731.2499999999991</v>
      </c>
      <c r="G152" s="36">
        <v>6669.5999999999985</v>
      </c>
      <c r="H152" s="36">
        <v>6865.7999999999993</v>
      </c>
      <c r="I152" s="36">
        <v>6927.4499999999989</v>
      </c>
      <c r="J152" s="36">
        <v>6963.9</v>
      </c>
      <c r="K152" s="31">
        <v>6891</v>
      </c>
      <c r="L152" s="31">
        <v>6792.9</v>
      </c>
      <c r="M152" s="31">
        <v>2.9169499999999999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823.65</v>
      </c>
      <c r="D153" s="36">
        <v>830.94999999999993</v>
      </c>
      <c r="E153" s="36">
        <v>812.84999999999991</v>
      </c>
      <c r="F153" s="36">
        <v>802.05</v>
      </c>
      <c r="G153" s="36">
        <v>783.94999999999993</v>
      </c>
      <c r="H153" s="36">
        <v>841.74999999999989</v>
      </c>
      <c r="I153" s="36">
        <v>859.85</v>
      </c>
      <c r="J153" s="36">
        <v>870.64999999999986</v>
      </c>
      <c r="K153" s="31">
        <v>849.05</v>
      </c>
      <c r="L153" s="31">
        <v>820.15</v>
      </c>
      <c r="M153" s="31">
        <v>4.3660699999999997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439.95</v>
      </c>
      <c r="D154" s="36">
        <v>440.13333333333338</v>
      </c>
      <c r="E154" s="36">
        <v>434.81666666666678</v>
      </c>
      <c r="F154" s="36">
        <v>429.68333333333339</v>
      </c>
      <c r="G154" s="36">
        <v>424.36666666666679</v>
      </c>
      <c r="H154" s="36">
        <v>445.26666666666677</v>
      </c>
      <c r="I154" s="36">
        <v>450.58333333333337</v>
      </c>
      <c r="J154" s="36">
        <v>455.71666666666675</v>
      </c>
      <c r="K154" s="31">
        <v>445.45</v>
      </c>
      <c r="L154" s="31">
        <v>435</v>
      </c>
      <c r="M154" s="31">
        <v>8.9976099999999999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224.51</v>
      </c>
      <c r="D155" s="36">
        <v>226.14333333333335</v>
      </c>
      <c r="E155" s="36">
        <v>222.4366666666667</v>
      </c>
      <c r="F155" s="36">
        <v>220.36333333333334</v>
      </c>
      <c r="G155" s="36">
        <v>216.65666666666669</v>
      </c>
      <c r="H155" s="36">
        <v>228.2166666666667</v>
      </c>
      <c r="I155" s="36">
        <v>231.92333333333335</v>
      </c>
      <c r="J155" s="36">
        <v>233.9966666666667</v>
      </c>
      <c r="K155" s="31">
        <v>229.85</v>
      </c>
      <c r="L155" s="31">
        <v>224.07</v>
      </c>
      <c r="M155" s="31">
        <v>6.9251500000000004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41.57</v>
      </c>
      <c r="D156" s="36">
        <v>41.743333333333339</v>
      </c>
      <c r="E156" s="36">
        <v>41.346666666666678</v>
      </c>
      <c r="F156" s="36">
        <v>41.123333333333342</v>
      </c>
      <c r="G156" s="36">
        <v>40.726666666666681</v>
      </c>
      <c r="H156" s="36">
        <v>41.966666666666676</v>
      </c>
      <c r="I156" s="36">
        <v>42.363333333333337</v>
      </c>
      <c r="J156" s="36">
        <v>42.586666666666673</v>
      </c>
      <c r="K156" s="31">
        <v>42.14</v>
      </c>
      <c r="L156" s="31">
        <v>41.52</v>
      </c>
      <c r="M156" s="31">
        <v>189.31419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4951.8500000000004</v>
      </c>
      <c r="D157" s="36">
        <v>4944.8833333333332</v>
      </c>
      <c r="E157" s="36">
        <v>4911.1166666666668</v>
      </c>
      <c r="F157" s="36">
        <v>4870.3833333333332</v>
      </c>
      <c r="G157" s="36">
        <v>4836.6166666666668</v>
      </c>
      <c r="H157" s="36">
        <v>4985.6166666666668</v>
      </c>
      <c r="I157" s="36">
        <v>5019.3833333333332</v>
      </c>
      <c r="J157" s="36">
        <v>5060.1166666666668</v>
      </c>
      <c r="K157" s="31">
        <v>4978.6499999999996</v>
      </c>
      <c r="L157" s="31">
        <v>4904.1499999999996</v>
      </c>
      <c r="M157" s="31">
        <v>6.8343999999999996</v>
      </c>
      <c r="N157" s="1"/>
      <c r="O157" s="1"/>
    </row>
    <row r="158" spans="1:15" ht="12.75" customHeight="1">
      <c r="A158" s="33">
        <v>148</v>
      </c>
      <c r="B158" s="53" t="s">
        <v>860</v>
      </c>
      <c r="C158" s="31">
        <v>632.35</v>
      </c>
      <c r="D158" s="36">
        <v>635.33333333333337</v>
      </c>
      <c r="E158" s="36">
        <v>618.66666666666674</v>
      </c>
      <c r="F158" s="36">
        <v>604.98333333333335</v>
      </c>
      <c r="G158" s="36">
        <v>588.31666666666672</v>
      </c>
      <c r="H158" s="36">
        <v>649.01666666666677</v>
      </c>
      <c r="I158" s="36">
        <v>665.68333333333351</v>
      </c>
      <c r="J158" s="36">
        <v>679.36666666666679</v>
      </c>
      <c r="K158" s="31">
        <v>652</v>
      </c>
      <c r="L158" s="31">
        <v>621.65</v>
      </c>
      <c r="M158" s="31">
        <v>5.2887300000000002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712.9</v>
      </c>
      <c r="D159" s="36">
        <v>712.23333333333323</v>
      </c>
      <c r="E159" s="36">
        <v>704.71666666666647</v>
      </c>
      <c r="F159" s="36">
        <v>696.53333333333319</v>
      </c>
      <c r="G159" s="36">
        <v>689.01666666666642</v>
      </c>
      <c r="H159" s="36">
        <v>720.41666666666652</v>
      </c>
      <c r="I159" s="36">
        <v>727.93333333333317</v>
      </c>
      <c r="J159" s="36">
        <v>736.11666666666656</v>
      </c>
      <c r="K159" s="31">
        <v>719.75</v>
      </c>
      <c r="L159" s="31">
        <v>704.05</v>
      </c>
      <c r="M159" s="31">
        <v>0.98068999999999995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796.5</v>
      </c>
      <c r="D160" s="36">
        <v>799.35</v>
      </c>
      <c r="E160" s="36">
        <v>791.5</v>
      </c>
      <c r="F160" s="36">
        <v>786.5</v>
      </c>
      <c r="G160" s="36">
        <v>778.65</v>
      </c>
      <c r="H160" s="36">
        <v>804.35</v>
      </c>
      <c r="I160" s="36">
        <v>812.20000000000016</v>
      </c>
      <c r="J160" s="36">
        <v>817.2</v>
      </c>
      <c r="K160" s="31">
        <v>807.2</v>
      </c>
      <c r="L160" s="31">
        <v>794.35</v>
      </c>
      <c r="M160" s="31">
        <v>3.51674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2597</v>
      </c>
      <c r="D161" s="36">
        <v>2591.9500000000003</v>
      </c>
      <c r="E161" s="36">
        <v>2555.0500000000006</v>
      </c>
      <c r="F161" s="36">
        <v>2513.1000000000004</v>
      </c>
      <c r="G161" s="36">
        <v>2476.2000000000007</v>
      </c>
      <c r="H161" s="36">
        <v>2633.9000000000005</v>
      </c>
      <c r="I161" s="36">
        <v>2670.8</v>
      </c>
      <c r="J161" s="36">
        <v>2712.7500000000005</v>
      </c>
      <c r="K161" s="31">
        <v>2628.85</v>
      </c>
      <c r="L161" s="31">
        <v>2550</v>
      </c>
      <c r="M161" s="31">
        <v>1.3400700000000001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265.25</v>
      </c>
      <c r="D162" s="36">
        <v>265.36666666666662</v>
      </c>
      <c r="E162" s="36">
        <v>262.33333333333326</v>
      </c>
      <c r="F162" s="36">
        <v>259.41666666666663</v>
      </c>
      <c r="G162" s="36">
        <v>256.38333333333327</v>
      </c>
      <c r="H162" s="36">
        <v>268.28333333333325</v>
      </c>
      <c r="I162" s="36">
        <v>271.31666666666666</v>
      </c>
      <c r="J162" s="36">
        <v>274.23333333333323</v>
      </c>
      <c r="K162" s="31">
        <v>268.39999999999998</v>
      </c>
      <c r="L162" s="31">
        <v>262.45</v>
      </c>
      <c r="M162" s="31">
        <v>42.122230000000002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81.81</v>
      </c>
      <c r="D163" s="36">
        <v>82.283333333333331</v>
      </c>
      <c r="E163" s="36">
        <v>81.126666666666665</v>
      </c>
      <c r="F163" s="36">
        <v>80.443333333333328</v>
      </c>
      <c r="G163" s="36">
        <v>79.286666666666662</v>
      </c>
      <c r="H163" s="36">
        <v>82.966666666666669</v>
      </c>
      <c r="I163" s="36">
        <v>84.123333333333335</v>
      </c>
      <c r="J163" s="36">
        <v>84.806666666666672</v>
      </c>
      <c r="K163" s="31">
        <v>83.44</v>
      </c>
      <c r="L163" s="31">
        <v>81.599999999999994</v>
      </c>
      <c r="M163" s="31">
        <v>97.155460000000005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1125.75</v>
      </c>
      <c r="D164" s="36">
        <v>1117.8999999999999</v>
      </c>
      <c r="E164" s="36">
        <v>1103.8499999999997</v>
      </c>
      <c r="F164" s="36">
        <v>1081.9499999999998</v>
      </c>
      <c r="G164" s="36">
        <v>1067.8999999999996</v>
      </c>
      <c r="H164" s="36">
        <v>1139.7999999999997</v>
      </c>
      <c r="I164" s="36">
        <v>1153.8499999999999</v>
      </c>
      <c r="J164" s="36">
        <v>1175.7499999999998</v>
      </c>
      <c r="K164" s="31">
        <v>1131.95</v>
      </c>
      <c r="L164" s="31">
        <v>1096</v>
      </c>
      <c r="M164" s="31">
        <v>1.1592800000000001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4156.8999999999996</v>
      </c>
      <c r="D165" s="36">
        <v>4168.3500000000004</v>
      </c>
      <c r="E165" s="36">
        <v>4135.9000000000005</v>
      </c>
      <c r="F165" s="36">
        <v>4114.9000000000005</v>
      </c>
      <c r="G165" s="36">
        <v>4082.4500000000007</v>
      </c>
      <c r="H165" s="36">
        <v>4189.3500000000004</v>
      </c>
      <c r="I165" s="36">
        <v>4221.8000000000011</v>
      </c>
      <c r="J165" s="36">
        <v>4242.8</v>
      </c>
      <c r="K165" s="31">
        <v>4200.8</v>
      </c>
      <c r="L165" s="31">
        <v>4147.3500000000004</v>
      </c>
      <c r="M165" s="31">
        <v>2.9135800000000001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531.70000000000005</v>
      </c>
      <c r="D166" s="36">
        <v>538.85</v>
      </c>
      <c r="E166" s="36">
        <v>522.85</v>
      </c>
      <c r="F166" s="36">
        <v>514</v>
      </c>
      <c r="G166" s="36">
        <v>498</v>
      </c>
      <c r="H166" s="36">
        <v>547.70000000000005</v>
      </c>
      <c r="I166" s="36">
        <v>563.70000000000005</v>
      </c>
      <c r="J166" s="36">
        <v>572.55000000000007</v>
      </c>
      <c r="K166" s="31">
        <v>554.85</v>
      </c>
      <c r="L166" s="31">
        <v>530</v>
      </c>
      <c r="M166" s="31">
        <v>110.59876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515.4</v>
      </c>
      <c r="D167" s="36">
        <v>520.43333333333339</v>
      </c>
      <c r="E167" s="36">
        <v>505.86666666666679</v>
      </c>
      <c r="F167" s="36">
        <v>496.33333333333337</v>
      </c>
      <c r="G167" s="36">
        <v>481.76666666666677</v>
      </c>
      <c r="H167" s="36">
        <v>529.96666666666681</v>
      </c>
      <c r="I167" s="36">
        <v>544.53333333333342</v>
      </c>
      <c r="J167" s="36">
        <v>554.06666666666683</v>
      </c>
      <c r="K167" s="31">
        <v>535</v>
      </c>
      <c r="L167" s="31">
        <v>510.9</v>
      </c>
      <c r="M167" s="31">
        <v>4.3316400000000002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200.03</v>
      </c>
      <c r="D168" s="36">
        <v>194.76666666666668</v>
      </c>
      <c r="E168" s="36">
        <v>187.60333333333335</v>
      </c>
      <c r="F168" s="36">
        <v>175.17666666666668</v>
      </c>
      <c r="G168" s="36">
        <v>168.01333333333335</v>
      </c>
      <c r="H168" s="36">
        <v>207.19333333333336</v>
      </c>
      <c r="I168" s="36">
        <v>214.35666666666671</v>
      </c>
      <c r="J168" s="36">
        <v>226.78333333333336</v>
      </c>
      <c r="K168" s="31">
        <v>201.93</v>
      </c>
      <c r="L168" s="31">
        <v>182.34</v>
      </c>
      <c r="M168" s="31">
        <v>532.19548999999995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201.84</v>
      </c>
      <c r="D169" s="36">
        <v>201.42</v>
      </c>
      <c r="E169" s="36">
        <v>199.92</v>
      </c>
      <c r="F169" s="36">
        <v>198</v>
      </c>
      <c r="G169" s="36">
        <v>196.5</v>
      </c>
      <c r="H169" s="36">
        <v>203.33999999999997</v>
      </c>
      <c r="I169" s="36">
        <v>204.83999999999997</v>
      </c>
      <c r="J169" s="36">
        <v>206.75999999999996</v>
      </c>
      <c r="K169" s="31">
        <v>202.92</v>
      </c>
      <c r="L169" s="31">
        <v>199.5</v>
      </c>
      <c r="M169" s="31">
        <v>87.849360000000004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1035.3</v>
      </c>
      <c r="D170" s="36">
        <v>1034.4333333333334</v>
      </c>
      <c r="E170" s="36">
        <v>1015.8666666666668</v>
      </c>
      <c r="F170" s="36">
        <v>996.43333333333339</v>
      </c>
      <c r="G170" s="36">
        <v>977.86666666666679</v>
      </c>
      <c r="H170" s="36">
        <v>1053.8666666666668</v>
      </c>
      <c r="I170" s="36">
        <v>1072.4333333333334</v>
      </c>
      <c r="J170" s="36">
        <v>1091.8666666666668</v>
      </c>
      <c r="K170" s="31">
        <v>1053</v>
      </c>
      <c r="L170" s="31">
        <v>1015</v>
      </c>
      <c r="M170" s="31">
        <v>6.6972699999999996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5872.65</v>
      </c>
      <c r="D171" s="36">
        <v>5705.8166666666666</v>
      </c>
      <c r="E171" s="36">
        <v>5452.7833333333328</v>
      </c>
      <c r="F171" s="36">
        <v>5032.9166666666661</v>
      </c>
      <c r="G171" s="36">
        <v>4779.8833333333323</v>
      </c>
      <c r="H171" s="36">
        <v>6125.6833333333334</v>
      </c>
      <c r="I171" s="36">
        <v>6378.7166666666681</v>
      </c>
      <c r="J171" s="36">
        <v>6798.5833333333339</v>
      </c>
      <c r="K171" s="31">
        <v>5958.85</v>
      </c>
      <c r="L171" s="31">
        <v>5285.95</v>
      </c>
      <c r="M171" s="31">
        <v>6.0129700000000001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1578.4</v>
      </c>
      <c r="D172" s="36">
        <v>1585.6666666666667</v>
      </c>
      <c r="E172" s="36">
        <v>1561.8833333333334</v>
      </c>
      <c r="F172" s="36">
        <v>1545.3666666666668</v>
      </c>
      <c r="G172" s="36">
        <v>1521.5833333333335</v>
      </c>
      <c r="H172" s="36">
        <v>1602.1833333333334</v>
      </c>
      <c r="I172" s="36">
        <v>1625.9666666666667</v>
      </c>
      <c r="J172" s="36">
        <v>1642.4833333333333</v>
      </c>
      <c r="K172" s="31">
        <v>1609.45</v>
      </c>
      <c r="L172" s="31">
        <v>1569.15</v>
      </c>
      <c r="M172" s="31">
        <v>0.86275999999999997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322.25</v>
      </c>
      <c r="D173" s="36">
        <v>323.41666666666669</v>
      </c>
      <c r="E173" s="36">
        <v>320.33333333333337</v>
      </c>
      <c r="F173" s="36">
        <v>318.41666666666669</v>
      </c>
      <c r="G173" s="36">
        <v>315.33333333333337</v>
      </c>
      <c r="H173" s="36">
        <v>325.33333333333337</v>
      </c>
      <c r="I173" s="36">
        <v>328.41666666666674</v>
      </c>
      <c r="J173" s="36">
        <v>330.33333333333337</v>
      </c>
      <c r="K173" s="31">
        <v>326.5</v>
      </c>
      <c r="L173" s="31">
        <v>321.5</v>
      </c>
      <c r="M173" s="31">
        <v>6.1063700000000001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271.27999999999997</v>
      </c>
      <c r="D174" s="36">
        <v>271.61</v>
      </c>
      <c r="E174" s="36">
        <v>264.28000000000003</v>
      </c>
      <c r="F174" s="36">
        <v>257.28000000000003</v>
      </c>
      <c r="G174" s="36">
        <v>249.95000000000005</v>
      </c>
      <c r="H174" s="36">
        <v>278.61</v>
      </c>
      <c r="I174" s="36">
        <v>285.93999999999994</v>
      </c>
      <c r="J174" s="36">
        <v>292.94</v>
      </c>
      <c r="K174" s="31">
        <v>278.94</v>
      </c>
      <c r="L174" s="31">
        <v>264.61</v>
      </c>
      <c r="M174" s="31">
        <v>109.29219000000001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754.25</v>
      </c>
      <c r="D175" s="36">
        <v>760.1</v>
      </c>
      <c r="E175" s="36">
        <v>745.15000000000009</v>
      </c>
      <c r="F175" s="36">
        <v>736.05000000000007</v>
      </c>
      <c r="G175" s="36">
        <v>721.10000000000014</v>
      </c>
      <c r="H175" s="36">
        <v>769.2</v>
      </c>
      <c r="I175" s="36">
        <v>784.15000000000009</v>
      </c>
      <c r="J175" s="36">
        <v>793.25</v>
      </c>
      <c r="K175" s="31">
        <v>775.05</v>
      </c>
      <c r="L175" s="31">
        <v>751</v>
      </c>
      <c r="M175" s="31">
        <v>2.7061799999999998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502.2</v>
      </c>
      <c r="D176" s="36">
        <v>501.2</v>
      </c>
      <c r="E176" s="36">
        <v>495.04999999999995</v>
      </c>
      <c r="F176" s="36">
        <v>487.9</v>
      </c>
      <c r="G176" s="36">
        <v>481.74999999999994</v>
      </c>
      <c r="H176" s="36">
        <v>508.34999999999997</v>
      </c>
      <c r="I176" s="36">
        <v>514.5</v>
      </c>
      <c r="J176" s="36">
        <v>521.65</v>
      </c>
      <c r="K176" s="31">
        <v>507.35</v>
      </c>
      <c r="L176" s="31">
        <v>494.05</v>
      </c>
      <c r="M176" s="31">
        <v>18.133849999999999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233.75</v>
      </c>
      <c r="D177" s="36">
        <v>234.01666666666665</v>
      </c>
      <c r="E177" s="36">
        <v>231.6333333333333</v>
      </c>
      <c r="F177" s="36">
        <v>229.51666666666665</v>
      </c>
      <c r="G177" s="36">
        <v>227.1333333333333</v>
      </c>
      <c r="H177" s="36">
        <v>236.1333333333333</v>
      </c>
      <c r="I177" s="36">
        <v>238.51666666666662</v>
      </c>
      <c r="J177" s="36">
        <v>240.6333333333333</v>
      </c>
      <c r="K177" s="31">
        <v>236.4</v>
      </c>
      <c r="L177" s="31">
        <v>231.9</v>
      </c>
      <c r="M177" s="31">
        <v>187.13036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1460.15</v>
      </c>
      <c r="D178" s="36">
        <v>1458.5666666666666</v>
      </c>
      <c r="E178" s="36">
        <v>1447.6333333333332</v>
      </c>
      <c r="F178" s="36">
        <v>1435.1166666666666</v>
      </c>
      <c r="G178" s="36">
        <v>1424.1833333333332</v>
      </c>
      <c r="H178" s="36">
        <v>1471.0833333333333</v>
      </c>
      <c r="I178" s="36">
        <v>1482.0166666666667</v>
      </c>
      <c r="J178" s="36">
        <v>1494.5333333333333</v>
      </c>
      <c r="K178" s="31">
        <v>1469.5</v>
      </c>
      <c r="L178" s="31">
        <v>1446.05</v>
      </c>
      <c r="M178" s="31">
        <v>0.64536000000000004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99.97</v>
      </c>
      <c r="D179" s="36">
        <v>99.456666666666663</v>
      </c>
      <c r="E179" s="36">
        <v>97.413333333333327</v>
      </c>
      <c r="F179" s="36">
        <v>94.856666666666669</v>
      </c>
      <c r="G179" s="36">
        <v>92.813333333333333</v>
      </c>
      <c r="H179" s="36">
        <v>102.01333333333332</v>
      </c>
      <c r="I179" s="36">
        <v>104.05666666666664</v>
      </c>
      <c r="J179" s="36">
        <v>106.61333333333332</v>
      </c>
      <c r="K179" s="31">
        <v>101.5</v>
      </c>
      <c r="L179" s="31">
        <v>96.9</v>
      </c>
      <c r="M179" s="31">
        <v>289.82515000000001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2439.5</v>
      </c>
      <c r="D180" s="36">
        <v>2407</v>
      </c>
      <c r="E180" s="36">
        <v>2374.5</v>
      </c>
      <c r="F180" s="36">
        <v>2309.5</v>
      </c>
      <c r="G180" s="36">
        <v>2277</v>
      </c>
      <c r="H180" s="36">
        <v>2472</v>
      </c>
      <c r="I180" s="36">
        <v>2504.5</v>
      </c>
      <c r="J180" s="36">
        <v>2569.5</v>
      </c>
      <c r="K180" s="31">
        <v>2439.5</v>
      </c>
      <c r="L180" s="31">
        <v>2342</v>
      </c>
      <c r="M180" s="31">
        <v>12.14676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413.6</v>
      </c>
      <c r="D181" s="36">
        <v>415.0333333333333</v>
      </c>
      <c r="E181" s="36">
        <v>399.46666666666658</v>
      </c>
      <c r="F181" s="36">
        <v>385.33333333333326</v>
      </c>
      <c r="G181" s="36">
        <v>369.76666666666654</v>
      </c>
      <c r="H181" s="36">
        <v>429.16666666666663</v>
      </c>
      <c r="I181" s="36">
        <v>444.73333333333335</v>
      </c>
      <c r="J181" s="36">
        <v>458.86666666666667</v>
      </c>
      <c r="K181" s="31">
        <v>430.6</v>
      </c>
      <c r="L181" s="31">
        <v>400.9</v>
      </c>
      <c r="M181" s="31">
        <v>72.075159999999997</v>
      </c>
      <c r="N181" s="1"/>
      <c r="O181" s="1"/>
    </row>
    <row r="182" spans="1:15" ht="12.75" customHeight="1">
      <c r="A182" s="33">
        <v>172</v>
      </c>
      <c r="B182" s="53" t="s">
        <v>828</v>
      </c>
      <c r="C182" s="31">
        <v>7820.25</v>
      </c>
      <c r="D182" s="36">
        <v>7861.0166666666664</v>
      </c>
      <c r="E182" s="36">
        <v>7759.3833333333332</v>
      </c>
      <c r="F182" s="36">
        <v>7698.5166666666664</v>
      </c>
      <c r="G182" s="36">
        <v>7596.8833333333332</v>
      </c>
      <c r="H182" s="36">
        <v>7921.8833333333332</v>
      </c>
      <c r="I182" s="36">
        <v>8023.5166666666664</v>
      </c>
      <c r="J182" s="36">
        <v>8084.3833333333332</v>
      </c>
      <c r="K182" s="31">
        <v>7962.65</v>
      </c>
      <c r="L182" s="31">
        <v>7800.15</v>
      </c>
      <c r="M182" s="31">
        <v>9.6089999999999995E-2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2058.65</v>
      </c>
      <c r="D183" s="36">
        <v>2042.0999999999997</v>
      </c>
      <c r="E183" s="36">
        <v>2019.1999999999994</v>
      </c>
      <c r="F183" s="36">
        <v>1979.7499999999998</v>
      </c>
      <c r="G183" s="36">
        <v>1956.8499999999995</v>
      </c>
      <c r="H183" s="36">
        <v>2081.5499999999993</v>
      </c>
      <c r="I183" s="36">
        <v>2104.4499999999994</v>
      </c>
      <c r="J183" s="36">
        <v>2143.8999999999992</v>
      </c>
      <c r="K183" s="31">
        <v>2065</v>
      </c>
      <c r="L183" s="31">
        <v>2002.65</v>
      </c>
      <c r="M183" s="31">
        <v>6.0750700000000002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2695.8</v>
      </c>
      <c r="D184" s="36">
        <v>2719.1333333333332</v>
      </c>
      <c r="E184" s="36">
        <v>2664.6666666666665</v>
      </c>
      <c r="F184" s="36">
        <v>2633.5333333333333</v>
      </c>
      <c r="G184" s="36">
        <v>2579.0666666666666</v>
      </c>
      <c r="H184" s="36">
        <v>2750.2666666666664</v>
      </c>
      <c r="I184" s="36">
        <v>2804.7333333333336</v>
      </c>
      <c r="J184" s="36">
        <v>2835.8666666666663</v>
      </c>
      <c r="K184" s="31">
        <v>2773.6</v>
      </c>
      <c r="L184" s="31">
        <v>2688</v>
      </c>
      <c r="M184" s="31">
        <v>0.90451000000000004</v>
      </c>
      <c r="N184" s="1"/>
      <c r="O184" s="1"/>
    </row>
    <row r="185" spans="1:15" ht="12.75" customHeight="1">
      <c r="A185" s="33">
        <v>175</v>
      </c>
      <c r="B185" s="53" t="s">
        <v>829</v>
      </c>
      <c r="C185" s="31">
        <v>888.95</v>
      </c>
      <c r="D185" s="36">
        <v>881.1</v>
      </c>
      <c r="E185" s="36">
        <v>869.65000000000009</v>
      </c>
      <c r="F185" s="36">
        <v>850.35</v>
      </c>
      <c r="G185" s="36">
        <v>838.90000000000009</v>
      </c>
      <c r="H185" s="36">
        <v>900.40000000000009</v>
      </c>
      <c r="I185" s="36">
        <v>911.85000000000014</v>
      </c>
      <c r="J185" s="36">
        <v>931.15000000000009</v>
      </c>
      <c r="K185" s="31">
        <v>892.55</v>
      </c>
      <c r="L185" s="31">
        <v>861.8</v>
      </c>
      <c r="M185" s="31">
        <v>1.82091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1432.7</v>
      </c>
      <c r="D186" s="36">
        <v>1437.4333333333334</v>
      </c>
      <c r="E186" s="36">
        <v>1423.5166666666669</v>
      </c>
      <c r="F186" s="36">
        <v>1414.3333333333335</v>
      </c>
      <c r="G186" s="36">
        <v>1400.416666666667</v>
      </c>
      <c r="H186" s="36">
        <v>1446.6166666666668</v>
      </c>
      <c r="I186" s="36">
        <v>1460.5333333333333</v>
      </c>
      <c r="J186" s="36">
        <v>1469.7166666666667</v>
      </c>
      <c r="K186" s="31">
        <v>1451.35</v>
      </c>
      <c r="L186" s="31">
        <v>1428.25</v>
      </c>
      <c r="M186" s="31">
        <v>3.9885600000000001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1246.2</v>
      </c>
      <c r="D187" s="36">
        <v>1244.3333333333333</v>
      </c>
      <c r="E187" s="36">
        <v>1233.6666666666665</v>
      </c>
      <c r="F187" s="36">
        <v>1221.1333333333332</v>
      </c>
      <c r="G187" s="36">
        <v>1210.4666666666665</v>
      </c>
      <c r="H187" s="36">
        <v>1256.8666666666666</v>
      </c>
      <c r="I187" s="36">
        <v>1267.5333333333331</v>
      </c>
      <c r="J187" s="36">
        <v>1280.0666666666666</v>
      </c>
      <c r="K187" s="31">
        <v>1255</v>
      </c>
      <c r="L187" s="31">
        <v>1231.8</v>
      </c>
      <c r="M187" s="31">
        <v>2.0159099999999999</v>
      </c>
      <c r="N187" s="1"/>
      <c r="O187" s="1"/>
    </row>
    <row r="188" spans="1:15" ht="12.75" customHeight="1">
      <c r="A188" s="33">
        <v>178</v>
      </c>
      <c r="B188" s="53" t="s">
        <v>830</v>
      </c>
      <c r="C188" s="31">
        <v>1107.3</v>
      </c>
      <c r="D188" s="36">
        <v>1111.3999999999999</v>
      </c>
      <c r="E188" s="36">
        <v>1094.8999999999996</v>
      </c>
      <c r="F188" s="36">
        <v>1082.4999999999998</v>
      </c>
      <c r="G188" s="36">
        <v>1065.9999999999995</v>
      </c>
      <c r="H188" s="36">
        <v>1123.7999999999997</v>
      </c>
      <c r="I188" s="36">
        <v>1140.3000000000002</v>
      </c>
      <c r="J188" s="36">
        <v>1152.6999999999998</v>
      </c>
      <c r="K188" s="31">
        <v>1127.9000000000001</v>
      </c>
      <c r="L188" s="31">
        <v>1099</v>
      </c>
      <c r="M188" s="31">
        <v>5.0385200000000001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4240.3999999999996</v>
      </c>
      <c r="D189" s="36">
        <v>4249.7166666666662</v>
      </c>
      <c r="E189" s="36">
        <v>4214.9333333333325</v>
      </c>
      <c r="F189" s="36">
        <v>4189.4666666666662</v>
      </c>
      <c r="G189" s="36">
        <v>4154.6833333333325</v>
      </c>
      <c r="H189" s="36">
        <v>4275.1833333333325</v>
      </c>
      <c r="I189" s="36">
        <v>4309.9666666666672</v>
      </c>
      <c r="J189" s="36">
        <v>4335.4333333333325</v>
      </c>
      <c r="K189" s="31">
        <v>4284.5</v>
      </c>
      <c r="L189" s="31">
        <v>4224.25</v>
      </c>
      <c r="M189" s="31">
        <v>0.42057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1439.8</v>
      </c>
      <c r="D190" s="36">
        <v>1451.6499999999999</v>
      </c>
      <c r="E190" s="36">
        <v>1425.3999999999996</v>
      </c>
      <c r="F190" s="36">
        <v>1410.9999999999998</v>
      </c>
      <c r="G190" s="36">
        <v>1384.7499999999995</v>
      </c>
      <c r="H190" s="36">
        <v>1466.0499999999997</v>
      </c>
      <c r="I190" s="36">
        <v>1492.3000000000002</v>
      </c>
      <c r="J190" s="36">
        <v>1506.6999999999998</v>
      </c>
      <c r="K190" s="31">
        <v>1477.9</v>
      </c>
      <c r="L190" s="31">
        <v>1437.25</v>
      </c>
      <c r="M190" s="31">
        <v>8.7320600000000006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908.65</v>
      </c>
      <c r="D191" s="36">
        <v>908.33333333333337</v>
      </c>
      <c r="E191" s="36">
        <v>897.66666666666674</v>
      </c>
      <c r="F191" s="36">
        <v>886.68333333333339</v>
      </c>
      <c r="G191" s="36">
        <v>876.01666666666677</v>
      </c>
      <c r="H191" s="36">
        <v>919.31666666666672</v>
      </c>
      <c r="I191" s="36">
        <v>929.98333333333346</v>
      </c>
      <c r="J191" s="36">
        <v>940.9666666666667</v>
      </c>
      <c r="K191" s="31">
        <v>919</v>
      </c>
      <c r="L191" s="31">
        <v>897.35</v>
      </c>
      <c r="M191" s="31">
        <v>1.9930600000000001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3181.05</v>
      </c>
      <c r="D192" s="36">
        <v>3162.8166666666671</v>
      </c>
      <c r="E192" s="36">
        <v>3118.6333333333341</v>
      </c>
      <c r="F192" s="36">
        <v>3056.2166666666672</v>
      </c>
      <c r="G192" s="36">
        <v>3012.0333333333342</v>
      </c>
      <c r="H192" s="36">
        <v>3225.233333333334</v>
      </c>
      <c r="I192" s="36">
        <v>3269.4166666666674</v>
      </c>
      <c r="J192" s="36">
        <v>3331.8333333333339</v>
      </c>
      <c r="K192" s="31">
        <v>3207</v>
      </c>
      <c r="L192" s="31">
        <v>3100.4</v>
      </c>
      <c r="M192" s="31">
        <v>13.83398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588.95000000000005</v>
      </c>
      <c r="D193" s="36">
        <v>579.85</v>
      </c>
      <c r="E193" s="36">
        <v>566.95000000000005</v>
      </c>
      <c r="F193" s="36">
        <v>544.95000000000005</v>
      </c>
      <c r="G193" s="36">
        <v>532.05000000000007</v>
      </c>
      <c r="H193" s="36">
        <v>601.85</v>
      </c>
      <c r="I193" s="36">
        <v>614.74999999999989</v>
      </c>
      <c r="J193" s="36">
        <v>636.75</v>
      </c>
      <c r="K193" s="31">
        <v>592.75</v>
      </c>
      <c r="L193" s="31">
        <v>557.85</v>
      </c>
      <c r="M193" s="31">
        <v>49.607050000000001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520.85</v>
      </c>
      <c r="D194" s="36">
        <v>529.79999999999995</v>
      </c>
      <c r="E194" s="36">
        <v>507.59999999999991</v>
      </c>
      <c r="F194" s="36">
        <v>494.34999999999991</v>
      </c>
      <c r="G194" s="36">
        <v>472.14999999999986</v>
      </c>
      <c r="H194" s="36">
        <v>543.04999999999995</v>
      </c>
      <c r="I194" s="36">
        <v>565.25</v>
      </c>
      <c r="J194" s="36">
        <v>578.5</v>
      </c>
      <c r="K194" s="31">
        <v>552</v>
      </c>
      <c r="L194" s="31">
        <v>516.54999999999995</v>
      </c>
      <c r="M194" s="31">
        <v>43.49004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2790.9</v>
      </c>
      <c r="D195" s="36">
        <v>2801.25</v>
      </c>
      <c r="E195" s="36">
        <v>2772.5</v>
      </c>
      <c r="F195" s="36">
        <v>2754.1</v>
      </c>
      <c r="G195" s="36">
        <v>2725.35</v>
      </c>
      <c r="H195" s="36">
        <v>2819.65</v>
      </c>
      <c r="I195" s="36">
        <v>2848.4</v>
      </c>
      <c r="J195" s="36">
        <v>2866.8</v>
      </c>
      <c r="K195" s="31">
        <v>2830</v>
      </c>
      <c r="L195" s="31">
        <v>2782.85</v>
      </c>
      <c r="M195" s="31">
        <v>7.2172799999999997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1377.05</v>
      </c>
      <c r="D196" s="36">
        <v>1376.1000000000001</v>
      </c>
      <c r="E196" s="36">
        <v>1362.9500000000003</v>
      </c>
      <c r="F196" s="36">
        <v>1348.8500000000001</v>
      </c>
      <c r="G196" s="36">
        <v>1335.7000000000003</v>
      </c>
      <c r="H196" s="36">
        <v>1390.2000000000003</v>
      </c>
      <c r="I196" s="36">
        <v>1403.3500000000004</v>
      </c>
      <c r="J196" s="36">
        <v>1417.4500000000003</v>
      </c>
      <c r="K196" s="31">
        <v>1389.25</v>
      </c>
      <c r="L196" s="31">
        <v>1362</v>
      </c>
      <c r="M196" s="31">
        <v>6.8894000000000002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2670</v>
      </c>
      <c r="D197" s="36">
        <v>2696</v>
      </c>
      <c r="E197" s="36">
        <v>2636</v>
      </c>
      <c r="F197" s="36">
        <v>2602</v>
      </c>
      <c r="G197" s="36">
        <v>2542</v>
      </c>
      <c r="H197" s="36">
        <v>2730</v>
      </c>
      <c r="I197" s="36">
        <v>2790</v>
      </c>
      <c r="J197" s="36">
        <v>2824</v>
      </c>
      <c r="K197" s="31">
        <v>2756</v>
      </c>
      <c r="L197" s="31">
        <v>2662</v>
      </c>
      <c r="M197" s="31">
        <v>0.61848999999999998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140.41999999999999</v>
      </c>
      <c r="D198" s="36">
        <v>140.39000000000001</v>
      </c>
      <c r="E198" s="36">
        <v>139.58000000000004</v>
      </c>
      <c r="F198" s="36">
        <v>138.74000000000004</v>
      </c>
      <c r="G198" s="36">
        <v>137.93000000000006</v>
      </c>
      <c r="H198" s="36">
        <v>141.23000000000002</v>
      </c>
      <c r="I198" s="36">
        <v>142.04000000000002</v>
      </c>
      <c r="J198" s="36">
        <v>142.88</v>
      </c>
      <c r="K198" s="31">
        <v>141.19999999999999</v>
      </c>
      <c r="L198" s="31">
        <v>139.55000000000001</v>
      </c>
      <c r="M198" s="31">
        <v>5.5384900000000004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3273.9</v>
      </c>
      <c r="D199" s="36">
        <v>3281.7999999999997</v>
      </c>
      <c r="E199" s="36">
        <v>3243.5999999999995</v>
      </c>
      <c r="F199" s="36">
        <v>3213.2999999999997</v>
      </c>
      <c r="G199" s="36">
        <v>3175.0999999999995</v>
      </c>
      <c r="H199" s="36">
        <v>3312.0999999999995</v>
      </c>
      <c r="I199" s="36">
        <v>3350.2999999999993</v>
      </c>
      <c r="J199" s="36">
        <v>3380.5999999999995</v>
      </c>
      <c r="K199" s="31">
        <v>3320</v>
      </c>
      <c r="L199" s="31">
        <v>3251.5</v>
      </c>
      <c r="M199" s="31">
        <v>0.40987000000000001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677.25</v>
      </c>
      <c r="D200" s="36">
        <v>678.58333333333337</v>
      </c>
      <c r="E200" s="36">
        <v>669.86666666666679</v>
      </c>
      <c r="F200" s="36">
        <v>662.48333333333346</v>
      </c>
      <c r="G200" s="36">
        <v>653.76666666666688</v>
      </c>
      <c r="H200" s="36">
        <v>685.9666666666667</v>
      </c>
      <c r="I200" s="36">
        <v>694.68333333333317</v>
      </c>
      <c r="J200" s="36">
        <v>702.06666666666661</v>
      </c>
      <c r="K200" s="31">
        <v>687.3</v>
      </c>
      <c r="L200" s="31">
        <v>671.2</v>
      </c>
      <c r="M200" s="31">
        <v>22.854959999999998</v>
      </c>
      <c r="N200" s="1"/>
      <c r="O200" s="1"/>
    </row>
    <row r="201" spans="1:15" ht="12.75" customHeight="1">
      <c r="A201" s="33">
        <v>191</v>
      </c>
      <c r="B201" s="53" t="s">
        <v>861</v>
      </c>
      <c r="C201" s="31">
        <v>399.85</v>
      </c>
      <c r="D201" s="36">
        <v>401.86666666666662</v>
      </c>
      <c r="E201" s="36">
        <v>394.83333333333326</v>
      </c>
      <c r="F201" s="36">
        <v>389.81666666666666</v>
      </c>
      <c r="G201" s="36">
        <v>382.7833333333333</v>
      </c>
      <c r="H201" s="36">
        <v>406.88333333333321</v>
      </c>
      <c r="I201" s="36">
        <v>413.91666666666663</v>
      </c>
      <c r="J201" s="36">
        <v>418.93333333333317</v>
      </c>
      <c r="K201" s="31">
        <v>408.9</v>
      </c>
      <c r="L201" s="31">
        <v>396.85</v>
      </c>
      <c r="M201" s="31">
        <v>16.017499999999998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713.05</v>
      </c>
      <c r="D202" s="36">
        <v>705.69999999999993</v>
      </c>
      <c r="E202" s="36">
        <v>696.39999999999986</v>
      </c>
      <c r="F202" s="36">
        <v>679.74999999999989</v>
      </c>
      <c r="G202" s="36">
        <v>670.44999999999982</v>
      </c>
      <c r="H202" s="36">
        <v>722.34999999999991</v>
      </c>
      <c r="I202" s="36">
        <v>731.64999999999986</v>
      </c>
      <c r="J202" s="36">
        <v>748.3</v>
      </c>
      <c r="K202" s="31">
        <v>715</v>
      </c>
      <c r="L202" s="31">
        <v>689.05</v>
      </c>
      <c r="M202" s="31">
        <v>23.365490000000001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232.21</v>
      </c>
      <c r="D203" s="36">
        <v>235.23000000000002</v>
      </c>
      <c r="E203" s="36">
        <v>227.12000000000003</v>
      </c>
      <c r="F203" s="36">
        <v>222.03</v>
      </c>
      <c r="G203" s="36">
        <v>213.92000000000002</v>
      </c>
      <c r="H203" s="36">
        <v>240.32000000000005</v>
      </c>
      <c r="I203" s="36">
        <v>248.43000000000006</v>
      </c>
      <c r="J203" s="36">
        <v>253.52000000000007</v>
      </c>
      <c r="K203" s="31">
        <v>243.34</v>
      </c>
      <c r="L203" s="31">
        <v>230.14</v>
      </c>
      <c r="M203" s="31">
        <v>72.779120000000006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242.51</v>
      </c>
      <c r="D204" s="36">
        <v>241.63</v>
      </c>
      <c r="E204" s="36">
        <v>238.85999999999999</v>
      </c>
      <c r="F204" s="36">
        <v>235.20999999999998</v>
      </c>
      <c r="G204" s="36">
        <v>232.43999999999997</v>
      </c>
      <c r="H204" s="36">
        <v>245.28</v>
      </c>
      <c r="I204" s="36">
        <v>248.04999999999998</v>
      </c>
      <c r="J204" s="36">
        <v>251.70000000000002</v>
      </c>
      <c r="K204" s="31">
        <v>244.4</v>
      </c>
      <c r="L204" s="31">
        <v>237.98</v>
      </c>
      <c r="M204" s="31">
        <v>31.149650000000001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347.9</v>
      </c>
      <c r="D205" s="36">
        <v>344.66666666666669</v>
      </c>
      <c r="E205" s="36">
        <v>338.88333333333338</v>
      </c>
      <c r="F205" s="36">
        <v>329.86666666666667</v>
      </c>
      <c r="G205" s="36">
        <v>324.08333333333337</v>
      </c>
      <c r="H205" s="36">
        <v>353.68333333333339</v>
      </c>
      <c r="I205" s="36">
        <v>359.4666666666667</v>
      </c>
      <c r="J205" s="36">
        <v>368.48333333333341</v>
      </c>
      <c r="K205" s="31">
        <v>350.45</v>
      </c>
      <c r="L205" s="31">
        <v>335.65</v>
      </c>
      <c r="M205" s="31">
        <v>24.204899999999999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2195.85</v>
      </c>
      <c r="D206" s="36">
        <v>2205.3666666666668</v>
      </c>
      <c r="E206" s="36">
        <v>2097.7333333333336</v>
      </c>
      <c r="F206" s="36">
        <v>1999.6166666666668</v>
      </c>
      <c r="G206" s="36">
        <v>1891.9833333333336</v>
      </c>
      <c r="H206" s="36">
        <v>2303.4833333333336</v>
      </c>
      <c r="I206" s="36">
        <v>2411.1166666666668</v>
      </c>
      <c r="J206" s="36">
        <v>2509.2333333333336</v>
      </c>
      <c r="K206" s="31">
        <v>2313</v>
      </c>
      <c r="L206" s="31">
        <v>2107.25</v>
      </c>
      <c r="M206" s="31">
        <v>10.43398</v>
      </c>
      <c r="N206" s="1"/>
      <c r="O206" s="1"/>
    </row>
    <row r="207" spans="1:15" ht="12.75" customHeight="1">
      <c r="A207" s="33">
        <v>197</v>
      </c>
      <c r="B207" s="53" t="s">
        <v>862</v>
      </c>
      <c r="C207" s="31">
        <v>626.35</v>
      </c>
      <c r="D207" s="36">
        <v>625.7833333333333</v>
      </c>
      <c r="E207" s="36">
        <v>618.56666666666661</v>
      </c>
      <c r="F207" s="36">
        <v>610.7833333333333</v>
      </c>
      <c r="G207" s="36">
        <v>603.56666666666661</v>
      </c>
      <c r="H207" s="36">
        <v>633.56666666666661</v>
      </c>
      <c r="I207" s="36">
        <v>640.7833333333333</v>
      </c>
      <c r="J207" s="36">
        <v>648.56666666666661</v>
      </c>
      <c r="K207" s="31">
        <v>633</v>
      </c>
      <c r="L207" s="31">
        <v>618</v>
      </c>
      <c r="M207" s="31">
        <v>13.047689999999999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1630.25</v>
      </c>
      <c r="D208" s="36">
        <v>1627.0833333333333</v>
      </c>
      <c r="E208" s="36">
        <v>1621.1666666666665</v>
      </c>
      <c r="F208" s="36">
        <v>1612.0833333333333</v>
      </c>
      <c r="G208" s="36">
        <v>1606.1666666666665</v>
      </c>
      <c r="H208" s="36">
        <v>1636.1666666666665</v>
      </c>
      <c r="I208" s="36">
        <v>1642.083333333333</v>
      </c>
      <c r="J208" s="36">
        <v>1651.1666666666665</v>
      </c>
      <c r="K208" s="31">
        <v>1633</v>
      </c>
      <c r="L208" s="31">
        <v>1618</v>
      </c>
      <c r="M208" s="31">
        <v>17.83877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4105.7</v>
      </c>
      <c r="D209" s="36">
        <v>4125.1500000000005</v>
      </c>
      <c r="E209" s="36">
        <v>4073.3500000000013</v>
      </c>
      <c r="F209" s="36">
        <v>4041.0000000000009</v>
      </c>
      <c r="G209" s="36">
        <v>3989.2000000000016</v>
      </c>
      <c r="H209" s="36">
        <v>4157.5000000000009</v>
      </c>
      <c r="I209" s="36">
        <v>4209.3</v>
      </c>
      <c r="J209" s="36">
        <v>4241.6500000000005</v>
      </c>
      <c r="K209" s="31">
        <v>4176.95</v>
      </c>
      <c r="L209" s="31">
        <v>4092.8</v>
      </c>
      <c r="M209" s="31">
        <v>6.31867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1615.55</v>
      </c>
      <c r="D210" s="36">
        <v>1616.4333333333334</v>
      </c>
      <c r="E210" s="36">
        <v>1598.1166666666668</v>
      </c>
      <c r="F210" s="36">
        <v>1580.6833333333334</v>
      </c>
      <c r="G210" s="36">
        <v>1562.3666666666668</v>
      </c>
      <c r="H210" s="36">
        <v>1633.8666666666668</v>
      </c>
      <c r="I210" s="36">
        <v>1652.1833333333334</v>
      </c>
      <c r="J210" s="36">
        <v>1669.6166666666668</v>
      </c>
      <c r="K210" s="31">
        <v>1634.75</v>
      </c>
      <c r="L210" s="31">
        <v>1599</v>
      </c>
      <c r="M210" s="31">
        <v>272.97917000000001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697.2</v>
      </c>
      <c r="D211" s="36">
        <v>696.48333333333346</v>
      </c>
      <c r="E211" s="36">
        <v>684.6166666666669</v>
      </c>
      <c r="F211" s="36">
        <v>672.03333333333342</v>
      </c>
      <c r="G211" s="36">
        <v>660.16666666666686</v>
      </c>
      <c r="H211" s="36">
        <v>709.06666666666695</v>
      </c>
      <c r="I211" s="36">
        <v>720.93333333333351</v>
      </c>
      <c r="J211" s="36">
        <v>733.51666666666699</v>
      </c>
      <c r="K211" s="31">
        <v>708.35</v>
      </c>
      <c r="L211" s="31">
        <v>683.9</v>
      </c>
      <c r="M211" s="31">
        <v>61.345100000000002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134.81</v>
      </c>
      <c r="D212" s="36">
        <v>132.88999999999999</v>
      </c>
      <c r="E212" s="36">
        <v>130.07999999999998</v>
      </c>
      <c r="F212" s="36">
        <v>125.35</v>
      </c>
      <c r="G212" s="36">
        <v>122.53999999999999</v>
      </c>
      <c r="H212" s="36">
        <v>137.61999999999998</v>
      </c>
      <c r="I212" s="36">
        <v>140.42999999999998</v>
      </c>
      <c r="J212" s="36">
        <v>145.15999999999997</v>
      </c>
      <c r="K212" s="31">
        <v>135.69999999999999</v>
      </c>
      <c r="L212" s="31">
        <v>128.16</v>
      </c>
      <c r="M212" s="31">
        <v>763.04970000000003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817</v>
      </c>
      <c r="D213" s="36">
        <v>816.93333333333339</v>
      </c>
      <c r="E213" s="36">
        <v>811.16666666666674</v>
      </c>
      <c r="F213" s="36">
        <v>805.33333333333337</v>
      </c>
      <c r="G213" s="36">
        <v>799.56666666666672</v>
      </c>
      <c r="H213" s="36">
        <v>822.76666666666677</v>
      </c>
      <c r="I213" s="36">
        <v>828.53333333333342</v>
      </c>
      <c r="J213" s="36">
        <v>834.36666666666679</v>
      </c>
      <c r="K213" s="31">
        <v>822.7</v>
      </c>
      <c r="L213" s="31">
        <v>811.1</v>
      </c>
      <c r="M213" s="31">
        <v>3.7398899999999999</v>
      </c>
      <c r="N213" s="1"/>
      <c r="O213" s="1"/>
    </row>
    <row r="214" spans="1:15" ht="12.75" customHeight="1">
      <c r="A214" s="33">
        <v>204</v>
      </c>
      <c r="B214" s="53" t="s">
        <v>863</v>
      </c>
      <c r="C214" s="31">
        <v>1255</v>
      </c>
      <c r="D214" s="36">
        <v>1258.9666666666667</v>
      </c>
      <c r="E214" s="36">
        <v>1243.9333333333334</v>
      </c>
      <c r="F214" s="36">
        <v>1232.8666666666668</v>
      </c>
      <c r="G214" s="36">
        <v>1217.8333333333335</v>
      </c>
      <c r="H214" s="36">
        <v>1270.0333333333333</v>
      </c>
      <c r="I214" s="36">
        <v>1285.0666666666666</v>
      </c>
      <c r="J214" s="36">
        <v>1296.1333333333332</v>
      </c>
      <c r="K214" s="31">
        <v>1274</v>
      </c>
      <c r="L214" s="31">
        <v>1247.9000000000001</v>
      </c>
      <c r="M214" s="31">
        <v>0.12622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1815.8</v>
      </c>
      <c r="D215" s="36">
        <v>1824.1499999999999</v>
      </c>
      <c r="E215" s="36">
        <v>1803.6499999999996</v>
      </c>
      <c r="F215" s="36">
        <v>1791.4999999999998</v>
      </c>
      <c r="G215" s="36">
        <v>1770.9999999999995</v>
      </c>
      <c r="H215" s="36">
        <v>1836.2999999999997</v>
      </c>
      <c r="I215" s="36">
        <v>1856.8000000000002</v>
      </c>
      <c r="J215" s="36">
        <v>1868.9499999999998</v>
      </c>
      <c r="K215" s="31">
        <v>1844.65</v>
      </c>
      <c r="L215" s="31">
        <v>1812</v>
      </c>
      <c r="M215" s="31">
        <v>8.7564200000000003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5444.3</v>
      </c>
      <c r="D216" s="36">
        <v>5467.6333333333341</v>
      </c>
      <c r="E216" s="36">
        <v>5387.2666666666682</v>
      </c>
      <c r="F216" s="36">
        <v>5330.2333333333345</v>
      </c>
      <c r="G216" s="36">
        <v>5249.8666666666686</v>
      </c>
      <c r="H216" s="36">
        <v>5524.6666666666679</v>
      </c>
      <c r="I216" s="36">
        <v>5605.0333333333347</v>
      </c>
      <c r="J216" s="36">
        <v>5662.0666666666675</v>
      </c>
      <c r="K216" s="31">
        <v>5548</v>
      </c>
      <c r="L216" s="31">
        <v>5410.6</v>
      </c>
      <c r="M216" s="31">
        <v>4.12385</v>
      </c>
      <c r="N216" s="1"/>
      <c r="O216" s="1"/>
    </row>
    <row r="217" spans="1:15" ht="12.75" customHeight="1">
      <c r="A217" s="33">
        <v>207</v>
      </c>
      <c r="B217" s="53" t="s">
        <v>864</v>
      </c>
      <c r="C217" s="31">
        <v>430.6</v>
      </c>
      <c r="D217" s="36">
        <v>428.16666666666669</v>
      </c>
      <c r="E217" s="36">
        <v>423.28333333333336</v>
      </c>
      <c r="F217" s="36">
        <v>415.9666666666667</v>
      </c>
      <c r="G217" s="36">
        <v>411.08333333333337</v>
      </c>
      <c r="H217" s="36">
        <v>435.48333333333335</v>
      </c>
      <c r="I217" s="36">
        <v>440.36666666666667</v>
      </c>
      <c r="J217" s="36">
        <v>447.68333333333334</v>
      </c>
      <c r="K217" s="31">
        <v>433.05</v>
      </c>
      <c r="L217" s="31">
        <v>420.85</v>
      </c>
      <c r="M217" s="31">
        <v>40.56597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660.5</v>
      </c>
      <c r="D218" s="36">
        <v>660.0333333333333</v>
      </c>
      <c r="E218" s="36">
        <v>655.06666666666661</v>
      </c>
      <c r="F218" s="36">
        <v>649.63333333333333</v>
      </c>
      <c r="G218" s="36">
        <v>644.66666666666663</v>
      </c>
      <c r="H218" s="36">
        <v>665.46666666666658</v>
      </c>
      <c r="I218" s="36">
        <v>670.43333333333328</v>
      </c>
      <c r="J218" s="36">
        <v>675.86666666666656</v>
      </c>
      <c r="K218" s="31">
        <v>665</v>
      </c>
      <c r="L218" s="31">
        <v>654.6</v>
      </c>
      <c r="M218" s="31">
        <v>67.148499999999999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4953.6499999999996</v>
      </c>
      <c r="D219" s="36">
        <v>4993.583333333333</v>
      </c>
      <c r="E219" s="36">
        <v>4905.1666666666661</v>
      </c>
      <c r="F219" s="36">
        <v>4856.6833333333334</v>
      </c>
      <c r="G219" s="36">
        <v>4768.2666666666664</v>
      </c>
      <c r="H219" s="36">
        <v>5042.0666666666657</v>
      </c>
      <c r="I219" s="36">
        <v>5130.4833333333318</v>
      </c>
      <c r="J219" s="36">
        <v>5178.9666666666653</v>
      </c>
      <c r="K219" s="31">
        <v>5082</v>
      </c>
      <c r="L219" s="31">
        <v>4945.1000000000004</v>
      </c>
      <c r="M219" s="31">
        <v>24.998570000000001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318.3</v>
      </c>
      <c r="D220" s="36">
        <v>317.81666666666666</v>
      </c>
      <c r="E220" s="36">
        <v>314.18333333333334</v>
      </c>
      <c r="F220" s="36">
        <v>310.06666666666666</v>
      </c>
      <c r="G220" s="36">
        <v>306.43333333333334</v>
      </c>
      <c r="H220" s="36">
        <v>321.93333333333334</v>
      </c>
      <c r="I220" s="36">
        <v>325.56666666666666</v>
      </c>
      <c r="J220" s="36">
        <v>329.68333333333334</v>
      </c>
      <c r="K220" s="31">
        <v>321.45</v>
      </c>
      <c r="L220" s="31">
        <v>313.7</v>
      </c>
      <c r="M220" s="31">
        <v>38.31964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395.75</v>
      </c>
      <c r="D221" s="36">
        <v>389.2</v>
      </c>
      <c r="E221" s="36">
        <v>376.65</v>
      </c>
      <c r="F221" s="36">
        <v>357.55</v>
      </c>
      <c r="G221" s="36">
        <v>345</v>
      </c>
      <c r="H221" s="36">
        <v>408.29999999999995</v>
      </c>
      <c r="I221" s="36">
        <v>420.85</v>
      </c>
      <c r="J221" s="36">
        <v>439.94999999999993</v>
      </c>
      <c r="K221" s="31">
        <v>401.75</v>
      </c>
      <c r="L221" s="31">
        <v>370.1</v>
      </c>
      <c r="M221" s="31">
        <v>357.30279000000002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2691.4</v>
      </c>
      <c r="D222" s="36">
        <v>2710.3833333333332</v>
      </c>
      <c r="E222" s="36">
        <v>2666.4166666666665</v>
      </c>
      <c r="F222" s="36">
        <v>2641.4333333333334</v>
      </c>
      <c r="G222" s="36">
        <v>2597.4666666666667</v>
      </c>
      <c r="H222" s="36">
        <v>2735.3666666666663</v>
      </c>
      <c r="I222" s="36">
        <v>2779.3333333333335</v>
      </c>
      <c r="J222" s="36">
        <v>2804.3166666666662</v>
      </c>
      <c r="K222" s="31">
        <v>2754.35</v>
      </c>
      <c r="L222" s="31">
        <v>2685.4</v>
      </c>
      <c r="M222" s="31">
        <v>15.60399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641.5</v>
      </c>
      <c r="D223" s="36">
        <v>641.4666666666667</v>
      </c>
      <c r="E223" s="36">
        <v>635.23333333333335</v>
      </c>
      <c r="F223" s="36">
        <v>628.9666666666667</v>
      </c>
      <c r="G223" s="36">
        <v>622.73333333333335</v>
      </c>
      <c r="H223" s="36">
        <v>647.73333333333335</v>
      </c>
      <c r="I223" s="36">
        <v>653.9666666666667</v>
      </c>
      <c r="J223" s="36">
        <v>660.23333333333335</v>
      </c>
      <c r="K223" s="31">
        <v>647.70000000000005</v>
      </c>
      <c r="L223" s="31">
        <v>635.20000000000005</v>
      </c>
      <c r="M223" s="31">
        <v>5.2618999999999998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11872.3</v>
      </c>
      <c r="D224" s="36">
        <v>11887.566666666666</v>
      </c>
      <c r="E224" s="36">
        <v>11725.233333333332</v>
      </c>
      <c r="F224" s="36">
        <v>11578.166666666666</v>
      </c>
      <c r="G224" s="36">
        <v>11415.833333333332</v>
      </c>
      <c r="H224" s="36">
        <v>12034.633333333331</v>
      </c>
      <c r="I224" s="36">
        <v>12196.966666666667</v>
      </c>
      <c r="J224" s="36">
        <v>12344.033333333331</v>
      </c>
      <c r="K224" s="31">
        <v>12049.9</v>
      </c>
      <c r="L224" s="31">
        <v>11740.5</v>
      </c>
      <c r="M224" s="31">
        <v>0.44806000000000001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1054.3499999999999</v>
      </c>
      <c r="D225" s="36">
        <v>1064.4833333333333</v>
      </c>
      <c r="E225" s="36">
        <v>1039.6166666666668</v>
      </c>
      <c r="F225" s="36">
        <v>1024.8833333333334</v>
      </c>
      <c r="G225" s="36">
        <v>1000.0166666666669</v>
      </c>
      <c r="H225" s="36">
        <v>1079.2166666666667</v>
      </c>
      <c r="I225" s="36">
        <v>1104.083333333333</v>
      </c>
      <c r="J225" s="36">
        <v>1118.8166666666666</v>
      </c>
      <c r="K225" s="31">
        <v>1089.3499999999999</v>
      </c>
      <c r="L225" s="31">
        <v>1049.75</v>
      </c>
      <c r="M225" s="31">
        <v>1.1867399999999999</v>
      </c>
      <c r="N225" s="1"/>
      <c r="O225" s="1"/>
    </row>
    <row r="226" spans="1:15" ht="12.75" customHeight="1">
      <c r="A226" s="33">
        <v>216</v>
      </c>
      <c r="B226" s="53" t="s">
        <v>865</v>
      </c>
      <c r="C226" s="31">
        <v>476.25</v>
      </c>
      <c r="D226" s="36">
        <v>473.18333333333334</v>
      </c>
      <c r="E226" s="36">
        <v>465.2166666666667</v>
      </c>
      <c r="F226" s="36">
        <v>454.18333333333334</v>
      </c>
      <c r="G226" s="36">
        <v>446.2166666666667</v>
      </c>
      <c r="H226" s="36">
        <v>484.2166666666667</v>
      </c>
      <c r="I226" s="36">
        <v>492.18333333333328</v>
      </c>
      <c r="J226" s="36">
        <v>503.2166666666667</v>
      </c>
      <c r="K226" s="31">
        <v>481.15</v>
      </c>
      <c r="L226" s="31">
        <v>462.15</v>
      </c>
      <c r="M226" s="31">
        <v>2.6278100000000002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53949.85</v>
      </c>
      <c r="D227" s="36">
        <v>54069.35</v>
      </c>
      <c r="E227" s="36">
        <v>53381.5</v>
      </c>
      <c r="F227" s="36">
        <v>52813.15</v>
      </c>
      <c r="G227" s="36">
        <v>52125.3</v>
      </c>
      <c r="H227" s="36">
        <v>54637.7</v>
      </c>
      <c r="I227" s="36">
        <v>55325.549999999988</v>
      </c>
      <c r="J227" s="36">
        <v>55893.899999999994</v>
      </c>
      <c r="K227" s="31">
        <v>54757.2</v>
      </c>
      <c r="L227" s="31">
        <v>53501</v>
      </c>
      <c r="M227" s="31">
        <v>7.9020000000000007E-2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315.3</v>
      </c>
      <c r="D228" s="36">
        <v>317.10000000000002</v>
      </c>
      <c r="E228" s="36">
        <v>312.85000000000002</v>
      </c>
      <c r="F228" s="36">
        <v>310.39999999999998</v>
      </c>
      <c r="G228" s="36">
        <v>306.14999999999998</v>
      </c>
      <c r="H228" s="36">
        <v>319.55000000000007</v>
      </c>
      <c r="I228" s="36">
        <v>323.80000000000007</v>
      </c>
      <c r="J228" s="36">
        <v>326.25000000000011</v>
      </c>
      <c r="K228" s="31">
        <v>321.35000000000002</v>
      </c>
      <c r="L228" s="31">
        <v>314.64999999999998</v>
      </c>
      <c r="M228" s="31">
        <v>86.764970000000005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1209.45</v>
      </c>
      <c r="D229" s="36">
        <v>1214.9000000000001</v>
      </c>
      <c r="E229" s="36">
        <v>1198.9500000000003</v>
      </c>
      <c r="F229" s="36">
        <v>1188.4500000000003</v>
      </c>
      <c r="G229" s="36">
        <v>1172.5000000000005</v>
      </c>
      <c r="H229" s="36">
        <v>1225.4000000000001</v>
      </c>
      <c r="I229" s="36">
        <v>1241.3499999999999</v>
      </c>
      <c r="J229" s="36">
        <v>1251.8499999999999</v>
      </c>
      <c r="K229" s="31">
        <v>1230.8499999999999</v>
      </c>
      <c r="L229" s="31">
        <v>1204.4000000000001</v>
      </c>
      <c r="M229" s="31">
        <v>239.72277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1967.55</v>
      </c>
      <c r="D230" s="36">
        <v>1964.8</v>
      </c>
      <c r="E230" s="36">
        <v>1925.6</v>
      </c>
      <c r="F230" s="36">
        <v>1883.6499999999999</v>
      </c>
      <c r="G230" s="36">
        <v>1844.4499999999998</v>
      </c>
      <c r="H230" s="36">
        <v>2006.75</v>
      </c>
      <c r="I230" s="36">
        <v>2045.9500000000003</v>
      </c>
      <c r="J230" s="36">
        <v>2087.9</v>
      </c>
      <c r="K230" s="31">
        <v>2004</v>
      </c>
      <c r="L230" s="31">
        <v>1922.85</v>
      </c>
      <c r="M230" s="31">
        <v>14.66306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723.85</v>
      </c>
      <c r="D231" s="36">
        <v>718.41666666666663</v>
      </c>
      <c r="E231" s="36">
        <v>703.48333333333323</v>
      </c>
      <c r="F231" s="36">
        <v>683.11666666666656</v>
      </c>
      <c r="G231" s="36">
        <v>668.18333333333317</v>
      </c>
      <c r="H231" s="36">
        <v>738.7833333333333</v>
      </c>
      <c r="I231" s="36">
        <v>753.7166666666667</v>
      </c>
      <c r="J231" s="36">
        <v>774.08333333333337</v>
      </c>
      <c r="K231" s="31">
        <v>733.35</v>
      </c>
      <c r="L231" s="31">
        <v>698.05</v>
      </c>
      <c r="M231" s="31">
        <v>26.95889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773.05</v>
      </c>
      <c r="D232" s="36">
        <v>776.18333333333339</v>
      </c>
      <c r="E232" s="36">
        <v>766.36666666666679</v>
      </c>
      <c r="F232" s="36">
        <v>759.68333333333339</v>
      </c>
      <c r="G232" s="36">
        <v>749.86666666666679</v>
      </c>
      <c r="H232" s="36">
        <v>782.86666666666679</v>
      </c>
      <c r="I232" s="36">
        <v>792.68333333333339</v>
      </c>
      <c r="J232" s="36">
        <v>799.36666666666679</v>
      </c>
      <c r="K232" s="31">
        <v>786</v>
      </c>
      <c r="L232" s="31">
        <v>769.5</v>
      </c>
      <c r="M232" s="31">
        <v>2.2652800000000002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104.17</v>
      </c>
      <c r="D233" s="36">
        <v>104.22333333333334</v>
      </c>
      <c r="E233" s="36">
        <v>102.50666666666669</v>
      </c>
      <c r="F233" s="36">
        <v>100.84333333333335</v>
      </c>
      <c r="G233" s="36">
        <v>99.126666666666694</v>
      </c>
      <c r="H233" s="36">
        <v>105.88666666666668</v>
      </c>
      <c r="I233" s="36">
        <v>107.60333333333335</v>
      </c>
      <c r="J233" s="36">
        <v>109.26666666666668</v>
      </c>
      <c r="K233" s="31">
        <v>105.94</v>
      </c>
      <c r="L233" s="31">
        <v>102.56</v>
      </c>
      <c r="M233" s="31">
        <v>282.44218000000001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76.040000000000006</v>
      </c>
      <c r="D234" s="36">
        <v>75.626666666666665</v>
      </c>
      <c r="E234" s="36">
        <v>75.023333333333326</v>
      </c>
      <c r="F234" s="36">
        <v>74.006666666666661</v>
      </c>
      <c r="G234" s="36">
        <v>73.403333333333322</v>
      </c>
      <c r="H234" s="36">
        <v>76.643333333333331</v>
      </c>
      <c r="I234" s="36">
        <v>77.246666666666684</v>
      </c>
      <c r="J234" s="36">
        <v>78.263333333333335</v>
      </c>
      <c r="K234" s="31">
        <v>76.23</v>
      </c>
      <c r="L234" s="31">
        <v>74.61</v>
      </c>
      <c r="M234" s="31">
        <v>589.12783000000002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112.78</v>
      </c>
      <c r="D235" s="36">
        <v>112.82000000000001</v>
      </c>
      <c r="E235" s="36">
        <v>111.69000000000001</v>
      </c>
      <c r="F235" s="36">
        <v>110.60000000000001</v>
      </c>
      <c r="G235" s="36">
        <v>109.47000000000001</v>
      </c>
      <c r="H235" s="36">
        <v>113.91000000000001</v>
      </c>
      <c r="I235" s="36">
        <v>115.04</v>
      </c>
      <c r="J235" s="36">
        <v>116.13000000000001</v>
      </c>
      <c r="K235" s="31">
        <v>113.95</v>
      </c>
      <c r="L235" s="31">
        <v>111.73</v>
      </c>
      <c r="M235" s="31">
        <v>87.392020000000002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438.45</v>
      </c>
      <c r="D236" s="36">
        <v>441.64999999999992</v>
      </c>
      <c r="E236" s="36">
        <v>433.39999999999986</v>
      </c>
      <c r="F236" s="36">
        <v>428.34999999999997</v>
      </c>
      <c r="G236" s="36">
        <v>420.09999999999991</v>
      </c>
      <c r="H236" s="36">
        <v>446.69999999999982</v>
      </c>
      <c r="I236" s="36">
        <v>454.94999999999993</v>
      </c>
      <c r="J236" s="36">
        <v>459.99999999999977</v>
      </c>
      <c r="K236" s="31">
        <v>449.9</v>
      </c>
      <c r="L236" s="31">
        <v>436.6</v>
      </c>
      <c r="M236" s="31">
        <v>11.98165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66.67</v>
      </c>
      <c r="D237" s="36">
        <v>66.816666666666663</v>
      </c>
      <c r="E237" s="36">
        <v>66.353333333333325</v>
      </c>
      <c r="F237" s="36">
        <v>66.036666666666662</v>
      </c>
      <c r="G237" s="36">
        <v>65.573333333333323</v>
      </c>
      <c r="H237" s="36">
        <v>67.133333333333326</v>
      </c>
      <c r="I237" s="36">
        <v>67.596666666666664</v>
      </c>
      <c r="J237" s="36">
        <v>67.913333333333327</v>
      </c>
      <c r="K237" s="31">
        <v>67.28</v>
      </c>
      <c r="L237" s="31">
        <v>66.5</v>
      </c>
      <c r="M237" s="31">
        <v>177.26203000000001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295.14999999999998</v>
      </c>
      <c r="D238" s="36">
        <v>296.25</v>
      </c>
      <c r="E238" s="36">
        <v>290.89999999999998</v>
      </c>
      <c r="F238" s="36">
        <v>286.64999999999998</v>
      </c>
      <c r="G238" s="36">
        <v>281.29999999999995</v>
      </c>
      <c r="H238" s="36">
        <v>300.5</v>
      </c>
      <c r="I238" s="36">
        <v>305.85000000000002</v>
      </c>
      <c r="J238" s="36">
        <v>310.10000000000002</v>
      </c>
      <c r="K238" s="31">
        <v>301.60000000000002</v>
      </c>
      <c r="L238" s="31">
        <v>292</v>
      </c>
      <c r="M238" s="31">
        <v>121.91752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489.9</v>
      </c>
      <c r="D239" s="36">
        <v>492.11666666666662</v>
      </c>
      <c r="E239" s="36">
        <v>486.43333333333322</v>
      </c>
      <c r="F239" s="36">
        <v>482.96666666666658</v>
      </c>
      <c r="G239" s="36">
        <v>477.28333333333319</v>
      </c>
      <c r="H239" s="36">
        <v>495.58333333333326</v>
      </c>
      <c r="I239" s="36">
        <v>501.26666666666665</v>
      </c>
      <c r="J239" s="36">
        <v>504.73333333333329</v>
      </c>
      <c r="K239" s="31">
        <v>497.8</v>
      </c>
      <c r="L239" s="31">
        <v>488.65</v>
      </c>
      <c r="M239" s="31">
        <v>133.75906000000001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310.5</v>
      </c>
      <c r="D240" s="36">
        <v>312.93333333333334</v>
      </c>
      <c r="E240" s="36">
        <v>304.36666666666667</v>
      </c>
      <c r="F240" s="36">
        <v>298.23333333333335</v>
      </c>
      <c r="G240" s="36">
        <v>289.66666666666669</v>
      </c>
      <c r="H240" s="36">
        <v>319.06666666666666</v>
      </c>
      <c r="I240" s="36">
        <v>327.63333333333338</v>
      </c>
      <c r="J240" s="36">
        <v>333.76666666666665</v>
      </c>
      <c r="K240" s="31">
        <v>321.5</v>
      </c>
      <c r="L240" s="31">
        <v>306.8</v>
      </c>
      <c r="M240" s="31">
        <v>24.81259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369.1</v>
      </c>
      <c r="D241" s="36">
        <v>370.9666666666667</v>
      </c>
      <c r="E241" s="36">
        <v>366.13333333333338</v>
      </c>
      <c r="F241" s="36">
        <v>363.16666666666669</v>
      </c>
      <c r="G241" s="36">
        <v>358.33333333333337</v>
      </c>
      <c r="H241" s="36">
        <v>373.93333333333339</v>
      </c>
      <c r="I241" s="36">
        <v>378.76666666666665</v>
      </c>
      <c r="J241" s="36">
        <v>381.73333333333341</v>
      </c>
      <c r="K241" s="31">
        <v>375.8</v>
      </c>
      <c r="L241" s="31">
        <v>368</v>
      </c>
      <c r="M241" s="31">
        <v>51.198610000000002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 t="e">
        <v>#N/A</v>
      </c>
      <c r="D242" s="36" t="e">
        <v>#N/A</v>
      </c>
      <c r="E242" s="36" t="e">
        <v>#N/A</v>
      </c>
      <c r="F242" s="36" t="e">
        <v>#N/A</v>
      </c>
      <c r="G242" s="36" t="e">
        <v>#N/A</v>
      </c>
      <c r="H242" s="36" t="e">
        <v>#N/A</v>
      </c>
      <c r="I242" s="36" t="e">
        <v>#N/A</v>
      </c>
      <c r="J242" s="36" t="e">
        <v>#N/A</v>
      </c>
      <c r="K242" s="31" t="e">
        <v>#N/A</v>
      </c>
      <c r="L242" s="31" t="e">
        <v>#N/A</v>
      </c>
      <c r="M242" s="31" t="e">
        <v>#N/A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3152.45</v>
      </c>
      <c r="D243" s="36">
        <v>3118.9166666666665</v>
      </c>
      <c r="E243" s="36">
        <v>3039.4333333333329</v>
      </c>
      <c r="F243" s="36">
        <v>2926.4166666666665</v>
      </c>
      <c r="G243" s="36">
        <v>2846.9333333333329</v>
      </c>
      <c r="H243" s="36">
        <v>3231.9333333333329</v>
      </c>
      <c r="I243" s="36">
        <v>3311.4166666666665</v>
      </c>
      <c r="J243" s="36">
        <v>3424.4333333333329</v>
      </c>
      <c r="K243" s="31">
        <v>3198.4</v>
      </c>
      <c r="L243" s="31">
        <v>3005.9</v>
      </c>
      <c r="M243" s="31">
        <v>6.2641299999999998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601.15</v>
      </c>
      <c r="D244" s="36">
        <v>597.63333333333333</v>
      </c>
      <c r="E244" s="36">
        <v>590.76666666666665</v>
      </c>
      <c r="F244" s="36">
        <v>580.38333333333333</v>
      </c>
      <c r="G244" s="36">
        <v>573.51666666666665</v>
      </c>
      <c r="H244" s="36">
        <v>608.01666666666665</v>
      </c>
      <c r="I244" s="36">
        <v>614.88333333333321</v>
      </c>
      <c r="J244" s="36">
        <v>625.26666666666665</v>
      </c>
      <c r="K244" s="31">
        <v>604.5</v>
      </c>
      <c r="L244" s="31">
        <v>587.25</v>
      </c>
      <c r="M244" s="31">
        <v>25.077159999999999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188.86</v>
      </c>
      <c r="D245" s="36">
        <v>189.35333333333332</v>
      </c>
      <c r="E245" s="36">
        <v>186.55666666666664</v>
      </c>
      <c r="F245" s="36">
        <v>184.25333333333333</v>
      </c>
      <c r="G245" s="36">
        <v>181.45666666666665</v>
      </c>
      <c r="H245" s="36">
        <v>191.65666666666664</v>
      </c>
      <c r="I245" s="36">
        <v>194.45333333333332</v>
      </c>
      <c r="J245" s="36">
        <v>196.75666666666663</v>
      </c>
      <c r="K245" s="31">
        <v>192.15</v>
      </c>
      <c r="L245" s="31">
        <v>187.05</v>
      </c>
      <c r="M245" s="31">
        <v>171.26857000000001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646.20000000000005</v>
      </c>
      <c r="D246" s="36">
        <v>643.19999999999993</v>
      </c>
      <c r="E246" s="36">
        <v>637.39999999999986</v>
      </c>
      <c r="F246" s="36">
        <v>628.59999999999991</v>
      </c>
      <c r="G246" s="36">
        <v>622.79999999999984</v>
      </c>
      <c r="H246" s="36">
        <v>651.99999999999989</v>
      </c>
      <c r="I246" s="36">
        <v>657.79999999999984</v>
      </c>
      <c r="J246" s="36">
        <v>666.59999999999991</v>
      </c>
      <c r="K246" s="31">
        <v>649</v>
      </c>
      <c r="L246" s="31">
        <v>634.4</v>
      </c>
      <c r="M246" s="31">
        <v>40.566600000000001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182.95</v>
      </c>
      <c r="D247" s="36">
        <v>182.41</v>
      </c>
      <c r="E247" s="36">
        <v>178.85</v>
      </c>
      <c r="F247" s="36">
        <v>174.75</v>
      </c>
      <c r="G247" s="36">
        <v>171.19</v>
      </c>
      <c r="H247" s="36">
        <v>186.51</v>
      </c>
      <c r="I247" s="36">
        <v>190.07</v>
      </c>
      <c r="J247" s="36">
        <v>194.17</v>
      </c>
      <c r="K247" s="31">
        <v>185.97</v>
      </c>
      <c r="L247" s="31">
        <v>178.31</v>
      </c>
      <c r="M247" s="31">
        <v>758.19146999999998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67.53</v>
      </c>
      <c r="D248" s="36">
        <v>67.873333333333335</v>
      </c>
      <c r="E248" s="36">
        <v>66.866666666666674</v>
      </c>
      <c r="F248" s="36">
        <v>66.203333333333333</v>
      </c>
      <c r="G248" s="36">
        <v>65.196666666666673</v>
      </c>
      <c r="H248" s="36">
        <v>68.536666666666676</v>
      </c>
      <c r="I248" s="36">
        <v>69.543333333333337</v>
      </c>
      <c r="J248" s="36">
        <v>70.206666666666678</v>
      </c>
      <c r="K248" s="31">
        <v>68.88</v>
      </c>
      <c r="L248" s="31">
        <v>67.209999999999994</v>
      </c>
      <c r="M248" s="31">
        <v>136.23785000000001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989.6</v>
      </c>
      <c r="D249" s="36">
        <v>992.01666666666677</v>
      </c>
      <c r="E249" s="36">
        <v>986.03333333333353</v>
      </c>
      <c r="F249" s="36">
        <v>982.46666666666681</v>
      </c>
      <c r="G249" s="36">
        <v>976.48333333333358</v>
      </c>
      <c r="H249" s="36">
        <v>995.58333333333348</v>
      </c>
      <c r="I249" s="36">
        <v>1001.5666666666668</v>
      </c>
      <c r="J249" s="36">
        <v>1005.1333333333334</v>
      </c>
      <c r="K249" s="31">
        <v>998</v>
      </c>
      <c r="L249" s="31">
        <v>988.45</v>
      </c>
      <c r="M249" s="31">
        <v>9.7993500000000004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195.46</v>
      </c>
      <c r="D250" s="36">
        <v>195.75333333333333</v>
      </c>
      <c r="E250" s="36">
        <v>193.20666666666665</v>
      </c>
      <c r="F250" s="36">
        <v>190.95333333333332</v>
      </c>
      <c r="G250" s="36">
        <v>188.40666666666664</v>
      </c>
      <c r="H250" s="36">
        <v>198.00666666666666</v>
      </c>
      <c r="I250" s="36">
        <v>200.55333333333334</v>
      </c>
      <c r="J250" s="36">
        <v>202.80666666666667</v>
      </c>
      <c r="K250" s="31">
        <v>198.3</v>
      </c>
      <c r="L250" s="31">
        <v>193.5</v>
      </c>
      <c r="M250" s="31">
        <v>581.91860999999994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1494.6</v>
      </c>
      <c r="D251" s="36">
        <v>1491.8666666666668</v>
      </c>
      <c r="E251" s="36">
        <v>1477.7333333333336</v>
      </c>
      <c r="F251" s="36">
        <v>1460.8666666666668</v>
      </c>
      <c r="G251" s="36">
        <v>1446.7333333333336</v>
      </c>
      <c r="H251" s="36">
        <v>1508.7333333333336</v>
      </c>
      <c r="I251" s="36">
        <v>1522.8666666666668</v>
      </c>
      <c r="J251" s="36">
        <v>1539.7333333333336</v>
      </c>
      <c r="K251" s="31">
        <v>1506</v>
      </c>
      <c r="L251" s="31">
        <v>1475</v>
      </c>
      <c r="M251" s="31">
        <v>0.78888999999999998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553.45000000000005</v>
      </c>
      <c r="D252" s="36">
        <v>550.6</v>
      </c>
      <c r="E252" s="36">
        <v>544.85</v>
      </c>
      <c r="F252" s="36">
        <v>536.25</v>
      </c>
      <c r="G252" s="36">
        <v>530.5</v>
      </c>
      <c r="H252" s="36">
        <v>559.20000000000005</v>
      </c>
      <c r="I252" s="36">
        <v>564.95000000000005</v>
      </c>
      <c r="J252" s="36">
        <v>573.55000000000007</v>
      </c>
      <c r="K252" s="31">
        <v>556.35</v>
      </c>
      <c r="L252" s="31">
        <v>542</v>
      </c>
      <c r="M252" s="31">
        <v>27.964559999999999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446.8</v>
      </c>
      <c r="D253" s="36">
        <v>447.90000000000003</v>
      </c>
      <c r="E253" s="36">
        <v>442.50000000000006</v>
      </c>
      <c r="F253" s="36">
        <v>438.20000000000005</v>
      </c>
      <c r="G253" s="36">
        <v>432.80000000000007</v>
      </c>
      <c r="H253" s="36">
        <v>452.20000000000005</v>
      </c>
      <c r="I253" s="36">
        <v>457.6</v>
      </c>
      <c r="J253" s="36">
        <v>461.90000000000003</v>
      </c>
      <c r="K253" s="31">
        <v>453.3</v>
      </c>
      <c r="L253" s="31">
        <v>443.6</v>
      </c>
      <c r="M253" s="31">
        <v>101.82321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1429.7</v>
      </c>
      <c r="D254" s="36">
        <v>1423.2</v>
      </c>
      <c r="E254" s="36">
        <v>1413.7</v>
      </c>
      <c r="F254" s="36">
        <v>1397.7</v>
      </c>
      <c r="G254" s="36">
        <v>1388.2</v>
      </c>
      <c r="H254" s="36">
        <v>1439.2</v>
      </c>
      <c r="I254" s="36">
        <v>1448.7</v>
      </c>
      <c r="J254" s="36">
        <v>1464.7</v>
      </c>
      <c r="K254" s="31">
        <v>1432.7</v>
      </c>
      <c r="L254" s="31">
        <v>1407.2</v>
      </c>
      <c r="M254" s="31">
        <v>21.580670000000001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7009.8</v>
      </c>
      <c r="D255" s="36">
        <v>7045.1166666666677</v>
      </c>
      <c r="E255" s="36">
        <v>6953.633333333335</v>
      </c>
      <c r="F255" s="36">
        <v>6897.4666666666672</v>
      </c>
      <c r="G255" s="36">
        <v>6805.9833333333345</v>
      </c>
      <c r="H255" s="36">
        <v>7101.2833333333356</v>
      </c>
      <c r="I255" s="36">
        <v>7192.7666666666673</v>
      </c>
      <c r="J255" s="36">
        <v>7248.9333333333361</v>
      </c>
      <c r="K255" s="31">
        <v>7136.6</v>
      </c>
      <c r="L255" s="31">
        <v>6988.95</v>
      </c>
      <c r="M255" s="31">
        <v>1.38825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1877.15</v>
      </c>
      <c r="D256" s="36">
        <v>1872.3666666666668</v>
      </c>
      <c r="E256" s="36">
        <v>1864.7833333333335</v>
      </c>
      <c r="F256" s="36">
        <v>1852.4166666666667</v>
      </c>
      <c r="G256" s="36">
        <v>1844.8333333333335</v>
      </c>
      <c r="H256" s="36">
        <v>1884.7333333333336</v>
      </c>
      <c r="I256" s="36">
        <v>1892.3166666666666</v>
      </c>
      <c r="J256" s="36">
        <v>1904.6833333333336</v>
      </c>
      <c r="K256" s="31">
        <v>1879.95</v>
      </c>
      <c r="L256" s="31">
        <v>1860</v>
      </c>
      <c r="M256" s="31">
        <v>27.21265</v>
      </c>
      <c r="N256" s="1"/>
      <c r="O256" s="1"/>
    </row>
    <row r="257" spans="1:15" ht="12.75" customHeight="1">
      <c r="A257" s="33">
        <v>247</v>
      </c>
      <c r="B257" s="53" t="s">
        <v>866</v>
      </c>
      <c r="C257" s="31">
        <v>175.91</v>
      </c>
      <c r="D257" s="36">
        <v>175.67999999999998</v>
      </c>
      <c r="E257" s="36">
        <v>171.72999999999996</v>
      </c>
      <c r="F257" s="36">
        <v>167.54999999999998</v>
      </c>
      <c r="G257" s="36">
        <v>163.59999999999997</v>
      </c>
      <c r="H257" s="36">
        <v>179.85999999999996</v>
      </c>
      <c r="I257" s="36">
        <v>183.80999999999995</v>
      </c>
      <c r="J257" s="36">
        <v>187.98999999999995</v>
      </c>
      <c r="K257" s="31">
        <v>179.63</v>
      </c>
      <c r="L257" s="31">
        <v>171.5</v>
      </c>
      <c r="M257" s="31">
        <v>115.67572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981.25</v>
      </c>
      <c r="D258" s="36">
        <v>987.20000000000016</v>
      </c>
      <c r="E258" s="36">
        <v>970.25000000000034</v>
      </c>
      <c r="F258" s="36">
        <v>959.25000000000023</v>
      </c>
      <c r="G258" s="36">
        <v>942.30000000000041</v>
      </c>
      <c r="H258" s="36">
        <v>998.20000000000027</v>
      </c>
      <c r="I258" s="36">
        <v>1015.1500000000001</v>
      </c>
      <c r="J258" s="36">
        <v>1026.1500000000001</v>
      </c>
      <c r="K258" s="31">
        <v>1004.15</v>
      </c>
      <c r="L258" s="31">
        <v>976.2</v>
      </c>
      <c r="M258" s="31">
        <v>2.49099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4474</v>
      </c>
      <c r="D259" s="36">
        <v>4477.3</v>
      </c>
      <c r="E259" s="36">
        <v>4426.75</v>
      </c>
      <c r="F259" s="36">
        <v>4379.5</v>
      </c>
      <c r="G259" s="36">
        <v>4328.95</v>
      </c>
      <c r="H259" s="36">
        <v>4524.55</v>
      </c>
      <c r="I259" s="36">
        <v>4575.1000000000013</v>
      </c>
      <c r="J259" s="36">
        <v>4622.3500000000004</v>
      </c>
      <c r="K259" s="31">
        <v>4527.8500000000004</v>
      </c>
      <c r="L259" s="31">
        <v>4430.05</v>
      </c>
      <c r="M259" s="31">
        <v>9.9896999999999991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1291.2</v>
      </c>
      <c r="D260" s="36">
        <v>1294.3166666666668</v>
      </c>
      <c r="E260" s="36">
        <v>1283.7833333333338</v>
      </c>
      <c r="F260" s="36">
        <v>1276.366666666667</v>
      </c>
      <c r="G260" s="36">
        <v>1265.8333333333339</v>
      </c>
      <c r="H260" s="36">
        <v>1301.7333333333336</v>
      </c>
      <c r="I260" s="36">
        <v>1312.2666666666669</v>
      </c>
      <c r="J260" s="36">
        <v>1319.6833333333334</v>
      </c>
      <c r="K260" s="31">
        <v>1304.8499999999999</v>
      </c>
      <c r="L260" s="31">
        <v>1286.9000000000001</v>
      </c>
      <c r="M260" s="31">
        <v>1.1983900000000001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1943.4</v>
      </c>
      <c r="D261" s="36">
        <v>1942.9333333333334</v>
      </c>
      <c r="E261" s="36">
        <v>1922.6666666666667</v>
      </c>
      <c r="F261" s="36">
        <v>1901.9333333333334</v>
      </c>
      <c r="G261" s="36">
        <v>1881.6666666666667</v>
      </c>
      <c r="H261" s="36">
        <v>1963.6666666666667</v>
      </c>
      <c r="I261" s="36">
        <v>1983.9333333333332</v>
      </c>
      <c r="J261" s="36">
        <v>2004.6666666666667</v>
      </c>
      <c r="K261" s="31">
        <v>1963.2</v>
      </c>
      <c r="L261" s="31">
        <v>1922.2</v>
      </c>
      <c r="M261" s="31">
        <v>1.92157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4506.6000000000004</v>
      </c>
      <c r="D262" s="36">
        <v>4450.4000000000005</v>
      </c>
      <c r="E262" s="36">
        <v>4371.2000000000007</v>
      </c>
      <c r="F262" s="36">
        <v>4235.8</v>
      </c>
      <c r="G262" s="36">
        <v>4156.6000000000004</v>
      </c>
      <c r="H262" s="36">
        <v>4585.8000000000011</v>
      </c>
      <c r="I262" s="36">
        <v>4665</v>
      </c>
      <c r="J262" s="36">
        <v>4800.4000000000015</v>
      </c>
      <c r="K262" s="31">
        <v>4529.6000000000004</v>
      </c>
      <c r="L262" s="31">
        <v>4315</v>
      </c>
      <c r="M262" s="31">
        <v>1.46685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2104.4499999999998</v>
      </c>
      <c r="D263" s="36">
        <v>2106.6333333333332</v>
      </c>
      <c r="E263" s="36">
        <v>2073.0666666666666</v>
      </c>
      <c r="F263" s="36">
        <v>2041.6833333333334</v>
      </c>
      <c r="G263" s="36">
        <v>2008.1166666666668</v>
      </c>
      <c r="H263" s="36">
        <v>2138.0166666666664</v>
      </c>
      <c r="I263" s="36">
        <v>2171.583333333333</v>
      </c>
      <c r="J263" s="36">
        <v>2202.9666666666662</v>
      </c>
      <c r="K263" s="31">
        <v>2140.1999999999998</v>
      </c>
      <c r="L263" s="31">
        <v>2075.25</v>
      </c>
      <c r="M263" s="31">
        <v>1.72004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900.35</v>
      </c>
      <c r="D264" s="36">
        <v>894.51666666666677</v>
      </c>
      <c r="E264" s="36">
        <v>885.83333333333348</v>
      </c>
      <c r="F264" s="36">
        <v>871.31666666666672</v>
      </c>
      <c r="G264" s="36">
        <v>862.63333333333344</v>
      </c>
      <c r="H264" s="36">
        <v>909.03333333333353</v>
      </c>
      <c r="I264" s="36">
        <v>917.7166666666667</v>
      </c>
      <c r="J264" s="36">
        <v>932.23333333333358</v>
      </c>
      <c r="K264" s="31">
        <v>903.2</v>
      </c>
      <c r="L264" s="31">
        <v>880</v>
      </c>
      <c r="M264" s="31">
        <v>2.5716000000000001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520.75</v>
      </c>
      <c r="D265" s="36">
        <v>521.7833333333333</v>
      </c>
      <c r="E265" s="36">
        <v>516.06666666666661</v>
      </c>
      <c r="F265" s="36">
        <v>511.38333333333333</v>
      </c>
      <c r="G265" s="36">
        <v>505.66666666666663</v>
      </c>
      <c r="H265" s="36">
        <v>526.46666666666658</v>
      </c>
      <c r="I265" s="36">
        <v>532.18333333333328</v>
      </c>
      <c r="J265" s="36">
        <v>536.86666666666656</v>
      </c>
      <c r="K265" s="31">
        <v>527.5</v>
      </c>
      <c r="L265" s="31">
        <v>517.1</v>
      </c>
      <c r="M265" s="31">
        <v>6.1311600000000004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103.61</v>
      </c>
      <c r="D266" s="36">
        <v>103.29</v>
      </c>
      <c r="E266" s="36">
        <v>102.08000000000001</v>
      </c>
      <c r="F266" s="36">
        <v>100.55000000000001</v>
      </c>
      <c r="G266" s="36">
        <v>99.340000000000018</v>
      </c>
      <c r="H266" s="36">
        <v>104.82000000000001</v>
      </c>
      <c r="I266" s="36">
        <v>106.03000000000002</v>
      </c>
      <c r="J266" s="36">
        <v>107.56</v>
      </c>
      <c r="K266" s="31">
        <v>104.5</v>
      </c>
      <c r="L266" s="31">
        <v>101.76</v>
      </c>
      <c r="M266" s="31">
        <v>25.319040000000001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715.25</v>
      </c>
      <c r="D267" s="36">
        <v>711.6</v>
      </c>
      <c r="E267" s="36">
        <v>694.7</v>
      </c>
      <c r="F267" s="36">
        <v>674.15</v>
      </c>
      <c r="G267" s="36">
        <v>657.25</v>
      </c>
      <c r="H267" s="36">
        <v>732.15000000000009</v>
      </c>
      <c r="I267" s="36">
        <v>749.05</v>
      </c>
      <c r="J267" s="36">
        <v>769.60000000000014</v>
      </c>
      <c r="K267" s="31">
        <v>728.5</v>
      </c>
      <c r="L267" s="31">
        <v>691.05</v>
      </c>
      <c r="M267" s="31">
        <v>50.7879</v>
      </c>
      <c r="N267" s="1"/>
      <c r="O267" s="1"/>
    </row>
    <row r="268" spans="1:15" ht="12.75" customHeight="1">
      <c r="A268" s="33">
        <v>258</v>
      </c>
      <c r="B268" s="53" t="s">
        <v>867</v>
      </c>
      <c r="C268" s="31">
        <v>337.4</v>
      </c>
      <c r="D268" s="36">
        <v>339.59999999999997</v>
      </c>
      <c r="E268" s="36">
        <v>333.79999999999995</v>
      </c>
      <c r="F268" s="36">
        <v>330.2</v>
      </c>
      <c r="G268" s="36">
        <v>324.39999999999998</v>
      </c>
      <c r="H268" s="36">
        <v>343.19999999999993</v>
      </c>
      <c r="I268" s="36">
        <v>349</v>
      </c>
      <c r="J268" s="36">
        <v>352.59999999999991</v>
      </c>
      <c r="K268" s="31">
        <v>345.4</v>
      </c>
      <c r="L268" s="31">
        <v>336</v>
      </c>
      <c r="M268" s="31">
        <v>12.30522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902.1</v>
      </c>
      <c r="D269" s="36">
        <v>900.06666666666672</v>
      </c>
      <c r="E269" s="36">
        <v>892.18333333333339</v>
      </c>
      <c r="F269" s="36">
        <v>882.26666666666665</v>
      </c>
      <c r="G269" s="36">
        <v>874.38333333333333</v>
      </c>
      <c r="H269" s="36">
        <v>909.98333333333346</v>
      </c>
      <c r="I269" s="36">
        <v>917.8666666666669</v>
      </c>
      <c r="J269" s="36">
        <v>927.78333333333353</v>
      </c>
      <c r="K269" s="31">
        <v>907.95</v>
      </c>
      <c r="L269" s="31">
        <v>890.15</v>
      </c>
      <c r="M269" s="31">
        <v>9.79026</v>
      </c>
      <c r="N269" s="1"/>
      <c r="O269" s="1"/>
    </row>
    <row r="270" spans="1:15" ht="12.75" customHeight="1">
      <c r="A270" s="33">
        <v>260</v>
      </c>
      <c r="B270" s="53" t="s">
        <v>868</v>
      </c>
      <c r="C270" s="31">
        <v>928.4</v>
      </c>
      <c r="D270" s="36">
        <v>926.13333333333333</v>
      </c>
      <c r="E270" s="36">
        <v>887.36666666666667</v>
      </c>
      <c r="F270" s="36">
        <v>846.33333333333337</v>
      </c>
      <c r="G270" s="36">
        <v>807.56666666666672</v>
      </c>
      <c r="H270" s="36">
        <v>967.16666666666663</v>
      </c>
      <c r="I270" s="36">
        <v>1005.9333333333333</v>
      </c>
      <c r="J270" s="36">
        <v>1046.9666666666667</v>
      </c>
      <c r="K270" s="31">
        <v>964.9</v>
      </c>
      <c r="L270" s="31">
        <v>885.1</v>
      </c>
      <c r="M270" s="31">
        <v>1.8643400000000001</v>
      </c>
      <c r="N270" s="1"/>
      <c r="O270" s="1"/>
    </row>
    <row r="271" spans="1:15" ht="12.75" customHeight="1">
      <c r="A271" s="33">
        <v>261</v>
      </c>
      <c r="B271" s="53" t="s">
        <v>869</v>
      </c>
      <c r="C271" s="31">
        <v>112.35</v>
      </c>
      <c r="D271" s="36">
        <v>112.77666666666666</v>
      </c>
      <c r="E271" s="36">
        <v>111.67333333333332</v>
      </c>
      <c r="F271" s="36">
        <v>110.99666666666666</v>
      </c>
      <c r="G271" s="36">
        <v>109.89333333333332</v>
      </c>
      <c r="H271" s="36">
        <v>113.45333333333332</v>
      </c>
      <c r="I271" s="36">
        <v>114.55666666666664</v>
      </c>
      <c r="J271" s="36">
        <v>115.23333333333332</v>
      </c>
      <c r="K271" s="31">
        <v>113.88</v>
      </c>
      <c r="L271" s="31">
        <v>112.1</v>
      </c>
      <c r="M271" s="31">
        <v>33.496250000000003</v>
      </c>
      <c r="N271" s="1"/>
      <c r="O271" s="1"/>
    </row>
    <row r="272" spans="1:15" ht="12.75" customHeight="1">
      <c r="A272" s="33">
        <v>262</v>
      </c>
      <c r="B272" s="53" t="s">
        <v>831</v>
      </c>
      <c r="C272" s="31">
        <v>635.65</v>
      </c>
      <c r="D272" s="36">
        <v>634.31666666666661</v>
      </c>
      <c r="E272" s="36">
        <v>614.08333333333326</v>
      </c>
      <c r="F272" s="36">
        <v>592.51666666666665</v>
      </c>
      <c r="G272" s="36">
        <v>572.2833333333333</v>
      </c>
      <c r="H272" s="36">
        <v>655.88333333333321</v>
      </c>
      <c r="I272" s="36">
        <v>676.11666666666656</v>
      </c>
      <c r="J272" s="36">
        <v>697.68333333333317</v>
      </c>
      <c r="K272" s="31">
        <v>654.54999999999995</v>
      </c>
      <c r="L272" s="31">
        <v>612.75</v>
      </c>
      <c r="M272" s="31">
        <v>89.305070000000001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744.6</v>
      </c>
      <c r="D273" s="36">
        <v>744.65</v>
      </c>
      <c r="E273" s="36">
        <v>735.3</v>
      </c>
      <c r="F273" s="36">
        <v>726</v>
      </c>
      <c r="G273" s="36">
        <v>716.65</v>
      </c>
      <c r="H273" s="36">
        <v>753.94999999999993</v>
      </c>
      <c r="I273" s="36">
        <v>763.30000000000007</v>
      </c>
      <c r="J273" s="36">
        <v>772.59999999999991</v>
      </c>
      <c r="K273" s="31">
        <v>754</v>
      </c>
      <c r="L273" s="31">
        <v>735.35</v>
      </c>
      <c r="M273" s="31">
        <v>17.359970000000001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976.5</v>
      </c>
      <c r="D274" s="36">
        <v>971.41666666666663</v>
      </c>
      <c r="E274" s="36">
        <v>961.18333333333328</v>
      </c>
      <c r="F274" s="36">
        <v>945.86666666666667</v>
      </c>
      <c r="G274" s="36">
        <v>935.63333333333333</v>
      </c>
      <c r="H274" s="36">
        <v>986.73333333333323</v>
      </c>
      <c r="I274" s="36">
        <v>996.96666666666658</v>
      </c>
      <c r="J274" s="36">
        <v>1012.2833333333332</v>
      </c>
      <c r="K274" s="31">
        <v>981.65</v>
      </c>
      <c r="L274" s="31">
        <v>956.1</v>
      </c>
      <c r="M274" s="31">
        <v>12.150740000000001</v>
      </c>
      <c r="N274" s="1"/>
      <c r="O274" s="1"/>
    </row>
    <row r="275" spans="1:15" ht="12.75" customHeight="1">
      <c r="A275" s="33">
        <v>265</v>
      </c>
      <c r="B275" s="53" t="s">
        <v>870</v>
      </c>
      <c r="C275" s="31">
        <v>329.35</v>
      </c>
      <c r="D275" s="36">
        <v>330.06666666666666</v>
      </c>
      <c r="E275" s="36">
        <v>328.38333333333333</v>
      </c>
      <c r="F275" s="36">
        <v>327.41666666666669</v>
      </c>
      <c r="G275" s="36">
        <v>325.73333333333335</v>
      </c>
      <c r="H275" s="36">
        <v>331.0333333333333</v>
      </c>
      <c r="I275" s="36">
        <v>332.71666666666658</v>
      </c>
      <c r="J275" s="36">
        <v>333.68333333333328</v>
      </c>
      <c r="K275" s="31">
        <v>331.75</v>
      </c>
      <c r="L275" s="31">
        <v>329.1</v>
      </c>
      <c r="M275" s="31">
        <v>87.059010000000001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580</v>
      </c>
      <c r="D276" s="36">
        <v>584.36666666666667</v>
      </c>
      <c r="E276" s="36">
        <v>574.23333333333335</v>
      </c>
      <c r="F276" s="36">
        <v>568.4666666666667</v>
      </c>
      <c r="G276" s="36">
        <v>558.33333333333337</v>
      </c>
      <c r="H276" s="36">
        <v>590.13333333333333</v>
      </c>
      <c r="I276" s="36">
        <v>600.26666666666677</v>
      </c>
      <c r="J276" s="36">
        <v>606.0333333333333</v>
      </c>
      <c r="K276" s="31">
        <v>594.5</v>
      </c>
      <c r="L276" s="31">
        <v>578.6</v>
      </c>
      <c r="M276" s="31">
        <v>7.5076599999999996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607.20000000000005</v>
      </c>
      <c r="D277" s="36">
        <v>608.38333333333333</v>
      </c>
      <c r="E277" s="36">
        <v>598.36666666666667</v>
      </c>
      <c r="F277" s="36">
        <v>589.5333333333333</v>
      </c>
      <c r="G277" s="36">
        <v>579.51666666666665</v>
      </c>
      <c r="H277" s="36">
        <v>617.2166666666667</v>
      </c>
      <c r="I277" s="36">
        <v>627.23333333333335</v>
      </c>
      <c r="J277" s="36">
        <v>636.06666666666672</v>
      </c>
      <c r="K277" s="31">
        <v>618.4</v>
      </c>
      <c r="L277" s="31">
        <v>599.54999999999995</v>
      </c>
      <c r="M277" s="31">
        <v>4.5614299999999997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734.25</v>
      </c>
      <c r="D278" s="36">
        <v>731.35</v>
      </c>
      <c r="E278" s="36">
        <v>724.65000000000009</v>
      </c>
      <c r="F278" s="36">
        <v>715.05000000000007</v>
      </c>
      <c r="G278" s="36">
        <v>708.35000000000014</v>
      </c>
      <c r="H278" s="36">
        <v>740.95</v>
      </c>
      <c r="I278" s="36">
        <v>747.65000000000009</v>
      </c>
      <c r="J278" s="36">
        <v>757.25</v>
      </c>
      <c r="K278" s="31">
        <v>738.05</v>
      </c>
      <c r="L278" s="31">
        <v>721.75</v>
      </c>
      <c r="M278" s="31">
        <v>1.9875799999999999</v>
      </c>
      <c r="N278" s="1"/>
      <c r="O278" s="1"/>
    </row>
    <row r="279" spans="1:15" ht="12.75" customHeight="1">
      <c r="A279" s="33">
        <v>269</v>
      </c>
      <c r="B279" s="53" t="s">
        <v>871</v>
      </c>
      <c r="C279" s="31">
        <v>614.54999999999995</v>
      </c>
      <c r="D279" s="36">
        <v>619.83333333333337</v>
      </c>
      <c r="E279" s="36">
        <v>607.7166666666667</v>
      </c>
      <c r="F279" s="36">
        <v>600.88333333333333</v>
      </c>
      <c r="G279" s="36">
        <v>588.76666666666665</v>
      </c>
      <c r="H279" s="36">
        <v>626.66666666666674</v>
      </c>
      <c r="I279" s="36">
        <v>638.7833333333333</v>
      </c>
      <c r="J279" s="36">
        <v>645.61666666666679</v>
      </c>
      <c r="K279" s="31">
        <v>631.95000000000005</v>
      </c>
      <c r="L279" s="31">
        <v>613</v>
      </c>
      <c r="M279" s="31">
        <v>8.1712699999999998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1266.5</v>
      </c>
      <c r="D280" s="36">
        <v>1268.7833333333333</v>
      </c>
      <c r="E280" s="36">
        <v>1247.7166666666667</v>
      </c>
      <c r="F280" s="36">
        <v>1228.9333333333334</v>
      </c>
      <c r="G280" s="36">
        <v>1207.8666666666668</v>
      </c>
      <c r="H280" s="36">
        <v>1287.5666666666666</v>
      </c>
      <c r="I280" s="36">
        <v>1308.6333333333332</v>
      </c>
      <c r="J280" s="36">
        <v>1327.4166666666665</v>
      </c>
      <c r="K280" s="31">
        <v>1289.8499999999999</v>
      </c>
      <c r="L280" s="31">
        <v>1250</v>
      </c>
      <c r="M280" s="31">
        <v>2.2970899999999999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535.4</v>
      </c>
      <c r="D281" s="36">
        <v>537.98333333333335</v>
      </c>
      <c r="E281" s="36">
        <v>528.9666666666667</v>
      </c>
      <c r="F281" s="36">
        <v>522.5333333333333</v>
      </c>
      <c r="G281" s="36">
        <v>513.51666666666665</v>
      </c>
      <c r="H281" s="36">
        <v>544.41666666666674</v>
      </c>
      <c r="I281" s="36">
        <v>553.43333333333339</v>
      </c>
      <c r="J281" s="36">
        <v>559.86666666666679</v>
      </c>
      <c r="K281" s="31">
        <v>547</v>
      </c>
      <c r="L281" s="31">
        <v>531.54999999999995</v>
      </c>
      <c r="M281" s="31">
        <v>10.17984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891.5</v>
      </c>
      <c r="D282" s="36">
        <v>887.01666666666677</v>
      </c>
      <c r="E282" s="36">
        <v>874.03333333333353</v>
      </c>
      <c r="F282" s="36">
        <v>856.56666666666672</v>
      </c>
      <c r="G282" s="36">
        <v>843.58333333333348</v>
      </c>
      <c r="H282" s="36">
        <v>904.48333333333358</v>
      </c>
      <c r="I282" s="36">
        <v>917.46666666666692</v>
      </c>
      <c r="J282" s="36">
        <v>934.93333333333362</v>
      </c>
      <c r="K282" s="31">
        <v>900</v>
      </c>
      <c r="L282" s="31">
        <v>869.55</v>
      </c>
      <c r="M282" s="31">
        <v>1.1379300000000001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4307.05</v>
      </c>
      <c r="D283" s="36">
        <v>4359.3499999999995</v>
      </c>
      <c r="E283" s="36">
        <v>4238.6999999999989</v>
      </c>
      <c r="F283" s="36">
        <v>4170.3499999999995</v>
      </c>
      <c r="G283" s="36">
        <v>4049.6999999999989</v>
      </c>
      <c r="H283" s="36">
        <v>4427.6999999999989</v>
      </c>
      <c r="I283" s="36">
        <v>4548.3499999999985</v>
      </c>
      <c r="J283" s="36">
        <v>4616.6999999999989</v>
      </c>
      <c r="K283" s="31">
        <v>4480</v>
      </c>
      <c r="L283" s="31">
        <v>4291</v>
      </c>
      <c r="M283" s="31">
        <v>4.6317700000000004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409.6</v>
      </c>
      <c r="D284" s="36">
        <v>403.76666666666665</v>
      </c>
      <c r="E284" s="36">
        <v>394.0333333333333</v>
      </c>
      <c r="F284" s="36">
        <v>378.46666666666664</v>
      </c>
      <c r="G284" s="36">
        <v>368.73333333333329</v>
      </c>
      <c r="H284" s="36">
        <v>419.33333333333331</v>
      </c>
      <c r="I284" s="36">
        <v>429.06666666666666</v>
      </c>
      <c r="J284" s="36">
        <v>444.63333333333333</v>
      </c>
      <c r="K284" s="31">
        <v>413.5</v>
      </c>
      <c r="L284" s="31">
        <v>388.2</v>
      </c>
      <c r="M284" s="31">
        <v>84.069370000000006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1836.9</v>
      </c>
      <c r="D285" s="36">
        <v>1822.1166666666668</v>
      </c>
      <c r="E285" s="36">
        <v>1802.2833333333335</v>
      </c>
      <c r="F285" s="36">
        <v>1767.6666666666667</v>
      </c>
      <c r="G285" s="36">
        <v>1747.8333333333335</v>
      </c>
      <c r="H285" s="36">
        <v>1856.7333333333336</v>
      </c>
      <c r="I285" s="36">
        <v>1876.5666666666666</v>
      </c>
      <c r="J285" s="36">
        <v>1911.1833333333336</v>
      </c>
      <c r="K285" s="31">
        <v>1841.95</v>
      </c>
      <c r="L285" s="31">
        <v>1787.5</v>
      </c>
      <c r="M285" s="31">
        <v>6.9050200000000004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315.05</v>
      </c>
      <c r="D286" s="36">
        <v>314.01666666666665</v>
      </c>
      <c r="E286" s="36">
        <v>311.0333333333333</v>
      </c>
      <c r="F286" s="36">
        <v>307.01666666666665</v>
      </c>
      <c r="G286" s="36">
        <v>304.0333333333333</v>
      </c>
      <c r="H286" s="36">
        <v>318.0333333333333</v>
      </c>
      <c r="I286" s="36">
        <v>321.01666666666665</v>
      </c>
      <c r="J286" s="36">
        <v>325.0333333333333</v>
      </c>
      <c r="K286" s="31">
        <v>317</v>
      </c>
      <c r="L286" s="31">
        <v>310</v>
      </c>
      <c r="M286" s="31">
        <v>10.760450000000001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967.7</v>
      </c>
      <c r="D287" s="36">
        <v>968.86666666666679</v>
      </c>
      <c r="E287" s="36">
        <v>953.88333333333355</v>
      </c>
      <c r="F287" s="36">
        <v>940.06666666666672</v>
      </c>
      <c r="G287" s="36">
        <v>925.08333333333348</v>
      </c>
      <c r="H287" s="36">
        <v>982.68333333333362</v>
      </c>
      <c r="I287" s="36">
        <v>997.66666666666674</v>
      </c>
      <c r="J287" s="36">
        <v>1011.4833333333337</v>
      </c>
      <c r="K287" s="31">
        <v>983.85</v>
      </c>
      <c r="L287" s="31">
        <v>955.05</v>
      </c>
      <c r="M287" s="31">
        <v>2.0334500000000002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1514.6</v>
      </c>
      <c r="D288" s="36">
        <v>1501.9333333333334</v>
      </c>
      <c r="E288" s="36">
        <v>1458.8666666666668</v>
      </c>
      <c r="F288" s="36">
        <v>1403.1333333333334</v>
      </c>
      <c r="G288" s="36">
        <v>1360.0666666666668</v>
      </c>
      <c r="H288" s="36">
        <v>1557.6666666666667</v>
      </c>
      <c r="I288" s="36">
        <v>1600.7333333333333</v>
      </c>
      <c r="J288" s="36">
        <v>1656.4666666666667</v>
      </c>
      <c r="K288" s="31">
        <v>1545</v>
      </c>
      <c r="L288" s="31">
        <v>1446.2</v>
      </c>
      <c r="M288" s="31">
        <v>5.2187799999999998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1325.95</v>
      </c>
      <c r="D289" s="36">
        <v>1323.6833333333334</v>
      </c>
      <c r="E289" s="36">
        <v>1292.2666666666669</v>
      </c>
      <c r="F289" s="36">
        <v>1258.5833333333335</v>
      </c>
      <c r="G289" s="36">
        <v>1227.166666666667</v>
      </c>
      <c r="H289" s="36">
        <v>1357.3666666666668</v>
      </c>
      <c r="I289" s="36">
        <v>1388.7833333333333</v>
      </c>
      <c r="J289" s="36">
        <v>1422.4666666666667</v>
      </c>
      <c r="K289" s="31">
        <v>1355.1</v>
      </c>
      <c r="L289" s="31">
        <v>1290</v>
      </c>
      <c r="M289" s="31">
        <v>4.9193300000000004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572.79999999999995</v>
      </c>
      <c r="D290" s="36">
        <v>571.93333333333328</v>
      </c>
      <c r="E290" s="36">
        <v>563.86666666666656</v>
      </c>
      <c r="F290" s="36">
        <v>554.93333333333328</v>
      </c>
      <c r="G290" s="36">
        <v>546.86666666666656</v>
      </c>
      <c r="H290" s="36">
        <v>580.86666666666656</v>
      </c>
      <c r="I290" s="36">
        <v>588.93333333333339</v>
      </c>
      <c r="J290" s="36">
        <v>597.86666666666656</v>
      </c>
      <c r="K290" s="31">
        <v>580</v>
      </c>
      <c r="L290" s="31">
        <v>563</v>
      </c>
      <c r="M290" s="31">
        <v>16.438320000000001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304.55</v>
      </c>
      <c r="D291" s="36">
        <v>300.34999999999997</v>
      </c>
      <c r="E291" s="36">
        <v>286.49999999999994</v>
      </c>
      <c r="F291" s="36">
        <v>268.45</v>
      </c>
      <c r="G291" s="36">
        <v>254.59999999999997</v>
      </c>
      <c r="H291" s="36">
        <v>318.39999999999992</v>
      </c>
      <c r="I291" s="36">
        <v>332.24999999999994</v>
      </c>
      <c r="J291" s="36">
        <v>350.2999999999999</v>
      </c>
      <c r="K291" s="31">
        <v>314.2</v>
      </c>
      <c r="L291" s="31">
        <v>282.3</v>
      </c>
      <c r="M291" s="31">
        <v>137.33473000000001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231.81</v>
      </c>
      <c r="D292" s="36">
        <v>230.34</v>
      </c>
      <c r="E292" s="36">
        <v>228.03</v>
      </c>
      <c r="F292" s="36">
        <v>224.25</v>
      </c>
      <c r="G292" s="36">
        <v>221.94</v>
      </c>
      <c r="H292" s="36">
        <v>234.12</v>
      </c>
      <c r="I292" s="36">
        <v>236.43</v>
      </c>
      <c r="J292" s="36">
        <v>240.21</v>
      </c>
      <c r="K292" s="31">
        <v>232.65</v>
      </c>
      <c r="L292" s="31">
        <v>226.56</v>
      </c>
      <c r="M292" s="31">
        <v>30.781389999999998</v>
      </c>
      <c r="N292" s="1"/>
      <c r="O292" s="1"/>
    </row>
    <row r="293" spans="1:15" ht="12.75" customHeight="1">
      <c r="A293" s="33">
        <v>283</v>
      </c>
      <c r="B293" s="53" t="s">
        <v>832</v>
      </c>
      <c r="C293" s="31">
        <v>4524.95</v>
      </c>
      <c r="D293" s="36">
        <v>4537.666666666667</v>
      </c>
      <c r="E293" s="36">
        <v>4470.3333333333339</v>
      </c>
      <c r="F293" s="36">
        <v>4415.7166666666672</v>
      </c>
      <c r="G293" s="36">
        <v>4348.3833333333341</v>
      </c>
      <c r="H293" s="36">
        <v>4592.2833333333338</v>
      </c>
      <c r="I293" s="36">
        <v>4659.6166666666677</v>
      </c>
      <c r="J293" s="36">
        <v>4714.2333333333336</v>
      </c>
      <c r="K293" s="31">
        <v>4605</v>
      </c>
      <c r="L293" s="31">
        <v>4483.05</v>
      </c>
      <c r="M293" s="31">
        <v>2.9926200000000001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885.05</v>
      </c>
      <c r="D294" s="36">
        <v>882.51666666666677</v>
      </c>
      <c r="E294" s="36">
        <v>874.53333333333353</v>
      </c>
      <c r="F294" s="36">
        <v>864.01666666666677</v>
      </c>
      <c r="G294" s="36">
        <v>856.03333333333353</v>
      </c>
      <c r="H294" s="36">
        <v>893.03333333333353</v>
      </c>
      <c r="I294" s="36">
        <v>901.01666666666688</v>
      </c>
      <c r="J294" s="36">
        <v>911.53333333333353</v>
      </c>
      <c r="K294" s="31">
        <v>890.5</v>
      </c>
      <c r="L294" s="31">
        <v>872</v>
      </c>
      <c r="M294" s="31">
        <v>6.3072900000000001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821.95</v>
      </c>
      <c r="D295" s="36">
        <v>818.76666666666677</v>
      </c>
      <c r="E295" s="36">
        <v>793.58333333333348</v>
      </c>
      <c r="F295" s="36">
        <v>765.2166666666667</v>
      </c>
      <c r="G295" s="36">
        <v>740.03333333333342</v>
      </c>
      <c r="H295" s="36">
        <v>847.13333333333355</v>
      </c>
      <c r="I295" s="36">
        <v>872.31666666666672</v>
      </c>
      <c r="J295" s="36">
        <v>900.68333333333362</v>
      </c>
      <c r="K295" s="31">
        <v>843.95</v>
      </c>
      <c r="L295" s="31">
        <v>790.4</v>
      </c>
      <c r="M295" s="31">
        <v>13.599270000000001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1786.1</v>
      </c>
      <c r="D296" s="36">
        <v>1791.3500000000001</v>
      </c>
      <c r="E296" s="36">
        <v>1776.0500000000002</v>
      </c>
      <c r="F296" s="36">
        <v>1766</v>
      </c>
      <c r="G296" s="36">
        <v>1750.7</v>
      </c>
      <c r="H296" s="36">
        <v>1801.4000000000003</v>
      </c>
      <c r="I296" s="36">
        <v>1816.7</v>
      </c>
      <c r="J296" s="36">
        <v>1826.7500000000005</v>
      </c>
      <c r="K296" s="31">
        <v>1806.65</v>
      </c>
      <c r="L296" s="31">
        <v>1781.3</v>
      </c>
      <c r="M296" s="31">
        <v>56.795369999999998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2182.3000000000002</v>
      </c>
      <c r="D297" s="36">
        <v>2172.6</v>
      </c>
      <c r="E297" s="36">
        <v>2140.1999999999998</v>
      </c>
      <c r="F297" s="36">
        <v>2098.1</v>
      </c>
      <c r="G297" s="36">
        <v>2065.6999999999998</v>
      </c>
      <c r="H297" s="36">
        <v>2214.6999999999998</v>
      </c>
      <c r="I297" s="36">
        <v>2247.1000000000004</v>
      </c>
      <c r="J297" s="36">
        <v>2289.1999999999998</v>
      </c>
      <c r="K297" s="31">
        <v>2205</v>
      </c>
      <c r="L297" s="31">
        <v>2130.5</v>
      </c>
      <c r="M297" s="31">
        <v>0.81333999999999995</v>
      </c>
      <c r="N297" s="1"/>
      <c r="O297" s="1"/>
    </row>
    <row r="298" spans="1:15" ht="12.75" customHeight="1">
      <c r="A298" s="33">
        <v>288</v>
      </c>
      <c r="B298" s="53" t="s">
        <v>843</v>
      </c>
      <c r="C298" s="31">
        <v>180.03</v>
      </c>
      <c r="D298" s="36">
        <v>180.48666666666668</v>
      </c>
      <c r="E298" s="36">
        <v>178.50333333333336</v>
      </c>
      <c r="F298" s="36">
        <v>176.97666666666669</v>
      </c>
      <c r="G298" s="36">
        <v>174.99333333333337</v>
      </c>
      <c r="H298" s="36">
        <v>182.01333333333335</v>
      </c>
      <c r="I298" s="36">
        <v>183.9966666666667</v>
      </c>
      <c r="J298" s="36">
        <v>185.52333333333334</v>
      </c>
      <c r="K298" s="31">
        <v>182.47</v>
      </c>
      <c r="L298" s="31">
        <v>178.96</v>
      </c>
      <c r="M298" s="31">
        <v>40.03069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5199.25</v>
      </c>
      <c r="D299" s="36">
        <v>5191.0999999999995</v>
      </c>
      <c r="E299" s="36">
        <v>5158.1999999999989</v>
      </c>
      <c r="F299" s="36">
        <v>5117.1499999999996</v>
      </c>
      <c r="G299" s="36">
        <v>5084.2499999999991</v>
      </c>
      <c r="H299" s="36">
        <v>5232.1499999999987</v>
      </c>
      <c r="I299" s="36">
        <v>5265.0499999999984</v>
      </c>
      <c r="J299" s="36">
        <v>5306.0999999999985</v>
      </c>
      <c r="K299" s="31">
        <v>5224</v>
      </c>
      <c r="L299" s="31">
        <v>5150.05</v>
      </c>
      <c r="M299" s="31">
        <v>0.65654000000000001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774</v>
      </c>
      <c r="D300" s="36">
        <v>779.7833333333333</v>
      </c>
      <c r="E300" s="36">
        <v>764.71666666666658</v>
      </c>
      <c r="F300" s="36">
        <v>755.43333333333328</v>
      </c>
      <c r="G300" s="36">
        <v>740.36666666666656</v>
      </c>
      <c r="H300" s="36">
        <v>789.06666666666661</v>
      </c>
      <c r="I300" s="36">
        <v>804.13333333333321</v>
      </c>
      <c r="J300" s="36">
        <v>813.41666666666663</v>
      </c>
      <c r="K300" s="31">
        <v>794.85</v>
      </c>
      <c r="L300" s="31">
        <v>770.5</v>
      </c>
      <c r="M300" s="31">
        <v>38.152349999999998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5672.5</v>
      </c>
      <c r="D301" s="36">
        <v>5706.95</v>
      </c>
      <c r="E301" s="36">
        <v>5616.9</v>
      </c>
      <c r="F301" s="36">
        <v>5561.3</v>
      </c>
      <c r="G301" s="36">
        <v>5471.25</v>
      </c>
      <c r="H301" s="36">
        <v>5762.5499999999993</v>
      </c>
      <c r="I301" s="36">
        <v>5852.6</v>
      </c>
      <c r="J301" s="36">
        <v>5908.1999999999989</v>
      </c>
      <c r="K301" s="31">
        <v>5797</v>
      </c>
      <c r="L301" s="31">
        <v>5651.35</v>
      </c>
      <c r="M301" s="31">
        <v>3.6895699999999998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3784.65</v>
      </c>
      <c r="D302" s="36">
        <v>3772.75</v>
      </c>
      <c r="E302" s="36">
        <v>3750.5</v>
      </c>
      <c r="F302" s="36">
        <v>3716.35</v>
      </c>
      <c r="G302" s="36">
        <v>3694.1</v>
      </c>
      <c r="H302" s="36">
        <v>3806.9</v>
      </c>
      <c r="I302" s="36">
        <v>3829.15</v>
      </c>
      <c r="J302" s="36">
        <v>3863.3</v>
      </c>
      <c r="K302" s="31">
        <v>3795</v>
      </c>
      <c r="L302" s="31">
        <v>3738.6</v>
      </c>
      <c r="M302" s="31">
        <v>19.799890000000001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521.04999999999995</v>
      </c>
      <c r="D303" s="36">
        <v>523.01666666666665</v>
      </c>
      <c r="E303" s="36">
        <v>518.0333333333333</v>
      </c>
      <c r="F303" s="36">
        <v>515.01666666666665</v>
      </c>
      <c r="G303" s="36">
        <v>510.0333333333333</v>
      </c>
      <c r="H303" s="36">
        <v>526.0333333333333</v>
      </c>
      <c r="I303" s="36">
        <v>531.01666666666665</v>
      </c>
      <c r="J303" s="36">
        <v>534.0333333333333</v>
      </c>
      <c r="K303" s="31">
        <v>528</v>
      </c>
      <c r="L303" s="31">
        <v>520</v>
      </c>
      <c r="M303" s="31">
        <v>2.7872699999999999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458.75</v>
      </c>
      <c r="D304" s="36">
        <v>457</v>
      </c>
      <c r="E304" s="36">
        <v>449.8</v>
      </c>
      <c r="F304" s="36">
        <v>440.85</v>
      </c>
      <c r="G304" s="36">
        <v>433.65000000000003</v>
      </c>
      <c r="H304" s="36">
        <v>465.95</v>
      </c>
      <c r="I304" s="36">
        <v>473.15000000000003</v>
      </c>
      <c r="J304" s="36">
        <v>482.09999999999997</v>
      </c>
      <c r="K304" s="31">
        <v>464.2</v>
      </c>
      <c r="L304" s="31">
        <v>448.05</v>
      </c>
      <c r="M304" s="31">
        <v>17.077380000000002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258.55</v>
      </c>
      <c r="D305" s="36">
        <v>258.5</v>
      </c>
      <c r="E305" s="36">
        <v>256</v>
      </c>
      <c r="F305" s="36">
        <v>253.45</v>
      </c>
      <c r="G305" s="36">
        <v>250.95</v>
      </c>
      <c r="H305" s="36">
        <v>261.05</v>
      </c>
      <c r="I305" s="36">
        <v>263.55</v>
      </c>
      <c r="J305" s="36">
        <v>266.10000000000002</v>
      </c>
      <c r="K305" s="31">
        <v>261</v>
      </c>
      <c r="L305" s="31">
        <v>255.95</v>
      </c>
      <c r="M305" s="31">
        <v>8.2441800000000001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146.79</v>
      </c>
      <c r="D306" s="36">
        <v>146.80333333333334</v>
      </c>
      <c r="E306" s="36">
        <v>146.03666666666669</v>
      </c>
      <c r="F306" s="36">
        <v>145.28333333333336</v>
      </c>
      <c r="G306" s="36">
        <v>144.51666666666671</v>
      </c>
      <c r="H306" s="36">
        <v>147.55666666666667</v>
      </c>
      <c r="I306" s="36">
        <v>148.32333333333332</v>
      </c>
      <c r="J306" s="36">
        <v>149.07666666666665</v>
      </c>
      <c r="K306" s="31">
        <v>147.57</v>
      </c>
      <c r="L306" s="31">
        <v>146.05000000000001</v>
      </c>
      <c r="M306" s="31">
        <v>11.83333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1188.0999999999999</v>
      </c>
      <c r="D307" s="36">
        <v>1181.45</v>
      </c>
      <c r="E307" s="36">
        <v>1170.45</v>
      </c>
      <c r="F307" s="36">
        <v>1152.8</v>
      </c>
      <c r="G307" s="36">
        <v>1141.8</v>
      </c>
      <c r="H307" s="36">
        <v>1199.1000000000001</v>
      </c>
      <c r="I307" s="36">
        <v>1210.1000000000001</v>
      </c>
      <c r="J307" s="36">
        <v>1227.7500000000002</v>
      </c>
      <c r="K307" s="31">
        <v>1192.45</v>
      </c>
      <c r="L307" s="31">
        <v>1163.8</v>
      </c>
      <c r="M307" s="31">
        <v>30.116879999999998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7990.45</v>
      </c>
      <c r="D308" s="36">
        <v>7970.1333333333341</v>
      </c>
      <c r="E308" s="36">
        <v>7920.2666666666682</v>
      </c>
      <c r="F308" s="36">
        <v>7850.0833333333339</v>
      </c>
      <c r="G308" s="36">
        <v>7800.2166666666681</v>
      </c>
      <c r="H308" s="36">
        <v>8040.3166666666684</v>
      </c>
      <c r="I308" s="36">
        <v>8090.1833333333352</v>
      </c>
      <c r="J308" s="36">
        <v>8160.3666666666686</v>
      </c>
      <c r="K308" s="31">
        <v>8020</v>
      </c>
      <c r="L308" s="31">
        <v>7899.95</v>
      </c>
      <c r="M308" s="31">
        <v>0.55122000000000004</v>
      </c>
      <c r="N308" s="1"/>
      <c r="O308" s="1"/>
    </row>
    <row r="309" spans="1:15" ht="12.75" customHeight="1">
      <c r="A309" s="33">
        <v>299</v>
      </c>
      <c r="B309" s="53" t="s">
        <v>872</v>
      </c>
      <c r="C309" s="31">
        <v>739.7</v>
      </c>
      <c r="D309" s="36">
        <v>740.48333333333346</v>
      </c>
      <c r="E309" s="36">
        <v>726.6166666666669</v>
      </c>
      <c r="F309" s="36">
        <v>713.53333333333342</v>
      </c>
      <c r="G309" s="36">
        <v>699.66666666666686</v>
      </c>
      <c r="H309" s="36">
        <v>753.56666666666695</v>
      </c>
      <c r="I309" s="36">
        <v>767.43333333333351</v>
      </c>
      <c r="J309" s="36">
        <v>780.51666666666699</v>
      </c>
      <c r="K309" s="31">
        <v>754.35</v>
      </c>
      <c r="L309" s="31">
        <v>727.4</v>
      </c>
      <c r="M309" s="31">
        <v>12.265650000000001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1862.5</v>
      </c>
      <c r="D310" s="36">
        <v>1866.5333333333335</v>
      </c>
      <c r="E310" s="36">
        <v>1851.0666666666671</v>
      </c>
      <c r="F310" s="36">
        <v>1839.6333333333334</v>
      </c>
      <c r="G310" s="36">
        <v>1824.166666666667</v>
      </c>
      <c r="H310" s="36">
        <v>1877.9666666666672</v>
      </c>
      <c r="I310" s="36">
        <v>1893.4333333333338</v>
      </c>
      <c r="J310" s="36">
        <v>1904.8666666666672</v>
      </c>
      <c r="K310" s="31">
        <v>1882</v>
      </c>
      <c r="L310" s="31">
        <v>1855.1</v>
      </c>
      <c r="M310" s="31">
        <v>10.294029999999999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111.41</v>
      </c>
      <c r="D311" s="36">
        <v>110.93</v>
      </c>
      <c r="E311" s="36">
        <v>105.53000000000002</v>
      </c>
      <c r="F311" s="36">
        <v>99.65</v>
      </c>
      <c r="G311" s="36">
        <v>94.250000000000014</v>
      </c>
      <c r="H311" s="36">
        <v>116.81000000000002</v>
      </c>
      <c r="I311" s="36">
        <v>122.21</v>
      </c>
      <c r="J311" s="36">
        <v>128.09000000000003</v>
      </c>
      <c r="K311" s="31">
        <v>116.33</v>
      </c>
      <c r="L311" s="31">
        <v>105.05</v>
      </c>
      <c r="M311" s="31">
        <v>660.70425999999998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139938.5</v>
      </c>
      <c r="D312" s="36">
        <v>139897.69999999998</v>
      </c>
      <c r="E312" s="36">
        <v>139295.39999999997</v>
      </c>
      <c r="F312" s="36">
        <v>138652.29999999999</v>
      </c>
      <c r="G312" s="36">
        <v>138049.99999999997</v>
      </c>
      <c r="H312" s="36">
        <v>140540.79999999996</v>
      </c>
      <c r="I312" s="36">
        <v>141143.09999999995</v>
      </c>
      <c r="J312" s="36">
        <v>141786.19999999995</v>
      </c>
      <c r="K312" s="31">
        <v>140500</v>
      </c>
      <c r="L312" s="31">
        <v>139254.6</v>
      </c>
      <c r="M312" s="31">
        <v>7.5139999999999998E-2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1917.1</v>
      </c>
      <c r="D313" s="36">
        <v>1925.0833333333333</v>
      </c>
      <c r="E313" s="36">
        <v>1902.1666666666665</v>
      </c>
      <c r="F313" s="36">
        <v>1887.2333333333333</v>
      </c>
      <c r="G313" s="36">
        <v>1864.3166666666666</v>
      </c>
      <c r="H313" s="36">
        <v>1940.0166666666664</v>
      </c>
      <c r="I313" s="36">
        <v>1962.9333333333329</v>
      </c>
      <c r="J313" s="36">
        <v>1977.8666666666663</v>
      </c>
      <c r="K313" s="31">
        <v>1948</v>
      </c>
      <c r="L313" s="31">
        <v>1910.15</v>
      </c>
      <c r="M313" s="31">
        <v>1.1881299999999999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1328.1</v>
      </c>
      <c r="D314" s="36">
        <v>1342.0666666666666</v>
      </c>
      <c r="E314" s="36">
        <v>1310.9833333333331</v>
      </c>
      <c r="F314" s="36">
        <v>1293.8666666666666</v>
      </c>
      <c r="G314" s="36">
        <v>1262.7833333333331</v>
      </c>
      <c r="H314" s="36">
        <v>1359.1833333333332</v>
      </c>
      <c r="I314" s="36">
        <v>1390.2666666666667</v>
      </c>
      <c r="J314" s="36">
        <v>1407.3833333333332</v>
      </c>
      <c r="K314" s="31">
        <v>1373.15</v>
      </c>
      <c r="L314" s="31">
        <v>1324.95</v>
      </c>
      <c r="M314" s="31">
        <v>8.8558900000000005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1891.7</v>
      </c>
      <c r="D315" s="36">
        <v>1873.0166666666664</v>
      </c>
      <c r="E315" s="36">
        <v>1844.0333333333328</v>
      </c>
      <c r="F315" s="36">
        <v>1796.3666666666663</v>
      </c>
      <c r="G315" s="36">
        <v>1767.3833333333328</v>
      </c>
      <c r="H315" s="36">
        <v>1920.6833333333329</v>
      </c>
      <c r="I315" s="36">
        <v>1949.6666666666665</v>
      </c>
      <c r="J315" s="36">
        <v>1997.333333333333</v>
      </c>
      <c r="K315" s="31">
        <v>1902</v>
      </c>
      <c r="L315" s="31">
        <v>1825.35</v>
      </c>
      <c r="M315" s="31">
        <v>6.9718</v>
      </c>
      <c r="N315" s="1"/>
      <c r="O315" s="1"/>
    </row>
    <row r="316" spans="1:15" ht="12.75" customHeight="1">
      <c r="A316" s="33">
        <v>306</v>
      </c>
      <c r="B316" s="53" t="s">
        <v>873</v>
      </c>
      <c r="C316" s="31">
        <v>655.6</v>
      </c>
      <c r="D316" s="36">
        <v>648.5333333333333</v>
      </c>
      <c r="E316" s="36">
        <v>629.06666666666661</v>
      </c>
      <c r="F316" s="36">
        <v>602.5333333333333</v>
      </c>
      <c r="G316" s="36">
        <v>583.06666666666661</v>
      </c>
      <c r="H316" s="36">
        <v>675.06666666666661</v>
      </c>
      <c r="I316" s="36">
        <v>694.5333333333333</v>
      </c>
      <c r="J316" s="36">
        <v>721.06666666666661</v>
      </c>
      <c r="K316" s="31">
        <v>668</v>
      </c>
      <c r="L316" s="31">
        <v>622</v>
      </c>
      <c r="M316" s="31">
        <v>14.153420000000001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304</v>
      </c>
      <c r="D317" s="36">
        <v>304.90000000000003</v>
      </c>
      <c r="E317" s="36">
        <v>301.10000000000008</v>
      </c>
      <c r="F317" s="36">
        <v>298.20000000000005</v>
      </c>
      <c r="G317" s="36">
        <v>294.40000000000009</v>
      </c>
      <c r="H317" s="36">
        <v>307.80000000000007</v>
      </c>
      <c r="I317" s="36">
        <v>311.60000000000002</v>
      </c>
      <c r="J317" s="36">
        <v>314.50000000000006</v>
      </c>
      <c r="K317" s="31">
        <v>308.7</v>
      </c>
      <c r="L317" s="31">
        <v>302</v>
      </c>
      <c r="M317" s="31">
        <v>31.767230000000001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2922.1</v>
      </c>
      <c r="D318" s="36">
        <v>2925.5666666666671</v>
      </c>
      <c r="E318" s="36">
        <v>2901.1333333333341</v>
      </c>
      <c r="F318" s="36">
        <v>2880.166666666667</v>
      </c>
      <c r="G318" s="36">
        <v>2855.733333333334</v>
      </c>
      <c r="H318" s="36">
        <v>2946.5333333333342</v>
      </c>
      <c r="I318" s="36">
        <v>2970.9666666666676</v>
      </c>
      <c r="J318" s="36">
        <v>2991.9333333333343</v>
      </c>
      <c r="K318" s="31">
        <v>2950</v>
      </c>
      <c r="L318" s="31">
        <v>2904.6</v>
      </c>
      <c r="M318" s="31">
        <v>22.90006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457</v>
      </c>
      <c r="D319" s="36">
        <v>460.01666666666665</v>
      </c>
      <c r="E319" s="36">
        <v>452.18333333333328</v>
      </c>
      <c r="F319" s="36">
        <v>447.36666666666662</v>
      </c>
      <c r="G319" s="36">
        <v>439.53333333333325</v>
      </c>
      <c r="H319" s="36">
        <v>464.83333333333331</v>
      </c>
      <c r="I319" s="36">
        <v>472.66666666666669</v>
      </c>
      <c r="J319" s="36">
        <v>477.48333333333335</v>
      </c>
      <c r="K319" s="31">
        <v>467.85</v>
      </c>
      <c r="L319" s="31">
        <v>455.2</v>
      </c>
      <c r="M319" s="31">
        <v>3.0499700000000001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612.45000000000005</v>
      </c>
      <c r="D320" s="36">
        <v>614.08333333333337</v>
      </c>
      <c r="E320" s="36">
        <v>608.56666666666672</v>
      </c>
      <c r="F320" s="36">
        <v>604.68333333333339</v>
      </c>
      <c r="G320" s="36">
        <v>599.16666666666674</v>
      </c>
      <c r="H320" s="36">
        <v>617.9666666666667</v>
      </c>
      <c r="I320" s="36">
        <v>623.48333333333335</v>
      </c>
      <c r="J320" s="36">
        <v>627.36666666666667</v>
      </c>
      <c r="K320" s="31">
        <v>619.6</v>
      </c>
      <c r="L320" s="31">
        <v>610.20000000000005</v>
      </c>
      <c r="M320" s="31">
        <v>1.2890900000000001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213.95</v>
      </c>
      <c r="D321" s="36">
        <v>214.20666666666668</v>
      </c>
      <c r="E321" s="36">
        <v>211.50333333333336</v>
      </c>
      <c r="F321" s="36">
        <v>209.05666666666667</v>
      </c>
      <c r="G321" s="36">
        <v>206.35333333333335</v>
      </c>
      <c r="H321" s="36">
        <v>216.65333333333336</v>
      </c>
      <c r="I321" s="36">
        <v>219.35666666666668</v>
      </c>
      <c r="J321" s="36">
        <v>221.80333333333337</v>
      </c>
      <c r="K321" s="31">
        <v>216.91</v>
      </c>
      <c r="L321" s="31">
        <v>211.76</v>
      </c>
      <c r="M321" s="31">
        <v>40.923740000000002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218.96</v>
      </c>
      <c r="D322" s="36">
        <v>220.45333333333335</v>
      </c>
      <c r="E322" s="36">
        <v>216.50666666666669</v>
      </c>
      <c r="F322" s="36">
        <v>214.05333333333334</v>
      </c>
      <c r="G322" s="36">
        <v>210.10666666666668</v>
      </c>
      <c r="H322" s="36">
        <v>222.90666666666669</v>
      </c>
      <c r="I322" s="36">
        <v>226.85333333333335</v>
      </c>
      <c r="J322" s="36">
        <v>229.3066666666667</v>
      </c>
      <c r="K322" s="31">
        <v>224.4</v>
      </c>
      <c r="L322" s="31">
        <v>218</v>
      </c>
      <c r="M322" s="31">
        <v>50.801580000000001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2055.65</v>
      </c>
      <c r="D323" s="36">
        <v>2063.7333333333336</v>
      </c>
      <c r="E323" s="36">
        <v>2041.916666666667</v>
      </c>
      <c r="F323" s="36">
        <v>2028.1833333333334</v>
      </c>
      <c r="G323" s="36">
        <v>2006.3666666666668</v>
      </c>
      <c r="H323" s="36">
        <v>2077.4666666666672</v>
      </c>
      <c r="I323" s="36">
        <v>2099.2833333333338</v>
      </c>
      <c r="J323" s="36">
        <v>2113.0166666666673</v>
      </c>
      <c r="K323" s="31">
        <v>2085.5500000000002</v>
      </c>
      <c r="L323" s="31">
        <v>2050</v>
      </c>
      <c r="M323" s="31">
        <v>4.7199799999999996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681</v>
      </c>
      <c r="D324" s="36">
        <v>681.69999999999993</v>
      </c>
      <c r="E324" s="36">
        <v>672.39999999999986</v>
      </c>
      <c r="F324" s="36">
        <v>663.8</v>
      </c>
      <c r="G324" s="36">
        <v>654.49999999999989</v>
      </c>
      <c r="H324" s="36">
        <v>690.29999999999984</v>
      </c>
      <c r="I324" s="36">
        <v>699.5999999999998</v>
      </c>
      <c r="J324" s="36">
        <v>708.19999999999982</v>
      </c>
      <c r="K324" s="31">
        <v>691</v>
      </c>
      <c r="L324" s="31">
        <v>673.1</v>
      </c>
      <c r="M324" s="31">
        <v>31.26859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12873.65</v>
      </c>
      <c r="D325" s="36">
        <v>12850.783333333333</v>
      </c>
      <c r="E325" s="36">
        <v>12732.766666666666</v>
      </c>
      <c r="F325" s="36">
        <v>12591.883333333333</v>
      </c>
      <c r="G325" s="36">
        <v>12473.866666666667</v>
      </c>
      <c r="H325" s="36">
        <v>12991.666666666666</v>
      </c>
      <c r="I325" s="36">
        <v>13109.683333333332</v>
      </c>
      <c r="J325" s="36">
        <v>13250.566666666666</v>
      </c>
      <c r="K325" s="31">
        <v>12968.8</v>
      </c>
      <c r="L325" s="31">
        <v>12709.9</v>
      </c>
      <c r="M325" s="31">
        <v>5.26539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2806.95</v>
      </c>
      <c r="D326" s="36">
        <v>2788.9666666666667</v>
      </c>
      <c r="E326" s="36">
        <v>2765.9333333333334</v>
      </c>
      <c r="F326" s="36">
        <v>2724.9166666666665</v>
      </c>
      <c r="G326" s="36">
        <v>2701.8833333333332</v>
      </c>
      <c r="H326" s="36">
        <v>2829.9833333333336</v>
      </c>
      <c r="I326" s="36">
        <v>2853.0166666666673</v>
      </c>
      <c r="J326" s="36">
        <v>2894.0333333333338</v>
      </c>
      <c r="K326" s="31">
        <v>2812</v>
      </c>
      <c r="L326" s="31">
        <v>2747.95</v>
      </c>
      <c r="M326" s="31">
        <v>0.34600999999999998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1087.7</v>
      </c>
      <c r="D327" s="36">
        <v>1090.8999999999999</v>
      </c>
      <c r="E327" s="36">
        <v>1080.4999999999998</v>
      </c>
      <c r="F327" s="36">
        <v>1073.3</v>
      </c>
      <c r="G327" s="36">
        <v>1062.8999999999999</v>
      </c>
      <c r="H327" s="36">
        <v>1098.0999999999997</v>
      </c>
      <c r="I327" s="36">
        <v>1108.4999999999998</v>
      </c>
      <c r="J327" s="36">
        <v>1115.6999999999996</v>
      </c>
      <c r="K327" s="31">
        <v>1101.3</v>
      </c>
      <c r="L327" s="31">
        <v>1083.7</v>
      </c>
      <c r="M327" s="31">
        <v>1.7321899999999999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918.05</v>
      </c>
      <c r="D328" s="36">
        <v>924.35</v>
      </c>
      <c r="E328" s="36">
        <v>909.7</v>
      </c>
      <c r="F328" s="36">
        <v>901.35</v>
      </c>
      <c r="G328" s="36">
        <v>886.7</v>
      </c>
      <c r="H328" s="36">
        <v>932.7</v>
      </c>
      <c r="I328" s="36">
        <v>947.34999999999991</v>
      </c>
      <c r="J328" s="36">
        <v>955.7</v>
      </c>
      <c r="K328" s="31">
        <v>939</v>
      </c>
      <c r="L328" s="31">
        <v>916</v>
      </c>
      <c r="M328" s="31">
        <v>9.8838899999999992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5369.05</v>
      </c>
      <c r="D329" s="36">
        <v>5395.833333333333</v>
      </c>
      <c r="E329" s="36">
        <v>5246.2166666666662</v>
      </c>
      <c r="F329" s="36">
        <v>5123.3833333333332</v>
      </c>
      <c r="G329" s="36">
        <v>4973.7666666666664</v>
      </c>
      <c r="H329" s="36">
        <v>5518.6666666666661</v>
      </c>
      <c r="I329" s="36">
        <v>5668.2833333333328</v>
      </c>
      <c r="J329" s="36">
        <v>5791.1166666666659</v>
      </c>
      <c r="K329" s="31">
        <v>5545.45</v>
      </c>
      <c r="L329" s="31">
        <v>5273</v>
      </c>
      <c r="M329" s="31">
        <v>34.644970000000001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677.2</v>
      </c>
      <c r="D330" s="36">
        <v>677.9</v>
      </c>
      <c r="E330" s="36">
        <v>671.65</v>
      </c>
      <c r="F330" s="36">
        <v>666.1</v>
      </c>
      <c r="G330" s="36">
        <v>659.85</v>
      </c>
      <c r="H330" s="36">
        <v>683.44999999999993</v>
      </c>
      <c r="I330" s="36">
        <v>689.69999999999993</v>
      </c>
      <c r="J330" s="36">
        <v>695.24999999999989</v>
      </c>
      <c r="K330" s="31">
        <v>684.15</v>
      </c>
      <c r="L330" s="31">
        <v>672.35</v>
      </c>
      <c r="M330" s="31">
        <v>1.2035100000000001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1355.5</v>
      </c>
      <c r="D331" s="36">
        <v>1355.6833333333332</v>
      </c>
      <c r="E331" s="36">
        <v>1330.4166666666663</v>
      </c>
      <c r="F331" s="36">
        <v>1305.333333333333</v>
      </c>
      <c r="G331" s="36">
        <v>1280.0666666666662</v>
      </c>
      <c r="H331" s="36">
        <v>1380.7666666666664</v>
      </c>
      <c r="I331" s="36">
        <v>1406.0333333333333</v>
      </c>
      <c r="J331" s="36">
        <v>1431.1166666666666</v>
      </c>
      <c r="K331" s="31">
        <v>1380.95</v>
      </c>
      <c r="L331" s="31">
        <v>1330.6</v>
      </c>
      <c r="M331" s="31">
        <v>1.37279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2100.1</v>
      </c>
      <c r="D332" s="36">
        <v>2107.1666666666665</v>
      </c>
      <c r="E332" s="36">
        <v>2084.6333333333332</v>
      </c>
      <c r="F332" s="36">
        <v>2069.1666666666665</v>
      </c>
      <c r="G332" s="36">
        <v>2046.6333333333332</v>
      </c>
      <c r="H332" s="36">
        <v>2122.6333333333332</v>
      </c>
      <c r="I332" s="36">
        <v>2145.166666666667</v>
      </c>
      <c r="J332" s="36">
        <v>2160.6333333333332</v>
      </c>
      <c r="K332" s="31">
        <v>2129.6999999999998</v>
      </c>
      <c r="L332" s="31">
        <v>2091.6999999999998</v>
      </c>
      <c r="M332" s="31">
        <v>0.53281000000000001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487.9</v>
      </c>
      <c r="D333" s="36">
        <v>486.2833333333333</v>
      </c>
      <c r="E333" s="36">
        <v>481.66666666666663</v>
      </c>
      <c r="F333" s="36">
        <v>475.43333333333334</v>
      </c>
      <c r="G333" s="36">
        <v>470.81666666666666</v>
      </c>
      <c r="H333" s="36">
        <v>492.51666666666659</v>
      </c>
      <c r="I333" s="36">
        <v>497.13333333333327</v>
      </c>
      <c r="J333" s="36">
        <v>503.36666666666656</v>
      </c>
      <c r="K333" s="31">
        <v>490.9</v>
      </c>
      <c r="L333" s="31">
        <v>480.05</v>
      </c>
      <c r="M333" s="31">
        <v>2.1640799999999998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74.709999999999994</v>
      </c>
      <c r="D334" s="36">
        <v>75.103333333333339</v>
      </c>
      <c r="E334" s="36">
        <v>74.106666666666683</v>
      </c>
      <c r="F334" s="36">
        <v>73.503333333333345</v>
      </c>
      <c r="G334" s="36">
        <v>72.506666666666689</v>
      </c>
      <c r="H334" s="36">
        <v>75.706666666666678</v>
      </c>
      <c r="I334" s="36">
        <v>76.703333333333319</v>
      </c>
      <c r="J334" s="36">
        <v>77.306666666666672</v>
      </c>
      <c r="K334" s="31">
        <v>76.099999999999994</v>
      </c>
      <c r="L334" s="31">
        <v>74.5</v>
      </c>
      <c r="M334" s="31">
        <v>43.789490000000001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638.65</v>
      </c>
      <c r="D335" s="36">
        <v>630.44999999999993</v>
      </c>
      <c r="E335" s="36">
        <v>614.94999999999982</v>
      </c>
      <c r="F335" s="36">
        <v>591.24999999999989</v>
      </c>
      <c r="G335" s="36">
        <v>575.74999999999977</v>
      </c>
      <c r="H335" s="36">
        <v>654.14999999999986</v>
      </c>
      <c r="I335" s="36">
        <v>669.65000000000009</v>
      </c>
      <c r="J335" s="36">
        <v>693.34999999999991</v>
      </c>
      <c r="K335" s="31">
        <v>645.95000000000005</v>
      </c>
      <c r="L335" s="31">
        <v>606.75</v>
      </c>
      <c r="M335" s="31">
        <v>16.899339999999999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2915.05</v>
      </c>
      <c r="D336" s="36">
        <v>2915.1333333333337</v>
      </c>
      <c r="E336" s="36">
        <v>2900.3666666666672</v>
      </c>
      <c r="F336" s="36">
        <v>2885.6833333333334</v>
      </c>
      <c r="G336" s="36">
        <v>2870.916666666667</v>
      </c>
      <c r="H336" s="36">
        <v>2929.8166666666675</v>
      </c>
      <c r="I336" s="36">
        <v>2944.5833333333339</v>
      </c>
      <c r="J336" s="36">
        <v>2959.2666666666678</v>
      </c>
      <c r="K336" s="31">
        <v>2929.9</v>
      </c>
      <c r="L336" s="31">
        <v>2900.45</v>
      </c>
      <c r="M336" s="31">
        <v>3.6810900000000002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4202.1499999999996</v>
      </c>
      <c r="D337" s="36">
        <v>4239.0999999999995</v>
      </c>
      <c r="E337" s="36">
        <v>4153.2999999999993</v>
      </c>
      <c r="F337" s="36">
        <v>4104.45</v>
      </c>
      <c r="G337" s="36">
        <v>4018.6499999999996</v>
      </c>
      <c r="H337" s="36">
        <v>4287.9499999999989</v>
      </c>
      <c r="I337" s="36">
        <v>4373.75</v>
      </c>
      <c r="J337" s="36">
        <v>4422.5999999999985</v>
      </c>
      <c r="K337" s="31">
        <v>4324.8999999999996</v>
      </c>
      <c r="L337" s="31">
        <v>4190.25</v>
      </c>
      <c r="M337" s="31">
        <v>9.0244199999999992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1808.4</v>
      </c>
      <c r="D338" s="36">
        <v>1801.9166666666667</v>
      </c>
      <c r="E338" s="36">
        <v>1773.0333333333335</v>
      </c>
      <c r="F338" s="36">
        <v>1737.6666666666667</v>
      </c>
      <c r="G338" s="36">
        <v>1708.7833333333335</v>
      </c>
      <c r="H338" s="36">
        <v>1837.2833333333335</v>
      </c>
      <c r="I338" s="36">
        <v>1866.1666666666667</v>
      </c>
      <c r="J338" s="36">
        <v>1901.5333333333335</v>
      </c>
      <c r="K338" s="31">
        <v>1830.8</v>
      </c>
      <c r="L338" s="31">
        <v>1766.55</v>
      </c>
      <c r="M338" s="31">
        <v>8.5326199999999996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1347.65</v>
      </c>
      <c r="D339" s="36">
        <v>1353.2166666666667</v>
      </c>
      <c r="E339" s="36">
        <v>1336.4333333333334</v>
      </c>
      <c r="F339" s="36">
        <v>1325.2166666666667</v>
      </c>
      <c r="G339" s="36">
        <v>1308.4333333333334</v>
      </c>
      <c r="H339" s="36">
        <v>1364.4333333333334</v>
      </c>
      <c r="I339" s="36">
        <v>1381.2166666666667</v>
      </c>
      <c r="J339" s="36">
        <v>1392.4333333333334</v>
      </c>
      <c r="K339" s="31">
        <v>1370</v>
      </c>
      <c r="L339" s="31">
        <v>1342</v>
      </c>
      <c r="M339" s="31">
        <v>6.4102399999999999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184.58</v>
      </c>
      <c r="D340" s="36">
        <v>186.34</v>
      </c>
      <c r="E340" s="36">
        <v>182.34</v>
      </c>
      <c r="F340" s="36">
        <v>180.1</v>
      </c>
      <c r="G340" s="36">
        <v>176.1</v>
      </c>
      <c r="H340" s="36">
        <v>188.58</v>
      </c>
      <c r="I340" s="36">
        <v>192.58</v>
      </c>
      <c r="J340" s="36">
        <v>194.82000000000002</v>
      </c>
      <c r="K340" s="31">
        <v>190.34</v>
      </c>
      <c r="L340" s="31">
        <v>184.1</v>
      </c>
      <c r="M340" s="31">
        <v>256.77875999999998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338.55</v>
      </c>
      <c r="D341" s="36">
        <v>340.11666666666667</v>
      </c>
      <c r="E341" s="36">
        <v>335.53333333333336</v>
      </c>
      <c r="F341" s="36">
        <v>332.51666666666671</v>
      </c>
      <c r="G341" s="36">
        <v>327.93333333333339</v>
      </c>
      <c r="H341" s="36">
        <v>343.13333333333333</v>
      </c>
      <c r="I341" s="36">
        <v>347.71666666666658</v>
      </c>
      <c r="J341" s="36">
        <v>350.73333333333329</v>
      </c>
      <c r="K341" s="31">
        <v>344.7</v>
      </c>
      <c r="L341" s="31">
        <v>337.1</v>
      </c>
      <c r="M341" s="31">
        <v>25.568069999999999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105.49</v>
      </c>
      <c r="D342" s="36">
        <v>105.79666666666667</v>
      </c>
      <c r="E342" s="36">
        <v>104.94333333333333</v>
      </c>
      <c r="F342" s="36">
        <v>104.39666666666666</v>
      </c>
      <c r="G342" s="36">
        <v>103.54333333333332</v>
      </c>
      <c r="H342" s="36">
        <v>106.34333333333333</v>
      </c>
      <c r="I342" s="36">
        <v>107.19666666666666</v>
      </c>
      <c r="J342" s="36">
        <v>107.74333333333334</v>
      </c>
      <c r="K342" s="31">
        <v>106.65</v>
      </c>
      <c r="L342" s="31">
        <v>105.25</v>
      </c>
      <c r="M342" s="31">
        <v>293.87752999999998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293.73</v>
      </c>
      <c r="D343" s="36">
        <v>291.52</v>
      </c>
      <c r="E343" s="36">
        <v>286.53999999999996</v>
      </c>
      <c r="F343" s="36">
        <v>279.34999999999997</v>
      </c>
      <c r="G343" s="36">
        <v>274.36999999999995</v>
      </c>
      <c r="H343" s="36">
        <v>298.70999999999998</v>
      </c>
      <c r="I343" s="36">
        <v>303.69</v>
      </c>
      <c r="J343" s="36">
        <v>310.88</v>
      </c>
      <c r="K343" s="31">
        <v>296.5</v>
      </c>
      <c r="L343" s="31">
        <v>284.33</v>
      </c>
      <c r="M343" s="31">
        <v>70.380589999999998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243.03</v>
      </c>
      <c r="D344" s="36">
        <v>242.76333333333332</v>
      </c>
      <c r="E344" s="36">
        <v>240.66666666666663</v>
      </c>
      <c r="F344" s="36">
        <v>238.30333333333331</v>
      </c>
      <c r="G344" s="36">
        <v>236.20666666666662</v>
      </c>
      <c r="H344" s="36">
        <v>245.12666666666664</v>
      </c>
      <c r="I344" s="36">
        <v>247.22333333333333</v>
      </c>
      <c r="J344" s="36">
        <v>249.58666666666664</v>
      </c>
      <c r="K344" s="31">
        <v>244.86</v>
      </c>
      <c r="L344" s="31">
        <v>240.4</v>
      </c>
      <c r="M344" s="31">
        <v>50.023209999999999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57.83</v>
      </c>
      <c r="D345" s="36">
        <v>57.930000000000007</v>
      </c>
      <c r="E345" s="36">
        <v>57.510000000000012</v>
      </c>
      <c r="F345" s="36">
        <v>57.190000000000005</v>
      </c>
      <c r="G345" s="36">
        <v>56.77000000000001</v>
      </c>
      <c r="H345" s="36">
        <v>58.250000000000014</v>
      </c>
      <c r="I345" s="36">
        <v>58.67</v>
      </c>
      <c r="J345" s="36">
        <v>58.990000000000016</v>
      </c>
      <c r="K345" s="31">
        <v>58.35</v>
      </c>
      <c r="L345" s="31">
        <v>57.61</v>
      </c>
      <c r="M345" s="31">
        <v>44.874079999999999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406.95</v>
      </c>
      <c r="D346" s="36">
        <v>405.55</v>
      </c>
      <c r="E346" s="36">
        <v>398.40000000000003</v>
      </c>
      <c r="F346" s="36">
        <v>389.85</v>
      </c>
      <c r="G346" s="36">
        <v>382.70000000000005</v>
      </c>
      <c r="H346" s="36">
        <v>414.1</v>
      </c>
      <c r="I346" s="36">
        <v>421.25</v>
      </c>
      <c r="J346" s="36">
        <v>429.8</v>
      </c>
      <c r="K346" s="31">
        <v>412.7</v>
      </c>
      <c r="L346" s="31">
        <v>397</v>
      </c>
      <c r="M346" s="31">
        <v>344.47138999999999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1273.7</v>
      </c>
      <c r="D347" s="36">
        <v>1278.7</v>
      </c>
      <c r="E347" s="36">
        <v>1262.9000000000001</v>
      </c>
      <c r="F347" s="36">
        <v>1252.1000000000001</v>
      </c>
      <c r="G347" s="36">
        <v>1236.3000000000002</v>
      </c>
      <c r="H347" s="36">
        <v>1289.5</v>
      </c>
      <c r="I347" s="36">
        <v>1305.2999999999997</v>
      </c>
      <c r="J347" s="36">
        <v>1316.1</v>
      </c>
      <c r="K347" s="31">
        <v>1294.5</v>
      </c>
      <c r="L347" s="31">
        <v>1267.9000000000001</v>
      </c>
      <c r="M347" s="31">
        <v>1.54762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191.4</v>
      </c>
      <c r="D348" s="36">
        <v>190.96</v>
      </c>
      <c r="E348" s="36">
        <v>189.52</v>
      </c>
      <c r="F348" s="36">
        <v>187.64000000000001</v>
      </c>
      <c r="G348" s="36">
        <v>186.20000000000002</v>
      </c>
      <c r="H348" s="36">
        <v>192.84</v>
      </c>
      <c r="I348" s="36">
        <v>194.28</v>
      </c>
      <c r="J348" s="36">
        <v>196.16</v>
      </c>
      <c r="K348" s="31">
        <v>192.4</v>
      </c>
      <c r="L348" s="31">
        <v>189.08</v>
      </c>
      <c r="M348" s="31">
        <v>66.618120000000005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3771.15</v>
      </c>
      <c r="D349" s="36">
        <v>3719.65</v>
      </c>
      <c r="E349" s="36">
        <v>3640.3</v>
      </c>
      <c r="F349" s="36">
        <v>3509.4500000000003</v>
      </c>
      <c r="G349" s="36">
        <v>3430.1000000000004</v>
      </c>
      <c r="H349" s="36">
        <v>3850.5</v>
      </c>
      <c r="I349" s="36">
        <v>3929.8499999999995</v>
      </c>
      <c r="J349" s="36">
        <v>4060.7</v>
      </c>
      <c r="K349" s="31">
        <v>3799</v>
      </c>
      <c r="L349" s="31">
        <v>3588.8</v>
      </c>
      <c r="M349" s="31">
        <v>7.4120799999999996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2457.65</v>
      </c>
      <c r="D350" s="36">
        <v>2463.0166666666669</v>
      </c>
      <c r="E350" s="36">
        <v>2445.6333333333337</v>
      </c>
      <c r="F350" s="36">
        <v>2433.6166666666668</v>
      </c>
      <c r="G350" s="36">
        <v>2416.2333333333336</v>
      </c>
      <c r="H350" s="36">
        <v>2475.0333333333338</v>
      </c>
      <c r="I350" s="36">
        <v>2492.416666666667</v>
      </c>
      <c r="J350" s="36">
        <v>2504.4333333333338</v>
      </c>
      <c r="K350" s="31">
        <v>2480.4</v>
      </c>
      <c r="L350" s="31">
        <v>2451</v>
      </c>
      <c r="M350" s="31">
        <v>17.147580000000001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90.97</v>
      </c>
      <c r="D351" s="36">
        <v>91.403333333333322</v>
      </c>
      <c r="E351" s="36">
        <v>88.316666666666649</v>
      </c>
      <c r="F351" s="36">
        <v>85.663333333333327</v>
      </c>
      <c r="G351" s="36">
        <v>82.576666666666654</v>
      </c>
      <c r="H351" s="36">
        <v>94.056666666666644</v>
      </c>
      <c r="I351" s="36">
        <v>97.143333333333317</v>
      </c>
      <c r="J351" s="36">
        <v>99.796666666666638</v>
      </c>
      <c r="K351" s="31">
        <v>94.49</v>
      </c>
      <c r="L351" s="31">
        <v>88.75</v>
      </c>
      <c r="M351" s="31">
        <v>39.970300000000002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646.70000000000005</v>
      </c>
      <c r="D352" s="36">
        <v>649.1</v>
      </c>
      <c r="E352" s="36">
        <v>638.25</v>
      </c>
      <c r="F352" s="36">
        <v>629.79999999999995</v>
      </c>
      <c r="G352" s="36">
        <v>618.94999999999993</v>
      </c>
      <c r="H352" s="36">
        <v>657.55000000000007</v>
      </c>
      <c r="I352" s="36">
        <v>668.4000000000002</v>
      </c>
      <c r="J352" s="36">
        <v>676.85000000000014</v>
      </c>
      <c r="K352" s="31">
        <v>659.95</v>
      </c>
      <c r="L352" s="31">
        <v>640.65</v>
      </c>
      <c r="M352" s="31">
        <v>13.98029</v>
      </c>
      <c r="N352" s="1"/>
      <c r="O352" s="1"/>
    </row>
    <row r="353" spans="1:15" ht="12.75" customHeight="1">
      <c r="A353" s="33">
        <v>343</v>
      </c>
      <c r="B353" s="53" t="s">
        <v>874</v>
      </c>
      <c r="C353" s="31">
        <v>6338.15</v>
      </c>
      <c r="D353" s="36">
        <v>6266.5333333333328</v>
      </c>
      <c r="E353" s="36">
        <v>6094.0666666666657</v>
      </c>
      <c r="F353" s="36">
        <v>5849.9833333333327</v>
      </c>
      <c r="G353" s="36">
        <v>5677.5166666666655</v>
      </c>
      <c r="H353" s="36">
        <v>6510.6166666666659</v>
      </c>
      <c r="I353" s="36">
        <v>6683.083333333333</v>
      </c>
      <c r="J353" s="36">
        <v>6927.1666666666661</v>
      </c>
      <c r="K353" s="31">
        <v>6439</v>
      </c>
      <c r="L353" s="31">
        <v>6022.45</v>
      </c>
      <c r="M353" s="31">
        <v>2.5772300000000001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350.35</v>
      </c>
      <c r="D354" s="36">
        <v>352.11666666666662</v>
      </c>
      <c r="E354" s="36">
        <v>347.28333333333325</v>
      </c>
      <c r="F354" s="36">
        <v>344.21666666666664</v>
      </c>
      <c r="G354" s="36">
        <v>339.38333333333327</v>
      </c>
      <c r="H354" s="36">
        <v>355.18333333333322</v>
      </c>
      <c r="I354" s="36">
        <v>360.01666666666659</v>
      </c>
      <c r="J354" s="36">
        <v>363.0833333333332</v>
      </c>
      <c r="K354" s="31">
        <v>356.95</v>
      </c>
      <c r="L354" s="31">
        <v>349.05</v>
      </c>
      <c r="M354" s="31">
        <v>3.75705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1827.1</v>
      </c>
      <c r="D355" s="36">
        <v>1819.6833333333332</v>
      </c>
      <c r="E355" s="36">
        <v>1800.0666666666664</v>
      </c>
      <c r="F355" s="36">
        <v>1773.0333333333333</v>
      </c>
      <c r="G355" s="36">
        <v>1753.4166666666665</v>
      </c>
      <c r="H355" s="36">
        <v>1846.7166666666662</v>
      </c>
      <c r="I355" s="36">
        <v>1866.333333333333</v>
      </c>
      <c r="J355" s="36">
        <v>1893.3666666666661</v>
      </c>
      <c r="K355" s="31">
        <v>1839.3</v>
      </c>
      <c r="L355" s="31">
        <v>1792.65</v>
      </c>
      <c r="M355" s="31">
        <v>10.19163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331.9</v>
      </c>
      <c r="D356" s="36">
        <v>333.71666666666664</v>
      </c>
      <c r="E356" s="36">
        <v>329.18333333333328</v>
      </c>
      <c r="F356" s="36">
        <v>326.46666666666664</v>
      </c>
      <c r="G356" s="36">
        <v>321.93333333333328</v>
      </c>
      <c r="H356" s="36">
        <v>336.43333333333328</v>
      </c>
      <c r="I356" s="36">
        <v>340.9666666666667</v>
      </c>
      <c r="J356" s="36">
        <v>343.68333333333328</v>
      </c>
      <c r="K356" s="31">
        <v>338.25</v>
      </c>
      <c r="L356" s="31">
        <v>331</v>
      </c>
      <c r="M356" s="31">
        <v>197.92252999999999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583.04999999999995</v>
      </c>
      <c r="D357" s="36">
        <v>588</v>
      </c>
      <c r="E357" s="36">
        <v>570.5</v>
      </c>
      <c r="F357" s="36">
        <v>557.95000000000005</v>
      </c>
      <c r="G357" s="36">
        <v>540.45000000000005</v>
      </c>
      <c r="H357" s="36">
        <v>600.54999999999995</v>
      </c>
      <c r="I357" s="36">
        <v>618.04999999999995</v>
      </c>
      <c r="J357" s="36">
        <v>630.59999999999991</v>
      </c>
      <c r="K357" s="31">
        <v>605.5</v>
      </c>
      <c r="L357" s="31">
        <v>575.45000000000005</v>
      </c>
      <c r="M357" s="31">
        <v>96.568039999999996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1714.45</v>
      </c>
      <c r="D358" s="36">
        <v>1723.8166666666666</v>
      </c>
      <c r="E358" s="36">
        <v>1690.6333333333332</v>
      </c>
      <c r="F358" s="36">
        <v>1666.8166666666666</v>
      </c>
      <c r="G358" s="36">
        <v>1633.6333333333332</v>
      </c>
      <c r="H358" s="36">
        <v>1747.6333333333332</v>
      </c>
      <c r="I358" s="36">
        <v>1780.8166666666666</v>
      </c>
      <c r="J358" s="36">
        <v>1804.6333333333332</v>
      </c>
      <c r="K358" s="31">
        <v>1757</v>
      </c>
      <c r="L358" s="31">
        <v>1700</v>
      </c>
      <c r="M358" s="31">
        <v>6.3690199999999999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496.9</v>
      </c>
      <c r="D359" s="36">
        <v>501.33333333333331</v>
      </c>
      <c r="E359" s="36">
        <v>489.96666666666658</v>
      </c>
      <c r="F359" s="36">
        <v>483.03333333333325</v>
      </c>
      <c r="G359" s="36">
        <v>471.66666666666652</v>
      </c>
      <c r="H359" s="36">
        <v>508.26666666666665</v>
      </c>
      <c r="I359" s="36">
        <v>519.63333333333333</v>
      </c>
      <c r="J359" s="36">
        <v>526.56666666666672</v>
      </c>
      <c r="K359" s="31">
        <v>512.70000000000005</v>
      </c>
      <c r="L359" s="31">
        <v>494.4</v>
      </c>
      <c r="M359" s="31">
        <v>69.910409999999999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11104.8</v>
      </c>
      <c r="D360" s="36">
        <v>11156.6</v>
      </c>
      <c r="E360" s="36">
        <v>11013.2</v>
      </c>
      <c r="F360" s="36">
        <v>10921.6</v>
      </c>
      <c r="G360" s="36">
        <v>10778.2</v>
      </c>
      <c r="H360" s="36">
        <v>11248.2</v>
      </c>
      <c r="I360" s="36">
        <v>11391.599999999999</v>
      </c>
      <c r="J360" s="36">
        <v>11483.2</v>
      </c>
      <c r="K360" s="31">
        <v>11300</v>
      </c>
      <c r="L360" s="31">
        <v>11065</v>
      </c>
      <c r="M360" s="31">
        <v>1.4125300000000001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1456.2</v>
      </c>
      <c r="D361" s="36">
        <v>1467.8500000000001</v>
      </c>
      <c r="E361" s="36">
        <v>1438.3500000000004</v>
      </c>
      <c r="F361" s="36">
        <v>1420.5000000000002</v>
      </c>
      <c r="G361" s="36">
        <v>1391.0000000000005</v>
      </c>
      <c r="H361" s="36">
        <v>1485.7000000000003</v>
      </c>
      <c r="I361" s="36">
        <v>1515.1999999999998</v>
      </c>
      <c r="J361" s="36">
        <v>1533.0500000000002</v>
      </c>
      <c r="K361" s="31">
        <v>1497.35</v>
      </c>
      <c r="L361" s="31">
        <v>1450</v>
      </c>
      <c r="M361" s="31">
        <v>6.0303399999999998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331.95</v>
      </c>
      <c r="D362" s="36">
        <v>326.83333333333331</v>
      </c>
      <c r="E362" s="36">
        <v>310.21666666666664</v>
      </c>
      <c r="F362" s="36">
        <v>288.48333333333335</v>
      </c>
      <c r="G362" s="36">
        <v>271.86666666666667</v>
      </c>
      <c r="H362" s="36">
        <v>348.56666666666661</v>
      </c>
      <c r="I362" s="36">
        <v>365.18333333333328</v>
      </c>
      <c r="J362" s="36">
        <v>386.91666666666657</v>
      </c>
      <c r="K362" s="31">
        <v>343.45</v>
      </c>
      <c r="L362" s="31">
        <v>305.10000000000002</v>
      </c>
      <c r="M362" s="31">
        <v>470.61718000000002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4384.8500000000004</v>
      </c>
      <c r="D363" s="36">
        <v>4383.0999999999995</v>
      </c>
      <c r="E363" s="36">
        <v>4353.1999999999989</v>
      </c>
      <c r="F363" s="36">
        <v>4321.5499999999993</v>
      </c>
      <c r="G363" s="36">
        <v>4291.6499999999987</v>
      </c>
      <c r="H363" s="36">
        <v>4414.7499999999991</v>
      </c>
      <c r="I363" s="36">
        <v>4444.6499999999987</v>
      </c>
      <c r="J363" s="36">
        <v>4476.2999999999993</v>
      </c>
      <c r="K363" s="31">
        <v>4413</v>
      </c>
      <c r="L363" s="31">
        <v>4351.45</v>
      </c>
      <c r="M363" s="31">
        <v>2.6445799999999999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779.95</v>
      </c>
      <c r="D364" s="36">
        <v>782.33333333333337</v>
      </c>
      <c r="E364" s="36">
        <v>776.26666666666677</v>
      </c>
      <c r="F364" s="36">
        <v>772.58333333333337</v>
      </c>
      <c r="G364" s="36">
        <v>766.51666666666677</v>
      </c>
      <c r="H364" s="36">
        <v>786.01666666666677</v>
      </c>
      <c r="I364" s="36">
        <v>792.08333333333337</v>
      </c>
      <c r="J364" s="36">
        <v>795.76666666666677</v>
      </c>
      <c r="K364" s="31">
        <v>788.4</v>
      </c>
      <c r="L364" s="31">
        <v>778.65</v>
      </c>
      <c r="M364" s="31">
        <v>57.456299999999999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511.55</v>
      </c>
      <c r="D365" s="36">
        <v>512.16666666666663</v>
      </c>
      <c r="E365" s="36">
        <v>509.63333333333321</v>
      </c>
      <c r="F365" s="36">
        <v>507.71666666666658</v>
      </c>
      <c r="G365" s="36">
        <v>505.18333333333317</v>
      </c>
      <c r="H365" s="36">
        <v>514.08333333333326</v>
      </c>
      <c r="I365" s="36">
        <v>516.61666666666679</v>
      </c>
      <c r="J365" s="36">
        <v>518.5333333333333</v>
      </c>
      <c r="K365" s="31">
        <v>514.70000000000005</v>
      </c>
      <c r="L365" s="31">
        <v>510.25</v>
      </c>
      <c r="M365" s="31">
        <v>2.0693899999999998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1518.75</v>
      </c>
      <c r="D366" s="36">
        <v>1520.4833333333333</v>
      </c>
      <c r="E366" s="36">
        <v>1510.9666666666667</v>
      </c>
      <c r="F366" s="36">
        <v>1503.1833333333334</v>
      </c>
      <c r="G366" s="36">
        <v>1493.6666666666667</v>
      </c>
      <c r="H366" s="36">
        <v>1528.2666666666667</v>
      </c>
      <c r="I366" s="36">
        <v>1537.7833333333335</v>
      </c>
      <c r="J366" s="36">
        <v>1545.5666666666666</v>
      </c>
      <c r="K366" s="31">
        <v>1530</v>
      </c>
      <c r="L366" s="31">
        <v>1512.7</v>
      </c>
      <c r="M366" s="31">
        <v>2.6014499999999998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42507.35</v>
      </c>
      <c r="D367" s="36">
        <v>42112.450000000004</v>
      </c>
      <c r="E367" s="36">
        <v>41524.900000000009</v>
      </c>
      <c r="F367" s="36">
        <v>40542.450000000004</v>
      </c>
      <c r="G367" s="36">
        <v>39954.900000000009</v>
      </c>
      <c r="H367" s="36">
        <v>43094.900000000009</v>
      </c>
      <c r="I367" s="36">
        <v>43682.450000000012</v>
      </c>
      <c r="J367" s="36">
        <v>44664.900000000009</v>
      </c>
      <c r="K367" s="31">
        <v>42700</v>
      </c>
      <c r="L367" s="31">
        <v>41130</v>
      </c>
      <c r="M367" s="31">
        <v>0.29266999999999999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1708.2</v>
      </c>
      <c r="D368" s="36">
        <v>1704.0833333333333</v>
      </c>
      <c r="E368" s="36">
        <v>1688.1666666666665</v>
      </c>
      <c r="F368" s="36">
        <v>1668.1333333333332</v>
      </c>
      <c r="G368" s="36">
        <v>1652.2166666666665</v>
      </c>
      <c r="H368" s="36">
        <v>1724.1166666666666</v>
      </c>
      <c r="I368" s="36">
        <v>1740.0333333333331</v>
      </c>
      <c r="J368" s="36">
        <v>1760.0666666666666</v>
      </c>
      <c r="K368" s="31">
        <v>1720</v>
      </c>
      <c r="L368" s="31">
        <v>1684.05</v>
      </c>
      <c r="M368" s="31">
        <v>3.1785700000000001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4776.6000000000004</v>
      </c>
      <c r="D369" s="36">
        <v>4767.8166666666666</v>
      </c>
      <c r="E369" s="36">
        <v>4736.6833333333334</v>
      </c>
      <c r="F369" s="36">
        <v>4696.7666666666664</v>
      </c>
      <c r="G369" s="36">
        <v>4665.6333333333332</v>
      </c>
      <c r="H369" s="36">
        <v>4807.7333333333336</v>
      </c>
      <c r="I369" s="36">
        <v>4838.8666666666668</v>
      </c>
      <c r="J369" s="36">
        <v>4878.7833333333338</v>
      </c>
      <c r="K369" s="31">
        <v>4798.95</v>
      </c>
      <c r="L369" s="31">
        <v>4727.8999999999996</v>
      </c>
      <c r="M369" s="31">
        <v>1.6504799999999999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363.05</v>
      </c>
      <c r="D370" s="36">
        <v>367.23333333333335</v>
      </c>
      <c r="E370" s="36">
        <v>358.01666666666671</v>
      </c>
      <c r="F370" s="36">
        <v>352.98333333333335</v>
      </c>
      <c r="G370" s="36">
        <v>343.76666666666671</v>
      </c>
      <c r="H370" s="36">
        <v>372.26666666666671</v>
      </c>
      <c r="I370" s="36">
        <v>381.48333333333341</v>
      </c>
      <c r="J370" s="36">
        <v>386.51666666666671</v>
      </c>
      <c r="K370" s="31">
        <v>376.45</v>
      </c>
      <c r="L370" s="31">
        <v>362.2</v>
      </c>
      <c r="M370" s="31">
        <v>50.035310000000003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3699.25</v>
      </c>
      <c r="D371" s="36">
        <v>3738.1333333333337</v>
      </c>
      <c r="E371" s="36">
        <v>3586.1666666666674</v>
      </c>
      <c r="F371" s="36">
        <v>3473.0833333333339</v>
      </c>
      <c r="G371" s="36">
        <v>3321.1166666666677</v>
      </c>
      <c r="H371" s="36">
        <v>3851.2166666666672</v>
      </c>
      <c r="I371" s="36">
        <v>4003.1833333333334</v>
      </c>
      <c r="J371" s="36">
        <v>4116.2666666666664</v>
      </c>
      <c r="K371" s="31">
        <v>3890.1</v>
      </c>
      <c r="L371" s="31">
        <v>3625.05</v>
      </c>
      <c r="M371" s="31">
        <v>5.92943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3156</v>
      </c>
      <c r="D372" s="36">
        <v>3175.7166666666667</v>
      </c>
      <c r="E372" s="36">
        <v>3121.4333333333334</v>
      </c>
      <c r="F372" s="36">
        <v>3086.8666666666668</v>
      </c>
      <c r="G372" s="36">
        <v>3032.5833333333335</v>
      </c>
      <c r="H372" s="36">
        <v>3210.2833333333333</v>
      </c>
      <c r="I372" s="36">
        <v>3264.5666666666671</v>
      </c>
      <c r="J372" s="36">
        <v>3299.1333333333332</v>
      </c>
      <c r="K372" s="31">
        <v>3230</v>
      </c>
      <c r="L372" s="31">
        <v>3141.15</v>
      </c>
      <c r="M372" s="31">
        <v>4.2731700000000004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1026.0999999999999</v>
      </c>
      <c r="D373" s="36">
        <v>1026.7</v>
      </c>
      <c r="E373" s="36">
        <v>1012.7</v>
      </c>
      <c r="F373" s="36">
        <v>999.3</v>
      </c>
      <c r="G373" s="36">
        <v>985.3</v>
      </c>
      <c r="H373" s="36">
        <v>1040.1000000000001</v>
      </c>
      <c r="I373" s="36">
        <v>1054.1000000000001</v>
      </c>
      <c r="J373" s="36">
        <v>1067.5000000000002</v>
      </c>
      <c r="K373" s="31">
        <v>1040.7</v>
      </c>
      <c r="L373" s="31">
        <v>1013.3</v>
      </c>
      <c r="M373" s="31">
        <v>10.38592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173.82</v>
      </c>
      <c r="D374" s="36">
        <v>173.35666666666665</v>
      </c>
      <c r="E374" s="36">
        <v>169.51333333333332</v>
      </c>
      <c r="F374" s="36">
        <v>165.20666666666668</v>
      </c>
      <c r="G374" s="36">
        <v>161.36333333333334</v>
      </c>
      <c r="H374" s="36">
        <v>177.6633333333333</v>
      </c>
      <c r="I374" s="36">
        <v>181.5066666666666</v>
      </c>
      <c r="J374" s="36">
        <v>185.81333333333328</v>
      </c>
      <c r="K374" s="31">
        <v>177.2</v>
      </c>
      <c r="L374" s="31">
        <v>169.05</v>
      </c>
      <c r="M374" s="31">
        <v>75.585409999999996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1965.6</v>
      </c>
      <c r="D375" s="36">
        <v>1971.1000000000001</v>
      </c>
      <c r="E375" s="36">
        <v>1953.5000000000002</v>
      </c>
      <c r="F375" s="36">
        <v>1941.4</v>
      </c>
      <c r="G375" s="36">
        <v>1923.8000000000002</v>
      </c>
      <c r="H375" s="36">
        <v>1983.2000000000003</v>
      </c>
      <c r="I375" s="36">
        <v>2000.8000000000002</v>
      </c>
      <c r="J375" s="36">
        <v>2012.9000000000003</v>
      </c>
      <c r="K375" s="31">
        <v>1988.7</v>
      </c>
      <c r="L375" s="31">
        <v>1959</v>
      </c>
      <c r="M375" s="31">
        <v>0.46806999999999999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6681.75</v>
      </c>
      <c r="D376" s="36">
        <v>6645.8</v>
      </c>
      <c r="E376" s="36">
        <v>6590.6</v>
      </c>
      <c r="F376" s="36">
        <v>6499.45</v>
      </c>
      <c r="G376" s="36">
        <v>6444.25</v>
      </c>
      <c r="H376" s="36">
        <v>6736.9500000000007</v>
      </c>
      <c r="I376" s="36">
        <v>6792.15</v>
      </c>
      <c r="J376" s="36">
        <v>6883.3000000000011</v>
      </c>
      <c r="K376" s="31">
        <v>6701</v>
      </c>
      <c r="L376" s="31">
        <v>6554.65</v>
      </c>
      <c r="M376" s="31">
        <v>5.3199100000000001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370.85</v>
      </c>
      <c r="D377" s="36">
        <v>375.34999999999997</v>
      </c>
      <c r="E377" s="36">
        <v>365.19999999999993</v>
      </c>
      <c r="F377" s="36">
        <v>359.54999999999995</v>
      </c>
      <c r="G377" s="36">
        <v>349.39999999999992</v>
      </c>
      <c r="H377" s="36">
        <v>380.99999999999994</v>
      </c>
      <c r="I377" s="36">
        <v>391.14999999999992</v>
      </c>
      <c r="J377" s="36">
        <v>396.79999999999995</v>
      </c>
      <c r="K377" s="31">
        <v>385.5</v>
      </c>
      <c r="L377" s="31">
        <v>369.7</v>
      </c>
      <c r="M377" s="31">
        <v>27.99935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554.70000000000005</v>
      </c>
      <c r="D378" s="36">
        <v>554.81666666666672</v>
      </c>
      <c r="E378" s="36">
        <v>547.13333333333344</v>
      </c>
      <c r="F378" s="36">
        <v>539.56666666666672</v>
      </c>
      <c r="G378" s="36">
        <v>531.88333333333344</v>
      </c>
      <c r="H378" s="36">
        <v>562.38333333333344</v>
      </c>
      <c r="I378" s="36">
        <v>570.06666666666661</v>
      </c>
      <c r="J378" s="36">
        <v>577.63333333333344</v>
      </c>
      <c r="K378" s="31">
        <v>562.5</v>
      </c>
      <c r="L378" s="31">
        <v>547.25</v>
      </c>
      <c r="M378" s="31">
        <v>100.69484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349.8</v>
      </c>
      <c r="D379" s="36">
        <v>350.01666666666665</v>
      </c>
      <c r="E379" s="36">
        <v>343.08333333333331</v>
      </c>
      <c r="F379" s="36">
        <v>336.36666666666667</v>
      </c>
      <c r="G379" s="36">
        <v>329.43333333333334</v>
      </c>
      <c r="H379" s="36">
        <v>356.73333333333329</v>
      </c>
      <c r="I379" s="36">
        <v>363.66666666666669</v>
      </c>
      <c r="J379" s="36">
        <v>370.38333333333327</v>
      </c>
      <c r="K379" s="31">
        <v>356.95</v>
      </c>
      <c r="L379" s="31">
        <v>343.3</v>
      </c>
      <c r="M379" s="31">
        <v>258.13218999999998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709.25</v>
      </c>
      <c r="D380" s="36">
        <v>711.2833333333333</v>
      </c>
      <c r="E380" s="36">
        <v>702.56666666666661</v>
      </c>
      <c r="F380" s="36">
        <v>695.88333333333333</v>
      </c>
      <c r="G380" s="36">
        <v>687.16666666666663</v>
      </c>
      <c r="H380" s="36">
        <v>717.96666666666658</v>
      </c>
      <c r="I380" s="36">
        <v>726.68333333333328</v>
      </c>
      <c r="J380" s="36">
        <v>733.36666666666656</v>
      </c>
      <c r="K380" s="31">
        <v>720</v>
      </c>
      <c r="L380" s="31">
        <v>704.6</v>
      </c>
      <c r="M380" s="31">
        <v>6.2560099999999998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1848.2</v>
      </c>
      <c r="D381" s="36">
        <v>1855.3833333333332</v>
      </c>
      <c r="E381" s="36">
        <v>1829.8166666666664</v>
      </c>
      <c r="F381" s="36">
        <v>1811.4333333333332</v>
      </c>
      <c r="G381" s="36">
        <v>1785.8666666666663</v>
      </c>
      <c r="H381" s="36">
        <v>1873.7666666666664</v>
      </c>
      <c r="I381" s="36">
        <v>1899.333333333333</v>
      </c>
      <c r="J381" s="36">
        <v>1917.7166666666665</v>
      </c>
      <c r="K381" s="31">
        <v>1880.95</v>
      </c>
      <c r="L381" s="31">
        <v>1837</v>
      </c>
      <c r="M381" s="31">
        <v>5.5779100000000001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670.05</v>
      </c>
      <c r="D382" s="36">
        <v>670.4</v>
      </c>
      <c r="E382" s="36">
        <v>664.59999999999991</v>
      </c>
      <c r="F382" s="36">
        <v>659.15</v>
      </c>
      <c r="G382" s="36">
        <v>653.34999999999991</v>
      </c>
      <c r="H382" s="36">
        <v>675.84999999999991</v>
      </c>
      <c r="I382" s="36">
        <v>681.64999999999986</v>
      </c>
      <c r="J382" s="36">
        <v>687.09999999999991</v>
      </c>
      <c r="K382" s="31">
        <v>676.2</v>
      </c>
      <c r="L382" s="31">
        <v>664.95</v>
      </c>
      <c r="M382" s="31">
        <v>0.71020000000000005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166.45</v>
      </c>
      <c r="D383" s="36">
        <v>165.11666666666667</v>
      </c>
      <c r="E383" s="36">
        <v>162.33333333333334</v>
      </c>
      <c r="F383" s="36">
        <v>158.21666666666667</v>
      </c>
      <c r="G383" s="36">
        <v>155.43333333333334</v>
      </c>
      <c r="H383" s="36">
        <v>169.23333333333335</v>
      </c>
      <c r="I383" s="36">
        <v>172.01666666666665</v>
      </c>
      <c r="J383" s="36">
        <v>176.13333333333335</v>
      </c>
      <c r="K383" s="31">
        <v>167.9</v>
      </c>
      <c r="L383" s="31">
        <v>161</v>
      </c>
      <c r="M383" s="31">
        <v>5.2531100000000004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17039.95</v>
      </c>
      <c r="D384" s="36">
        <v>17112.966666666667</v>
      </c>
      <c r="E384" s="36">
        <v>16927.983333333334</v>
      </c>
      <c r="F384" s="36">
        <v>16816.016666666666</v>
      </c>
      <c r="G384" s="36">
        <v>16631.033333333333</v>
      </c>
      <c r="H384" s="36">
        <v>17224.933333333334</v>
      </c>
      <c r="I384" s="36">
        <v>17409.916666666672</v>
      </c>
      <c r="J384" s="36">
        <v>17521.883333333335</v>
      </c>
      <c r="K384" s="31">
        <v>17297.95</v>
      </c>
      <c r="L384" s="31">
        <v>17001</v>
      </c>
      <c r="M384" s="31">
        <v>5.0430000000000003E-2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125.51</v>
      </c>
      <c r="D385" s="36">
        <v>126.03666666666668</v>
      </c>
      <c r="E385" s="36">
        <v>124.37333333333335</v>
      </c>
      <c r="F385" s="36">
        <v>123.23666666666668</v>
      </c>
      <c r="G385" s="36">
        <v>121.57333333333335</v>
      </c>
      <c r="H385" s="36">
        <v>127.17333333333335</v>
      </c>
      <c r="I385" s="36">
        <v>128.83666666666667</v>
      </c>
      <c r="J385" s="36">
        <v>129.97333333333336</v>
      </c>
      <c r="K385" s="31">
        <v>127.7</v>
      </c>
      <c r="L385" s="31">
        <v>124.9</v>
      </c>
      <c r="M385" s="31">
        <v>333.65327000000002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721.2</v>
      </c>
      <c r="D386" s="36">
        <v>729.93333333333339</v>
      </c>
      <c r="E386" s="36">
        <v>707.26666666666677</v>
      </c>
      <c r="F386" s="36">
        <v>693.33333333333337</v>
      </c>
      <c r="G386" s="36">
        <v>670.66666666666674</v>
      </c>
      <c r="H386" s="36">
        <v>743.86666666666679</v>
      </c>
      <c r="I386" s="36">
        <v>766.5333333333333</v>
      </c>
      <c r="J386" s="36">
        <v>780.46666666666681</v>
      </c>
      <c r="K386" s="31">
        <v>752.6</v>
      </c>
      <c r="L386" s="31">
        <v>716</v>
      </c>
      <c r="M386" s="31">
        <v>22.954699999999999</v>
      </c>
      <c r="N386" s="1"/>
      <c r="O386" s="1"/>
    </row>
    <row r="387" spans="1:15" ht="12.75" customHeight="1">
      <c r="A387" s="33">
        <v>377</v>
      </c>
      <c r="B387" s="53" t="s">
        <v>875</v>
      </c>
      <c r="C387" s="31">
        <v>1800.45</v>
      </c>
      <c r="D387" s="36">
        <v>1798.4833333333333</v>
      </c>
      <c r="E387" s="36">
        <v>1771.9666666666667</v>
      </c>
      <c r="F387" s="36">
        <v>1743.4833333333333</v>
      </c>
      <c r="G387" s="36">
        <v>1716.9666666666667</v>
      </c>
      <c r="H387" s="36">
        <v>1826.9666666666667</v>
      </c>
      <c r="I387" s="36">
        <v>1853.4833333333336</v>
      </c>
      <c r="J387" s="36">
        <v>1881.9666666666667</v>
      </c>
      <c r="K387" s="31">
        <v>1825</v>
      </c>
      <c r="L387" s="31">
        <v>1770</v>
      </c>
      <c r="M387" s="31">
        <v>1.6102799999999999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237.15</v>
      </c>
      <c r="D388" s="36">
        <v>236.98333333333335</v>
      </c>
      <c r="E388" s="36">
        <v>234.8666666666667</v>
      </c>
      <c r="F388" s="36">
        <v>232.58333333333334</v>
      </c>
      <c r="G388" s="36">
        <v>230.4666666666667</v>
      </c>
      <c r="H388" s="36">
        <v>239.26666666666671</v>
      </c>
      <c r="I388" s="36">
        <v>241.38333333333338</v>
      </c>
      <c r="J388" s="36">
        <v>243.66666666666671</v>
      </c>
      <c r="K388" s="31">
        <v>239.1</v>
      </c>
      <c r="L388" s="31">
        <v>234.7</v>
      </c>
      <c r="M388" s="31">
        <v>72.761740000000003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642.20000000000005</v>
      </c>
      <c r="D389" s="36">
        <v>642.05000000000007</v>
      </c>
      <c r="E389" s="36">
        <v>633.50000000000011</v>
      </c>
      <c r="F389" s="36">
        <v>624.80000000000007</v>
      </c>
      <c r="G389" s="36">
        <v>616.25000000000011</v>
      </c>
      <c r="H389" s="36">
        <v>650.75000000000011</v>
      </c>
      <c r="I389" s="36">
        <v>659.30000000000007</v>
      </c>
      <c r="J389" s="36">
        <v>668.00000000000011</v>
      </c>
      <c r="K389" s="31">
        <v>650.6</v>
      </c>
      <c r="L389" s="31">
        <v>633.35</v>
      </c>
      <c r="M389" s="31">
        <v>126.87461999999999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608.35</v>
      </c>
      <c r="D390" s="36">
        <v>608.66666666666663</v>
      </c>
      <c r="E390" s="36">
        <v>600.33333333333326</v>
      </c>
      <c r="F390" s="36">
        <v>592.31666666666661</v>
      </c>
      <c r="G390" s="36">
        <v>583.98333333333323</v>
      </c>
      <c r="H390" s="36">
        <v>616.68333333333328</v>
      </c>
      <c r="I390" s="36">
        <v>625.01666666666654</v>
      </c>
      <c r="J390" s="36">
        <v>633.0333333333333</v>
      </c>
      <c r="K390" s="31">
        <v>617</v>
      </c>
      <c r="L390" s="31">
        <v>600.65</v>
      </c>
      <c r="M390" s="31">
        <v>2.3228300000000002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754.95</v>
      </c>
      <c r="D391" s="36">
        <v>759.65</v>
      </c>
      <c r="E391" s="36">
        <v>748.3</v>
      </c>
      <c r="F391" s="36">
        <v>741.65</v>
      </c>
      <c r="G391" s="36">
        <v>730.3</v>
      </c>
      <c r="H391" s="36">
        <v>766.3</v>
      </c>
      <c r="I391" s="36">
        <v>777.65000000000009</v>
      </c>
      <c r="J391" s="36">
        <v>784.3</v>
      </c>
      <c r="K391" s="31">
        <v>771</v>
      </c>
      <c r="L391" s="31">
        <v>753</v>
      </c>
      <c r="M391" s="31">
        <v>51.909350000000003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1728.8</v>
      </c>
      <c r="D392" s="36">
        <v>1729.7666666666667</v>
      </c>
      <c r="E392" s="36">
        <v>1714.0333333333333</v>
      </c>
      <c r="F392" s="36">
        <v>1699.2666666666667</v>
      </c>
      <c r="G392" s="36">
        <v>1683.5333333333333</v>
      </c>
      <c r="H392" s="36">
        <v>1744.5333333333333</v>
      </c>
      <c r="I392" s="36">
        <v>1760.2666666666664</v>
      </c>
      <c r="J392" s="36">
        <v>1775.0333333333333</v>
      </c>
      <c r="K392" s="31">
        <v>1745.5</v>
      </c>
      <c r="L392" s="31">
        <v>1715</v>
      </c>
      <c r="M392" s="31">
        <v>0.81915000000000004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614.45000000000005</v>
      </c>
      <c r="D393" s="36">
        <v>617.41666666666663</v>
      </c>
      <c r="E393" s="36">
        <v>608.0333333333333</v>
      </c>
      <c r="F393" s="36">
        <v>601.61666666666667</v>
      </c>
      <c r="G393" s="36">
        <v>592.23333333333335</v>
      </c>
      <c r="H393" s="36">
        <v>623.83333333333326</v>
      </c>
      <c r="I393" s="36">
        <v>633.2166666666667</v>
      </c>
      <c r="J393" s="36">
        <v>639.63333333333321</v>
      </c>
      <c r="K393" s="31">
        <v>626.79999999999995</v>
      </c>
      <c r="L393" s="31">
        <v>611</v>
      </c>
      <c r="M393" s="31">
        <v>262.15667999999999</v>
      </c>
      <c r="N393" s="1"/>
      <c r="O393" s="1"/>
    </row>
    <row r="394" spans="1:15" ht="12.75" customHeight="1">
      <c r="A394" s="33">
        <v>384</v>
      </c>
      <c r="B394" s="53" t="s">
        <v>876</v>
      </c>
      <c r="C394" s="31">
        <v>510.75</v>
      </c>
      <c r="D394" s="36">
        <v>510.88333333333338</v>
      </c>
      <c r="E394" s="36">
        <v>502.86666666666679</v>
      </c>
      <c r="F394" s="36">
        <v>494.98333333333341</v>
      </c>
      <c r="G394" s="36">
        <v>486.96666666666681</v>
      </c>
      <c r="H394" s="36">
        <v>518.76666666666677</v>
      </c>
      <c r="I394" s="36">
        <v>526.7833333333333</v>
      </c>
      <c r="J394" s="36">
        <v>534.66666666666674</v>
      </c>
      <c r="K394" s="31">
        <v>518.9</v>
      </c>
      <c r="L394" s="31">
        <v>503</v>
      </c>
      <c r="M394" s="31">
        <v>64.161990000000003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1184.25</v>
      </c>
      <c r="D395" s="36">
        <v>1176.8666666666668</v>
      </c>
      <c r="E395" s="36">
        <v>1161.5833333333335</v>
      </c>
      <c r="F395" s="36">
        <v>1138.9166666666667</v>
      </c>
      <c r="G395" s="36">
        <v>1123.6333333333334</v>
      </c>
      <c r="H395" s="36">
        <v>1199.5333333333335</v>
      </c>
      <c r="I395" s="36">
        <v>1214.8166666666668</v>
      </c>
      <c r="J395" s="36">
        <v>1237.4833333333336</v>
      </c>
      <c r="K395" s="31">
        <v>1192.1500000000001</v>
      </c>
      <c r="L395" s="31">
        <v>1154.2</v>
      </c>
      <c r="M395" s="31">
        <v>1.60555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315.7</v>
      </c>
      <c r="D396" s="36">
        <v>316.13333333333327</v>
      </c>
      <c r="E396" s="36">
        <v>313.61666666666656</v>
      </c>
      <c r="F396" s="36">
        <v>311.5333333333333</v>
      </c>
      <c r="G396" s="36">
        <v>309.01666666666659</v>
      </c>
      <c r="H396" s="36">
        <v>318.21666666666653</v>
      </c>
      <c r="I396" s="36">
        <v>320.73333333333329</v>
      </c>
      <c r="J396" s="36">
        <v>322.81666666666649</v>
      </c>
      <c r="K396" s="31">
        <v>318.64999999999998</v>
      </c>
      <c r="L396" s="31">
        <v>314.05</v>
      </c>
      <c r="M396" s="31">
        <v>2.8632399999999998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857.7</v>
      </c>
      <c r="D397" s="36">
        <v>852.85</v>
      </c>
      <c r="E397" s="36">
        <v>843.85</v>
      </c>
      <c r="F397" s="36">
        <v>830</v>
      </c>
      <c r="G397" s="36">
        <v>821</v>
      </c>
      <c r="H397" s="36">
        <v>866.7</v>
      </c>
      <c r="I397" s="36">
        <v>875.7</v>
      </c>
      <c r="J397" s="36">
        <v>889.55000000000007</v>
      </c>
      <c r="K397" s="31">
        <v>861.85</v>
      </c>
      <c r="L397" s="31">
        <v>839</v>
      </c>
      <c r="M397" s="31">
        <v>2.7665600000000001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219.89</v>
      </c>
      <c r="D398" s="36">
        <v>218.55999999999997</v>
      </c>
      <c r="E398" s="36">
        <v>214.83999999999995</v>
      </c>
      <c r="F398" s="36">
        <v>209.78999999999996</v>
      </c>
      <c r="G398" s="36">
        <v>206.06999999999994</v>
      </c>
      <c r="H398" s="36">
        <v>223.60999999999996</v>
      </c>
      <c r="I398" s="36">
        <v>227.32999999999998</v>
      </c>
      <c r="J398" s="36">
        <v>232.37999999999997</v>
      </c>
      <c r="K398" s="31">
        <v>222.28</v>
      </c>
      <c r="L398" s="31">
        <v>213.51</v>
      </c>
      <c r="M398" s="31">
        <v>129.5558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3586.7</v>
      </c>
      <c r="D399" s="36">
        <v>3578.9833333333336</v>
      </c>
      <c r="E399" s="36">
        <v>3528.0166666666673</v>
      </c>
      <c r="F399" s="36">
        <v>3469.3333333333339</v>
      </c>
      <c r="G399" s="36">
        <v>3418.3666666666677</v>
      </c>
      <c r="H399" s="36">
        <v>3637.666666666667</v>
      </c>
      <c r="I399" s="36">
        <v>3688.6333333333332</v>
      </c>
      <c r="J399" s="36">
        <v>3747.3166666666666</v>
      </c>
      <c r="K399" s="31">
        <v>3629.95</v>
      </c>
      <c r="L399" s="31">
        <v>3520.3</v>
      </c>
      <c r="M399" s="31">
        <v>0.31386999999999998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79.930000000000007</v>
      </c>
      <c r="D400" s="36">
        <v>79.676666666666662</v>
      </c>
      <c r="E400" s="36">
        <v>77.00333333333333</v>
      </c>
      <c r="F400" s="36">
        <v>74.076666666666668</v>
      </c>
      <c r="G400" s="36">
        <v>71.403333333333336</v>
      </c>
      <c r="H400" s="36">
        <v>82.603333333333325</v>
      </c>
      <c r="I400" s="36">
        <v>85.276666666666642</v>
      </c>
      <c r="J400" s="36">
        <v>88.203333333333319</v>
      </c>
      <c r="K400" s="31">
        <v>82.35</v>
      </c>
      <c r="L400" s="31">
        <v>76.75</v>
      </c>
      <c r="M400" s="31">
        <v>130.90858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2035.35</v>
      </c>
      <c r="D401" s="36">
        <v>2041.8000000000002</v>
      </c>
      <c r="E401" s="36">
        <v>2015.6000000000004</v>
      </c>
      <c r="F401" s="36">
        <v>1995.8500000000001</v>
      </c>
      <c r="G401" s="36">
        <v>1969.6500000000003</v>
      </c>
      <c r="H401" s="36">
        <v>2061.5500000000002</v>
      </c>
      <c r="I401" s="36">
        <v>2087.75</v>
      </c>
      <c r="J401" s="36">
        <v>2107.5000000000005</v>
      </c>
      <c r="K401" s="31">
        <v>2068</v>
      </c>
      <c r="L401" s="31">
        <v>2022.05</v>
      </c>
      <c r="M401" s="31">
        <v>1.1649400000000001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214.66</v>
      </c>
      <c r="D402" s="36">
        <v>215.34666666666666</v>
      </c>
      <c r="E402" s="36">
        <v>213.21333333333334</v>
      </c>
      <c r="F402" s="36">
        <v>211.76666666666668</v>
      </c>
      <c r="G402" s="36">
        <v>209.63333333333335</v>
      </c>
      <c r="H402" s="36">
        <v>216.79333333333332</v>
      </c>
      <c r="I402" s="36">
        <v>218.92666666666665</v>
      </c>
      <c r="J402" s="36">
        <v>220.37333333333331</v>
      </c>
      <c r="K402" s="31">
        <v>217.48</v>
      </c>
      <c r="L402" s="31">
        <v>213.9</v>
      </c>
      <c r="M402" s="31">
        <v>9.4165700000000001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3026.3</v>
      </c>
      <c r="D403" s="36">
        <v>3032.1</v>
      </c>
      <c r="E403" s="36">
        <v>3014.2</v>
      </c>
      <c r="F403" s="36">
        <v>3002.1</v>
      </c>
      <c r="G403" s="36">
        <v>2984.2</v>
      </c>
      <c r="H403" s="36">
        <v>3044.2</v>
      </c>
      <c r="I403" s="36">
        <v>3062.1000000000004</v>
      </c>
      <c r="J403" s="36">
        <v>3074.2</v>
      </c>
      <c r="K403" s="31">
        <v>3050</v>
      </c>
      <c r="L403" s="31">
        <v>3020</v>
      </c>
      <c r="M403" s="31">
        <v>41.141039999999997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110.49</v>
      </c>
      <c r="D404" s="36">
        <v>110.89333333333333</v>
      </c>
      <c r="E404" s="36">
        <v>108.58666666666666</v>
      </c>
      <c r="F404" s="36">
        <v>106.68333333333332</v>
      </c>
      <c r="G404" s="36">
        <v>104.37666666666665</v>
      </c>
      <c r="H404" s="36">
        <v>112.79666666666667</v>
      </c>
      <c r="I404" s="36">
        <v>115.10333333333334</v>
      </c>
      <c r="J404" s="36">
        <v>117.00666666666667</v>
      </c>
      <c r="K404" s="31">
        <v>113.2</v>
      </c>
      <c r="L404" s="31">
        <v>108.99</v>
      </c>
      <c r="M404" s="31">
        <v>40.336419999999997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1668</v>
      </c>
      <c r="D405" s="36">
        <v>1652.75</v>
      </c>
      <c r="E405" s="36">
        <v>1631.5</v>
      </c>
      <c r="F405" s="36">
        <v>1595</v>
      </c>
      <c r="G405" s="36">
        <v>1573.75</v>
      </c>
      <c r="H405" s="36">
        <v>1689.25</v>
      </c>
      <c r="I405" s="36">
        <v>1710.5</v>
      </c>
      <c r="J405" s="36">
        <v>1747</v>
      </c>
      <c r="K405" s="31">
        <v>1674</v>
      </c>
      <c r="L405" s="31">
        <v>1616.25</v>
      </c>
      <c r="M405" s="31">
        <v>3.5399099999999999</v>
      </c>
      <c r="N405" s="1"/>
      <c r="O405" s="1"/>
    </row>
    <row r="406" spans="1:15" ht="12.75" customHeight="1">
      <c r="A406" s="33">
        <v>396</v>
      </c>
      <c r="B406" s="53" t="s">
        <v>877</v>
      </c>
      <c r="C406" s="31">
        <v>82.42</v>
      </c>
      <c r="D406" s="36">
        <v>83.223333333333343</v>
      </c>
      <c r="E406" s="36">
        <v>81.496666666666684</v>
      </c>
      <c r="F406" s="36">
        <v>80.573333333333338</v>
      </c>
      <c r="G406" s="36">
        <v>78.846666666666678</v>
      </c>
      <c r="H406" s="36">
        <v>84.14666666666669</v>
      </c>
      <c r="I406" s="36">
        <v>85.873333333333349</v>
      </c>
      <c r="J406" s="36">
        <v>86.796666666666695</v>
      </c>
      <c r="K406" s="31">
        <v>84.95</v>
      </c>
      <c r="L406" s="31">
        <v>82.3</v>
      </c>
      <c r="M406" s="31">
        <v>15.57606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719</v>
      </c>
      <c r="D407" s="36">
        <v>717.35</v>
      </c>
      <c r="E407" s="36">
        <v>709.75</v>
      </c>
      <c r="F407" s="36">
        <v>700.5</v>
      </c>
      <c r="G407" s="36">
        <v>692.9</v>
      </c>
      <c r="H407" s="36">
        <v>726.6</v>
      </c>
      <c r="I407" s="36">
        <v>734.20000000000016</v>
      </c>
      <c r="J407" s="36">
        <v>743.45</v>
      </c>
      <c r="K407" s="31">
        <v>724.95</v>
      </c>
      <c r="L407" s="31">
        <v>708.1</v>
      </c>
      <c r="M407" s="31">
        <v>18.493099999999998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1721.05</v>
      </c>
      <c r="D408" s="36">
        <v>1725.1166666666668</v>
      </c>
      <c r="E408" s="36">
        <v>1703.9333333333336</v>
      </c>
      <c r="F408" s="36">
        <v>1686.8166666666668</v>
      </c>
      <c r="G408" s="36">
        <v>1665.6333333333337</v>
      </c>
      <c r="H408" s="36">
        <v>1742.2333333333336</v>
      </c>
      <c r="I408" s="36">
        <v>1763.416666666667</v>
      </c>
      <c r="J408" s="36">
        <v>1780.5333333333335</v>
      </c>
      <c r="K408" s="31">
        <v>1746.3</v>
      </c>
      <c r="L408" s="31">
        <v>1708</v>
      </c>
      <c r="M408" s="31">
        <v>20.96978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150.85</v>
      </c>
      <c r="D409" s="36">
        <v>150.69</v>
      </c>
      <c r="E409" s="36">
        <v>149.47999999999999</v>
      </c>
      <c r="F409" s="36">
        <v>148.10999999999999</v>
      </c>
      <c r="G409" s="36">
        <v>146.89999999999998</v>
      </c>
      <c r="H409" s="36">
        <v>152.06</v>
      </c>
      <c r="I409" s="36">
        <v>153.27000000000004</v>
      </c>
      <c r="J409" s="36">
        <v>154.64000000000001</v>
      </c>
      <c r="K409" s="31">
        <v>151.9</v>
      </c>
      <c r="L409" s="31">
        <v>149.32</v>
      </c>
      <c r="M409" s="31">
        <v>154.90158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5532</v>
      </c>
      <c r="D410" s="36">
        <v>5560.0166666666664</v>
      </c>
      <c r="E410" s="36">
        <v>5472.0333333333328</v>
      </c>
      <c r="F410" s="36">
        <v>5412.0666666666666</v>
      </c>
      <c r="G410" s="36">
        <v>5324.083333333333</v>
      </c>
      <c r="H410" s="36">
        <v>5619.9833333333327</v>
      </c>
      <c r="I410" s="36">
        <v>5707.9666666666662</v>
      </c>
      <c r="J410" s="36">
        <v>5767.9333333333325</v>
      </c>
      <c r="K410" s="31">
        <v>5648</v>
      </c>
      <c r="L410" s="31">
        <v>5500.05</v>
      </c>
      <c r="M410" s="31">
        <v>0.77139999999999997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2552.35</v>
      </c>
      <c r="D411" s="36">
        <v>2538.5666666666666</v>
      </c>
      <c r="E411" s="36">
        <v>2513.833333333333</v>
      </c>
      <c r="F411" s="36">
        <v>2475.3166666666666</v>
      </c>
      <c r="G411" s="36">
        <v>2450.583333333333</v>
      </c>
      <c r="H411" s="36">
        <v>2577.083333333333</v>
      </c>
      <c r="I411" s="36">
        <v>2601.8166666666666</v>
      </c>
      <c r="J411" s="36">
        <v>2640.333333333333</v>
      </c>
      <c r="K411" s="31">
        <v>2563.3000000000002</v>
      </c>
      <c r="L411" s="31">
        <v>2500.0500000000002</v>
      </c>
      <c r="M411" s="31">
        <v>4.0648</v>
      </c>
      <c r="N411" s="1"/>
      <c r="O411" s="1"/>
    </row>
    <row r="412" spans="1:15" ht="12.75" customHeight="1">
      <c r="A412" s="33">
        <v>402</v>
      </c>
      <c r="B412" s="53" t="s">
        <v>833</v>
      </c>
      <c r="C412" s="31">
        <v>2061.9499999999998</v>
      </c>
      <c r="D412" s="36">
        <v>2068.1666666666665</v>
      </c>
      <c r="E412" s="36">
        <v>2038.7333333333331</v>
      </c>
      <c r="F412" s="36">
        <v>2015.5166666666667</v>
      </c>
      <c r="G412" s="36">
        <v>1986.0833333333333</v>
      </c>
      <c r="H412" s="36">
        <v>2091.3833333333332</v>
      </c>
      <c r="I412" s="36">
        <v>2120.8166666666666</v>
      </c>
      <c r="J412" s="36">
        <v>2144.0333333333328</v>
      </c>
      <c r="K412" s="31">
        <v>2097.6</v>
      </c>
      <c r="L412" s="31">
        <v>2044.95</v>
      </c>
      <c r="M412" s="31">
        <v>0.42756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194.11</v>
      </c>
      <c r="D413" s="36">
        <v>194.51</v>
      </c>
      <c r="E413" s="36">
        <v>192.61999999999998</v>
      </c>
      <c r="F413" s="36">
        <v>191.13</v>
      </c>
      <c r="G413" s="36">
        <v>189.23999999999998</v>
      </c>
      <c r="H413" s="36">
        <v>195.99999999999997</v>
      </c>
      <c r="I413" s="36">
        <v>197.88999999999996</v>
      </c>
      <c r="J413" s="36">
        <v>199.37999999999997</v>
      </c>
      <c r="K413" s="31">
        <v>196.4</v>
      </c>
      <c r="L413" s="31">
        <v>193.02</v>
      </c>
      <c r="M413" s="31">
        <v>84.942509999999999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6575.75</v>
      </c>
      <c r="D414" s="36">
        <v>6590.2333333333336</v>
      </c>
      <c r="E414" s="36">
        <v>6535.5166666666673</v>
      </c>
      <c r="F414" s="36">
        <v>6495.2833333333338</v>
      </c>
      <c r="G414" s="36">
        <v>6440.5666666666675</v>
      </c>
      <c r="H414" s="36">
        <v>6630.4666666666672</v>
      </c>
      <c r="I414" s="36">
        <v>6685.1833333333343</v>
      </c>
      <c r="J414" s="36">
        <v>6725.416666666667</v>
      </c>
      <c r="K414" s="31">
        <v>6644.95</v>
      </c>
      <c r="L414" s="31">
        <v>6550</v>
      </c>
      <c r="M414" s="31">
        <v>0.54771999999999998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1605.45</v>
      </c>
      <c r="D415" s="36">
        <v>1594.5666666666666</v>
      </c>
      <c r="E415" s="36">
        <v>1572.1333333333332</v>
      </c>
      <c r="F415" s="36">
        <v>1538.8166666666666</v>
      </c>
      <c r="G415" s="36">
        <v>1516.3833333333332</v>
      </c>
      <c r="H415" s="36">
        <v>1627.8833333333332</v>
      </c>
      <c r="I415" s="36">
        <v>1650.3166666666666</v>
      </c>
      <c r="J415" s="36">
        <v>1683.6333333333332</v>
      </c>
      <c r="K415" s="31">
        <v>1617</v>
      </c>
      <c r="L415" s="31">
        <v>1561.25</v>
      </c>
      <c r="M415" s="31">
        <v>2.5352899999999998</v>
      </c>
      <c r="N415" s="1"/>
      <c r="O415" s="1"/>
    </row>
    <row r="416" spans="1:15" ht="12.75" customHeight="1">
      <c r="A416" s="33">
        <v>406</v>
      </c>
      <c r="B416" s="53" t="s">
        <v>834</v>
      </c>
      <c r="C416" s="31">
        <v>559.9</v>
      </c>
      <c r="D416" s="36">
        <v>558.70000000000005</v>
      </c>
      <c r="E416" s="36">
        <v>551.40000000000009</v>
      </c>
      <c r="F416" s="36">
        <v>542.90000000000009</v>
      </c>
      <c r="G416" s="36">
        <v>535.60000000000014</v>
      </c>
      <c r="H416" s="36">
        <v>567.20000000000005</v>
      </c>
      <c r="I416" s="36">
        <v>574.5</v>
      </c>
      <c r="J416" s="36">
        <v>583</v>
      </c>
      <c r="K416" s="31">
        <v>566</v>
      </c>
      <c r="L416" s="31">
        <v>550.20000000000005</v>
      </c>
      <c r="M416" s="31">
        <v>4.4181600000000003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4206.8</v>
      </c>
      <c r="D417" s="36">
        <v>4193.5166666666673</v>
      </c>
      <c r="E417" s="36">
        <v>4151.133333333335</v>
      </c>
      <c r="F417" s="36">
        <v>4095.4666666666681</v>
      </c>
      <c r="G417" s="36">
        <v>4053.0833333333358</v>
      </c>
      <c r="H417" s="36">
        <v>4249.1833333333343</v>
      </c>
      <c r="I417" s="36">
        <v>4291.5666666666675</v>
      </c>
      <c r="J417" s="36">
        <v>4347.2333333333336</v>
      </c>
      <c r="K417" s="31">
        <v>4235.8999999999996</v>
      </c>
      <c r="L417" s="31">
        <v>4137.8500000000004</v>
      </c>
      <c r="M417" s="31">
        <v>0.66676999999999997</v>
      </c>
      <c r="N417" s="1"/>
      <c r="O417" s="1"/>
    </row>
    <row r="418" spans="1:15" ht="12.75" customHeight="1">
      <c r="A418" s="33">
        <v>408</v>
      </c>
      <c r="B418" s="53" t="s">
        <v>878</v>
      </c>
      <c r="C418" s="31">
        <v>795.95</v>
      </c>
      <c r="D418" s="36">
        <v>795.54999999999984</v>
      </c>
      <c r="E418" s="36">
        <v>787.6999999999997</v>
      </c>
      <c r="F418" s="36">
        <v>779.44999999999982</v>
      </c>
      <c r="G418" s="36">
        <v>771.59999999999968</v>
      </c>
      <c r="H418" s="36">
        <v>803.79999999999973</v>
      </c>
      <c r="I418" s="36">
        <v>811.64999999999986</v>
      </c>
      <c r="J418" s="36">
        <v>819.89999999999975</v>
      </c>
      <c r="K418" s="31">
        <v>803.4</v>
      </c>
      <c r="L418" s="31">
        <v>787.3</v>
      </c>
      <c r="M418" s="31">
        <v>1.72326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27314.35</v>
      </c>
      <c r="D419" s="36">
        <v>27254.816666666666</v>
      </c>
      <c r="E419" s="36">
        <v>27019.633333333331</v>
      </c>
      <c r="F419" s="36">
        <v>26724.916666666664</v>
      </c>
      <c r="G419" s="36">
        <v>26489.73333333333</v>
      </c>
      <c r="H419" s="36">
        <v>27549.533333333333</v>
      </c>
      <c r="I419" s="36">
        <v>27784.716666666667</v>
      </c>
      <c r="J419" s="36">
        <v>28079.433333333334</v>
      </c>
      <c r="K419" s="31">
        <v>27490</v>
      </c>
      <c r="L419" s="31">
        <v>26960.1</v>
      </c>
      <c r="M419" s="31">
        <v>0.54584999999999995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52.16</v>
      </c>
      <c r="D420" s="36">
        <v>51.680000000000007</v>
      </c>
      <c r="E420" s="36">
        <v>50.900000000000013</v>
      </c>
      <c r="F420" s="36">
        <v>49.640000000000008</v>
      </c>
      <c r="G420" s="36">
        <v>48.860000000000014</v>
      </c>
      <c r="H420" s="36">
        <v>52.940000000000012</v>
      </c>
      <c r="I420" s="36">
        <v>53.720000000000013</v>
      </c>
      <c r="J420" s="36">
        <v>54.980000000000011</v>
      </c>
      <c r="K420" s="31">
        <v>52.46</v>
      </c>
      <c r="L420" s="31">
        <v>50.42</v>
      </c>
      <c r="M420" s="31">
        <v>319.47384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2912.05</v>
      </c>
      <c r="D421" s="36">
        <v>2928.4833333333336</v>
      </c>
      <c r="E421" s="36">
        <v>2875.5666666666671</v>
      </c>
      <c r="F421" s="36">
        <v>2839.0833333333335</v>
      </c>
      <c r="G421" s="36">
        <v>2786.166666666667</v>
      </c>
      <c r="H421" s="36">
        <v>2964.9666666666672</v>
      </c>
      <c r="I421" s="36">
        <v>3017.8833333333332</v>
      </c>
      <c r="J421" s="36">
        <v>3054.3666666666672</v>
      </c>
      <c r="K421" s="31">
        <v>2981.4</v>
      </c>
      <c r="L421" s="31">
        <v>2892</v>
      </c>
      <c r="M421" s="31">
        <v>18.973749999999999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716.85</v>
      </c>
      <c r="D422" s="36">
        <v>719</v>
      </c>
      <c r="E422" s="36">
        <v>703</v>
      </c>
      <c r="F422" s="36">
        <v>689.15</v>
      </c>
      <c r="G422" s="36">
        <v>673.15</v>
      </c>
      <c r="H422" s="36">
        <v>732.85</v>
      </c>
      <c r="I422" s="36">
        <v>748.85</v>
      </c>
      <c r="J422" s="36">
        <v>762.7</v>
      </c>
      <c r="K422" s="31">
        <v>735</v>
      </c>
      <c r="L422" s="31">
        <v>705.15</v>
      </c>
      <c r="M422" s="31">
        <v>14.21902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7021.15</v>
      </c>
      <c r="D423" s="36">
        <v>7055.5333333333328</v>
      </c>
      <c r="E423" s="36">
        <v>6953.1666666666661</v>
      </c>
      <c r="F423" s="36">
        <v>6885.1833333333334</v>
      </c>
      <c r="G423" s="36">
        <v>6782.8166666666666</v>
      </c>
      <c r="H423" s="36">
        <v>7123.5166666666655</v>
      </c>
      <c r="I423" s="36">
        <v>7225.8833333333323</v>
      </c>
      <c r="J423" s="36">
        <v>7293.866666666665</v>
      </c>
      <c r="K423" s="31">
        <v>7157.9</v>
      </c>
      <c r="L423" s="31">
        <v>6987.55</v>
      </c>
      <c r="M423" s="31">
        <v>3.94712</v>
      </c>
      <c r="N423" s="1"/>
      <c r="O423" s="1"/>
    </row>
    <row r="424" spans="1:15" ht="12.75" customHeight="1">
      <c r="A424" s="33">
        <v>414</v>
      </c>
      <c r="B424" s="53" t="s">
        <v>879</v>
      </c>
      <c r="C424" s="31">
        <v>1517.5</v>
      </c>
      <c r="D424" s="36">
        <v>1532.0333333333335</v>
      </c>
      <c r="E424" s="36">
        <v>1489.0666666666671</v>
      </c>
      <c r="F424" s="36">
        <v>1460.6333333333334</v>
      </c>
      <c r="G424" s="36">
        <v>1417.666666666667</v>
      </c>
      <c r="H424" s="36">
        <v>1560.4666666666672</v>
      </c>
      <c r="I424" s="36">
        <v>1603.4333333333338</v>
      </c>
      <c r="J424" s="36">
        <v>1631.8666666666672</v>
      </c>
      <c r="K424" s="31">
        <v>1575</v>
      </c>
      <c r="L424" s="31">
        <v>1503.6</v>
      </c>
      <c r="M424" s="31">
        <v>4.4512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1830.6</v>
      </c>
      <c r="D425" s="36">
        <v>1816.2</v>
      </c>
      <c r="E425" s="36">
        <v>1794.4</v>
      </c>
      <c r="F425" s="36">
        <v>1758.2</v>
      </c>
      <c r="G425" s="36">
        <v>1736.4</v>
      </c>
      <c r="H425" s="36">
        <v>1852.4</v>
      </c>
      <c r="I425" s="36">
        <v>1874.1999999999998</v>
      </c>
      <c r="J425" s="36">
        <v>1910.4</v>
      </c>
      <c r="K425" s="31">
        <v>1838</v>
      </c>
      <c r="L425" s="31">
        <v>1780</v>
      </c>
      <c r="M425" s="31">
        <v>2.0083899999999999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10865.8</v>
      </c>
      <c r="D426" s="36">
        <v>10873.533333333333</v>
      </c>
      <c r="E426" s="36">
        <v>10747.116666666665</v>
      </c>
      <c r="F426" s="36">
        <v>10628.433333333332</v>
      </c>
      <c r="G426" s="36">
        <v>10502.016666666665</v>
      </c>
      <c r="H426" s="36">
        <v>10992.216666666665</v>
      </c>
      <c r="I426" s="36">
        <v>11118.633333333333</v>
      </c>
      <c r="J426" s="36">
        <v>11237.316666666666</v>
      </c>
      <c r="K426" s="31">
        <v>10999.95</v>
      </c>
      <c r="L426" s="31">
        <v>10754.85</v>
      </c>
      <c r="M426" s="31">
        <v>0.56154000000000004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679</v>
      </c>
      <c r="D427" s="36">
        <v>686.05000000000007</v>
      </c>
      <c r="E427" s="36">
        <v>669.10000000000014</v>
      </c>
      <c r="F427" s="36">
        <v>659.2</v>
      </c>
      <c r="G427" s="36">
        <v>642.25000000000011</v>
      </c>
      <c r="H427" s="36">
        <v>695.95000000000016</v>
      </c>
      <c r="I427" s="36">
        <v>712.9000000000002</v>
      </c>
      <c r="J427" s="36">
        <v>722.80000000000018</v>
      </c>
      <c r="K427" s="31">
        <v>703</v>
      </c>
      <c r="L427" s="31">
        <v>676.15</v>
      </c>
      <c r="M427" s="31">
        <v>18.68439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753</v>
      </c>
      <c r="D428" s="36">
        <v>744.65</v>
      </c>
      <c r="E428" s="36">
        <v>725.59999999999991</v>
      </c>
      <c r="F428" s="36">
        <v>698.19999999999993</v>
      </c>
      <c r="G428" s="36">
        <v>679.14999999999986</v>
      </c>
      <c r="H428" s="36">
        <v>772.05</v>
      </c>
      <c r="I428" s="36">
        <v>791.09999999999991</v>
      </c>
      <c r="J428" s="36">
        <v>818.5</v>
      </c>
      <c r="K428" s="31">
        <v>763.7</v>
      </c>
      <c r="L428" s="31">
        <v>717.25</v>
      </c>
      <c r="M428" s="31">
        <v>9.9286300000000001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615.6</v>
      </c>
      <c r="D429" s="36">
        <v>619.5</v>
      </c>
      <c r="E429" s="36">
        <v>604.1</v>
      </c>
      <c r="F429" s="36">
        <v>592.6</v>
      </c>
      <c r="G429" s="36">
        <v>577.20000000000005</v>
      </c>
      <c r="H429" s="36">
        <v>631</v>
      </c>
      <c r="I429" s="36">
        <v>646.40000000000009</v>
      </c>
      <c r="J429" s="36">
        <v>657.9</v>
      </c>
      <c r="K429" s="31">
        <v>634.9</v>
      </c>
      <c r="L429" s="31">
        <v>608</v>
      </c>
      <c r="M429" s="31">
        <v>6.0128700000000004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872.8</v>
      </c>
      <c r="D430" s="36">
        <v>874.11666666666667</v>
      </c>
      <c r="E430" s="36">
        <v>867.68333333333339</v>
      </c>
      <c r="F430" s="36">
        <v>862.56666666666672</v>
      </c>
      <c r="G430" s="36">
        <v>856.13333333333344</v>
      </c>
      <c r="H430" s="36">
        <v>879.23333333333335</v>
      </c>
      <c r="I430" s="36">
        <v>885.66666666666652</v>
      </c>
      <c r="J430" s="36">
        <v>890.7833333333333</v>
      </c>
      <c r="K430" s="31">
        <v>880.55</v>
      </c>
      <c r="L430" s="31">
        <v>869</v>
      </c>
      <c r="M430" s="31">
        <v>135.28447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148.1</v>
      </c>
      <c r="D431" s="36">
        <v>148.00333333333336</v>
      </c>
      <c r="E431" s="36">
        <v>146.3966666666667</v>
      </c>
      <c r="F431" s="36">
        <v>144.69333333333336</v>
      </c>
      <c r="G431" s="36">
        <v>143.0866666666667</v>
      </c>
      <c r="H431" s="36">
        <v>149.70666666666671</v>
      </c>
      <c r="I431" s="36">
        <v>151.31333333333333</v>
      </c>
      <c r="J431" s="36">
        <v>153.01666666666671</v>
      </c>
      <c r="K431" s="31">
        <v>149.61000000000001</v>
      </c>
      <c r="L431" s="31">
        <v>146.30000000000001</v>
      </c>
      <c r="M431" s="31">
        <v>123.16097000000001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683.6</v>
      </c>
      <c r="D432" s="36">
        <v>685.35</v>
      </c>
      <c r="E432" s="36">
        <v>674.7</v>
      </c>
      <c r="F432" s="36">
        <v>665.80000000000007</v>
      </c>
      <c r="G432" s="36">
        <v>655.15000000000009</v>
      </c>
      <c r="H432" s="36">
        <v>694.25</v>
      </c>
      <c r="I432" s="36">
        <v>704.89999999999986</v>
      </c>
      <c r="J432" s="36">
        <v>713.8</v>
      </c>
      <c r="K432" s="31">
        <v>696</v>
      </c>
      <c r="L432" s="31">
        <v>676.45</v>
      </c>
      <c r="M432" s="31">
        <v>9.3192199999999996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145.37</v>
      </c>
      <c r="D433" s="36">
        <v>148.26333333333335</v>
      </c>
      <c r="E433" s="36">
        <v>141.47666666666669</v>
      </c>
      <c r="F433" s="36">
        <v>137.58333333333334</v>
      </c>
      <c r="G433" s="36">
        <v>130.79666666666668</v>
      </c>
      <c r="H433" s="36">
        <v>152.15666666666669</v>
      </c>
      <c r="I433" s="36">
        <v>158.94333333333338</v>
      </c>
      <c r="J433" s="36">
        <v>162.8366666666667</v>
      </c>
      <c r="K433" s="31">
        <v>155.05000000000001</v>
      </c>
      <c r="L433" s="31">
        <v>144.37</v>
      </c>
      <c r="M433" s="31">
        <v>163.84324000000001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518.20000000000005</v>
      </c>
      <c r="D434" s="36">
        <v>523.38333333333333</v>
      </c>
      <c r="E434" s="36">
        <v>511.26666666666665</v>
      </c>
      <c r="F434" s="36">
        <v>504.33333333333337</v>
      </c>
      <c r="G434" s="36">
        <v>492.2166666666667</v>
      </c>
      <c r="H434" s="36">
        <v>530.31666666666661</v>
      </c>
      <c r="I434" s="36">
        <v>542.43333333333317</v>
      </c>
      <c r="J434" s="36">
        <v>549.36666666666656</v>
      </c>
      <c r="K434" s="31">
        <v>535.5</v>
      </c>
      <c r="L434" s="31">
        <v>516.45000000000005</v>
      </c>
      <c r="M434" s="31">
        <v>4.4263399999999997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227.99</v>
      </c>
      <c r="D435" s="36">
        <v>227.29666666666665</v>
      </c>
      <c r="E435" s="36">
        <v>225.89333333333332</v>
      </c>
      <c r="F435" s="36">
        <v>223.79666666666665</v>
      </c>
      <c r="G435" s="36">
        <v>222.39333333333332</v>
      </c>
      <c r="H435" s="36">
        <v>229.39333333333332</v>
      </c>
      <c r="I435" s="36">
        <v>230.79666666666668</v>
      </c>
      <c r="J435" s="36">
        <v>232.89333333333332</v>
      </c>
      <c r="K435" s="31">
        <v>228.7</v>
      </c>
      <c r="L435" s="31">
        <v>225.2</v>
      </c>
      <c r="M435" s="31">
        <v>4.2758500000000002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1701.6</v>
      </c>
      <c r="D436" s="36">
        <v>1708.0166666666667</v>
      </c>
      <c r="E436" s="36">
        <v>1690.5833333333333</v>
      </c>
      <c r="F436" s="36">
        <v>1679.5666666666666</v>
      </c>
      <c r="G436" s="36">
        <v>1662.1333333333332</v>
      </c>
      <c r="H436" s="36">
        <v>1719.0333333333333</v>
      </c>
      <c r="I436" s="36">
        <v>1736.4666666666667</v>
      </c>
      <c r="J436" s="36">
        <v>1747.4833333333333</v>
      </c>
      <c r="K436" s="31">
        <v>1725.45</v>
      </c>
      <c r="L436" s="31">
        <v>1697</v>
      </c>
      <c r="M436" s="31">
        <v>15.2584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879.35</v>
      </c>
      <c r="D437" s="36">
        <v>877.53333333333342</v>
      </c>
      <c r="E437" s="36">
        <v>863.11666666666679</v>
      </c>
      <c r="F437" s="36">
        <v>846.88333333333333</v>
      </c>
      <c r="G437" s="36">
        <v>832.4666666666667</v>
      </c>
      <c r="H437" s="36">
        <v>893.76666666666688</v>
      </c>
      <c r="I437" s="36">
        <v>908.18333333333362</v>
      </c>
      <c r="J437" s="36">
        <v>924.41666666666697</v>
      </c>
      <c r="K437" s="31">
        <v>891.95</v>
      </c>
      <c r="L437" s="31">
        <v>861.3</v>
      </c>
      <c r="M437" s="31">
        <v>12.22353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4343.3500000000004</v>
      </c>
      <c r="D438" s="36">
        <v>4334.6833333333334</v>
      </c>
      <c r="E438" s="36">
        <v>4260.8666666666668</v>
      </c>
      <c r="F438" s="36">
        <v>4178.3833333333332</v>
      </c>
      <c r="G438" s="36">
        <v>4104.5666666666666</v>
      </c>
      <c r="H438" s="36">
        <v>4417.166666666667</v>
      </c>
      <c r="I438" s="36">
        <v>4490.9833333333345</v>
      </c>
      <c r="J438" s="36">
        <v>4573.4666666666672</v>
      </c>
      <c r="K438" s="31">
        <v>4408.5</v>
      </c>
      <c r="L438" s="31">
        <v>4252.2</v>
      </c>
      <c r="M438" s="31">
        <v>1.5381800000000001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1425.5</v>
      </c>
      <c r="D439" s="36">
        <v>1432.1666666666667</v>
      </c>
      <c r="E439" s="36">
        <v>1415.3333333333335</v>
      </c>
      <c r="F439" s="36">
        <v>1405.1666666666667</v>
      </c>
      <c r="G439" s="36">
        <v>1388.3333333333335</v>
      </c>
      <c r="H439" s="36">
        <v>1442.3333333333335</v>
      </c>
      <c r="I439" s="36">
        <v>1459.166666666667</v>
      </c>
      <c r="J439" s="36">
        <v>1469.3333333333335</v>
      </c>
      <c r="K439" s="31">
        <v>1449</v>
      </c>
      <c r="L439" s="31">
        <v>1422</v>
      </c>
      <c r="M439" s="31">
        <v>0.72023999999999999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601.5</v>
      </c>
      <c r="D440" s="36">
        <v>600</v>
      </c>
      <c r="E440" s="36">
        <v>589</v>
      </c>
      <c r="F440" s="36">
        <v>576.5</v>
      </c>
      <c r="G440" s="36">
        <v>565.5</v>
      </c>
      <c r="H440" s="36">
        <v>612.5</v>
      </c>
      <c r="I440" s="36">
        <v>623.5</v>
      </c>
      <c r="J440" s="36">
        <v>636</v>
      </c>
      <c r="K440" s="31">
        <v>611</v>
      </c>
      <c r="L440" s="31">
        <v>587.5</v>
      </c>
      <c r="M440" s="31">
        <v>4.5450999999999997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5326.25</v>
      </c>
      <c r="D441" s="36">
        <v>5377.6166666666668</v>
      </c>
      <c r="E441" s="36">
        <v>5269.2333333333336</v>
      </c>
      <c r="F441" s="36">
        <v>5212.2166666666672</v>
      </c>
      <c r="G441" s="36">
        <v>5103.8333333333339</v>
      </c>
      <c r="H441" s="36">
        <v>5434.6333333333332</v>
      </c>
      <c r="I441" s="36">
        <v>5543.0166666666664</v>
      </c>
      <c r="J441" s="36">
        <v>5600.0333333333328</v>
      </c>
      <c r="K441" s="31">
        <v>5486</v>
      </c>
      <c r="L441" s="31">
        <v>5320.6</v>
      </c>
      <c r="M441" s="31">
        <v>0.59441999999999995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943.95</v>
      </c>
      <c r="D442" s="36">
        <v>936.30000000000007</v>
      </c>
      <c r="E442" s="36">
        <v>908.65000000000009</v>
      </c>
      <c r="F442" s="36">
        <v>873.35</v>
      </c>
      <c r="G442" s="36">
        <v>845.7</v>
      </c>
      <c r="H442" s="36">
        <v>971.60000000000014</v>
      </c>
      <c r="I442" s="36">
        <v>999.25</v>
      </c>
      <c r="J442" s="36">
        <v>1034.5500000000002</v>
      </c>
      <c r="K442" s="31">
        <v>963.95</v>
      </c>
      <c r="L442" s="31">
        <v>901</v>
      </c>
      <c r="M442" s="31">
        <v>7.0198900000000002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68.22</v>
      </c>
      <c r="D443" s="36">
        <v>67.356666666666669</v>
      </c>
      <c r="E443" s="36">
        <v>66.493333333333339</v>
      </c>
      <c r="F443" s="36">
        <v>64.766666666666666</v>
      </c>
      <c r="G443" s="36">
        <v>63.903333333333336</v>
      </c>
      <c r="H443" s="36">
        <v>69.083333333333343</v>
      </c>
      <c r="I443" s="36">
        <v>69.946666666666658</v>
      </c>
      <c r="J443" s="36">
        <v>71.673333333333346</v>
      </c>
      <c r="K443" s="31">
        <v>68.22</v>
      </c>
      <c r="L443" s="31">
        <v>65.63</v>
      </c>
      <c r="M443" s="31">
        <v>1144.8967600000001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723.15</v>
      </c>
      <c r="D444" s="36">
        <v>726.66666666666663</v>
      </c>
      <c r="E444" s="36">
        <v>713.63333333333321</v>
      </c>
      <c r="F444" s="36">
        <v>704.11666666666656</v>
      </c>
      <c r="G444" s="36">
        <v>691.08333333333314</v>
      </c>
      <c r="H444" s="36">
        <v>736.18333333333328</v>
      </c>
      <c r="I444" s="36">
        <v>749.21666666666681</v>
      </c>
      <c r="J444" s="36">
        <v>758.73333333333335</v>
      </c>
      <c r="K444" s="31">
        <v>739.7</v>
      </c>
      <c r="L444" s="31">
        <v>717.15</v>
      </c>
      <c r="M444" s="31">
        <v>8.3846600000000002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793.7</v>
      </c>
      <c r="D445" s="36">
        <v>793.70000000000016</v>
      </c>
      <c r="E445" s="36">
        <v>784.95000000000027</v>
      </c>
      <c r="F445" s="36">
        <v>776.20000000000016</v>
      </c>
      <c r="G445" s="36">
        <v>767.45000000000027</v>
      </c>
      <c r="H445" s="36">
        <v>802.45000000000027</v>
      </c>
      <c r="I445" s="36">
        <v>811.2</v>
      </c>
      <c r="J445" s="36">
        <v>819.95000000000027</v>
      </c>
      <c r="K445" s="31">
        <v>802.45</v>
      </c>
      <c r="L445" s="31">
        <v>784.95</v>
      </c>
      <c r="M445" s="31">
        <v>4.0953600000000003</v>
      </c>
      <c r="N445" s="1"/>
      <c r="O445" s="1"/>
    </row>
    <row r="446" spans="1:15" ht="12.75" customHeight="1">
      <c r="A446" s="33">
        <v>436</v>
      </c>
      <c r="B446" s="53" t="s">
        <v>835</v>
      </c>
      <c r="C446" s="31">
        <v>491.5</v>
      </c>
      <c r="D446" s="36">
        <v>488.09999999999997</v>
      </c>
      <c r="E446" s="36">
        <v>481.39999999999992</v>
      </c>
      <c r="F446" s="36">
        <v>471.29999999999995</v>
      </c>
      <c r="G446" s="36">
        <v>464.59999999999991</v>
      </c>
      <c r="H446" s="36">
        <v>498.19999999999993</v>
      </c>
      <c r="I446" s="36">
        <v>504.9</v>
      </c>
      <c r="J446" s="36">
        <v>515</v>
      </c>
      <c r="K446" s="31">
        <v>494.8</v>
      </c>
      <c r="L446" s="31">
        <v>478</v>
      </c>
      <c r="M446" s="31">
        <v>6.0271699999999999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46.78</v>
      </c>
      <c r="D447" s="36">
        <v>47.06</v>
      </c>
      <c r="E447" s="36">
        <v>46.220000000000006</v>
      </c>
      <c r="F447" s="36">
        <v>45.660000000000004</v>
      </c>
      <c r="G447" s="36">
        <v>44.820000000000007</v>
      </c>
      <c r="H447" s="36">
        <v>47.620000000000005</v>
      </c>
      <c r="I447" s="36">
        <v>48.460000000000008</v>
      </c>
      <c r="J447" s="36">
        <v>49.02</v>
      </c>
      <c r="K447" s="31">
        <v>47.9</v>
      </c>
      <c r="L447" s="31">
        <v>46.5</v>
      </c>
      <c r="M447" s="31">
        <v>134.95703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2496.6999999999998</v>
      </c>
      <c r="D448" s="36">
        <v>2493.0833333333335</v>
      </c>
      <c r="E448" s="36">
        <v>2474.2166666666672</v>
      </c>
      <c r="F448" s="36">
        <v>2451.7333333333336</v>
      </c>
      <c r="G448" s="36">
        <v>2432.8666666666672</v>
      </c>
      <c r="H448" s="36">
        <v>2515.5666666666671</v>
      </c>
      <c r="I448" s="36">
        <v>2534.4333333333329</v>
      </c>
      <c r="J448" s="36">
        <v>2556.916666666667</v>
      </c>
      <c r="K448" s="31">
        <v>2511.9499999999998</v>
      </c>
      <c r="L448" s="31">
        <v>2470.6</v>
      </c>
      <c r="M448" s="31">
        <v>6.3521599999999996</v>
      </c>
      <c r="N448" s="1"/>
      <c r="O448" s="1"/>
    </row>
    <row r="449" spans="1:15" ht="12.75" customHeight="1">
      <c r="A449" s="33">
        <v>439</v>
      </c>
      <c r="B449" s="53" t="s">
        <v>880</v>
      </c>
      <c r="C449" s="31">
        <v>196.92</v>
      </c>
      <c r="D449" s="36">
        <v>197.41</v>
      </c>
      <c r="E449" s="36">
        <v>193.51999999999998</v>
      </c>
      <c r="F449" s="36">
        <v>190.11999999999998</v>
      </c>
      <c r="G449" s="36">
        <v>186.22999999999996</v>
      </c>
      <c r="H449" s="36">
        <v>200.81</v>
      </c>
      <c r="I449" s="36">
        <v>204.70000000000005</v>
      </c>
      <c r="J449" s="36">
        <v>208.10000000000002</v>
      </c>
      <c r="K449" s="31">
        <v>201.3</v>
      </c>
      <c r="L449" s="31">
        <v>194.01</v>
      </c>
      <c r="M449" s="31">
        <v>43.532240000000002</v>
      </c>
      <c r="N449" s="1"/>
      <c r="O449" s="1"/>
    </row>
    <row r="450" spans="1:15" ht="12.75" customHeight="1">
      <c r="A450" s="33">
        <v>440</v>
      </c>
      <c r="B450" s="53" t="s">
        <v>881</v>
      </c>
      <c r="C450" s="31">
        <v>458.75</v>
      </c>
      <c r="D450" s="36">
        <v>459.41666666666669</v>
      </c>
      <c r="E450" s="36">
        <v>456.93333333333339</v>
      </c>
      <c r="F450" s="36">
        <v>455.11666666666673</v>
      </c>
      <c r="G450" s="36">
        <v>452.63333333333344</v>
      </c>
      <c r="H450" s="36">
        <v>461.23333333333335</v>
      </c>
      <c r="I450" s="36">
        <v>463.71666666666658</v>
      </c>
      <c r="J450" s="36">
        <v>465.5333333333333</v>
      </c>
      <c r="K450" s="31">
        <v>461.9</v>
      </c>
      <c r="L450" s="31">
        <v>457.6</v>
      </c>
      <c r="M450" s="31">
        <v>1.28637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967.7</v>
      </c>
      <c r="D451" s="36">
        <v>965.80000000000007</v>
      </c>
      <c r="E451" s="36">
        <v>956.60000000000014</v>
      </c>
      <c r="F451" s="36">
        <v>945.50000000000011</v>
      </c>
      <c r="G451" s="36">
        <v>936.30000000000018</v>
      </c>
      <c r="H451" s="36">
        <v>976.90000000000009</v>
      </c>
      <c r="I451" s="36">
        <v>986.10000000000014</v>
      </c>
      <c r="J451" s="36">
        <v>997.2</v>
      </c>
      <c r="K451" s="31">
        <v>975</v>
      </c>
      <c r="L451" s="31">
        <v>954.7</v>
      </c>
      <c r="M451" s="31">
        <v>4.9543299999999997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1111.5</v>
      </c>
      <c r="D452" s="36">
        <v>1108.8500000000001</v>
      </c>
      <c r="E452" s="36">
        <v>1096.7000000000003</v>
      </c>
      <c r="F452" s="36">
        <v>1081.9000000000001</v>
      </c>
      <c r="G452" s="36">
        <v>1069.7500000000002</v>
      </c>
      <c r="H452" s="36">
        <v>1123.6500000000003</v>
      </c>
      <c r="I452" s="36">
        <v>1135.8000000000004</v>
      </c>
      <c r="J452" s="36">
        <v>1150.6000000000004</v>
      </c>
      <c r="K452" s="31">
        <v>1121</v>
      </c>
      <c r="L452" s="31">
        <v>1094.05</v>
      </c>
      <c r="M452" s="31">
        <v>14.26606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1907.5</v>
      </c>
      <c r="D453" s="36">
        <v>1905.2666666666664</v>
      </c>
      <c r="E453" s="36">
        <v>1878.8333333333328</v>
      </c>
      <c r="F453" s="36">
        <v>1850.1666666666663</v>
      </c>
      <c r="G453" s="36">
        <v>1823.7333333333327</v>
      </c>
      <c r="H453" s="36">
        <v>1933.9333333333329</v>
      </c>
      <c r="I453" s="36">
        <v>1960.3666666666663</v>
      </c>
      <c r="J453" s="36">
        <v>1989.0333333333331</v>
      </c>
      <c r="K453" s="31">
        <v>1931.7</v>
      </c>
      <c r="L453" s="31">
        <v>1876.6</v>
      </c>
      <c r="M453" s="31">
        <v>13.07192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4365.3500000000004</v>
      </c>
      <c r="D454" s="36">
        <v>4363.55</v>
      </c>
      <c r="E454" s="36">
        <v>4329.1000000000004</v>
      </c>
      <c r="F454" s="36">
        <v>4292.8500000000004</v>
      </c>
      <c r="G454" s="36">
        <v>4258.4000000000005</v>
      </c>
      <c r="H454" s="36">
        <v>4399.8</v>
      </c>
      <c r="I454" s="36">
        <v>4434.2499999999991</v>
      </c>
      <c r="J454" s="36">
        <v>4470.5</v>
      </c>
      <c r="K454" s="31">
        <v>4398</v>
      </c>
      <c r="L454" s="31">
        <v>4327.3</v>
      </c>
      <c r="M454" s="31">
        <v>17.97906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1194.9000000000001</v>
      </c>
      <c r="D455" s="36">
        <v>1198.5</v>
      </c>
      <c r="E455" s="36">
        <v>1185.5999999999999</v>
      </c>
      <c r="F455" s="36">
        <v>1176.3</v>
      </c>
      <c r="G455" s="36">
        <v>1163.3999999999999</v>
      </c>
      <c r="H455" s="36">
        <v>1207.8</v>
      </c>
      <c r="I455" s="36">
        <v>1220.7</v>
      </c>
      <c r="J455" s="36">
        <v>1230</v>
      </c>
      <c r="K455" s="31">
        <v>1211.4000000000001</v>
      </c>
      <c r="L455" s="31">
        <v>1189.2</v>
      </c>
      <c r="M455" s="31">
        <v>13.310040000000001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6925.6</v>
      </c>
      <c r="D456" s="36">
        <v>6932.2</v>
      </c>
      <c r="E456" s="36">
        <v>6909.4</v>
      </c>
      <c r="F456" s="36">
        <v>6893.2</v>
      </c>
      <c r="G456" s="36">
        <v>6870.4</v>
      </c>
      <c r="H456" s="36">
        <v>6948.4</v>
      </c>
      <c r="I456" s="36">
        <v>6971.2000000000007</v>
      </c>
      <c r="J456" s="36">
        <v>6987.4</v>
      </c>
      <c r="K456" s="31">
        <v>6955</v>
      </c>
      <c r="L456" s="31">
        <v>6916</v>
      </c>
      <c r="M456" s="31">
        <v>0.49769999999999998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6359.1</v>
      </c>
      <c r="D457" s="36">
        <v>6348.9833333333336</v>
      </c>
      <c r="E457" s="36">
        <v>6305.1166666666668</v>
      </c>
      <c r="F457" s="36">
        <v>6251.1333333333332</v>
      </c>
      <c r="G457" s="36">
        <v>6207.2666666666664</v>
      </c>
      <c r="H457" s="36">
        <v>6402.9666666666672</v>
      </c>
      <c r="I457" s="36">
        <v>6446.8333333333339</v>
      </c>
      <c r="J457" s="36">
        <v>6500.8166666666675</v>
      </c>
      <c r="K457" s="31">
        <v>6392.85</v>
      </c>
      <c r="L457" s="31">
        <v>6295</v>
      </c>
      <c r="M457" s="31">
        <v>0.20810999999999999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792.95</v>
      </c>
      <c r="D458" s="36">
        <v>786.9</v>
      </c>
      <c r="E458" s="36">
        <v>769.5</v>
      </c>
      <c r="F458" s="36">
        <v>746.05000000000007</v>
      </c>
      <c r="G458" s="36">
        <v>728.65000000000009</v>
      </c>
      <c r="H458" s="36">
        <v>810.34999999999991</v>
      </c>
      <c r="I458" s="36">
        <v>827.74999999999977</v>
      </c>
      <c r="J458" s="36">
        <v>851.19999999999982</v>
      </c>
      <c r="K458" s="31">
        <v>804.3</v>
      </c>
      <c r="L458" s="31">
        <v>763.45</v>
      </c>
      <c r="M458" s="31">
        <v>35.99756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1161.8499999999999</v>
      </c>
      <c r="D459" s="36">
        <v>1153.1499999999999</v>
      </c>
      <c r="E459" s="36">
        <v>1127.2999999999997</v>
      </c>
      <c r="F459" s="36">
        <v>1092.7499999999998</v>
      </c>
      <c r="G459" s="36">
        <v>1066.8999999999996</v>
      </c>
      <c r="H459" s="36">
        <v>1187.6999999999998</v>
      </c>
      <c r="I459" s="36">
        <v>1213.5499999999997</v>
      </c>
      <c r="J459" s="36">
        <v>1248.0999999999999</v>
      </c>
      <c r="K459" s="31">
        <v>1179</v>
      </c>
      <c r="L459" s="31">
        <v>1118.5999999999999</v>
      </c>
      <c r="M459" s="31">
        <v>285.92304000000001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444.1</v>
      </c>
      <c r="D460" s="36">
        <v>444.43333333333334</v>
      </c>
      <c r="E460" s="36">
        <v>439.66666666666669</v>
      </c>
      <c r="F460" s="36">
        <v>435.23333333333335</v>
      </c>
      <c r="G460" s="36">
        <v>430.4666666666667</v>
      </c>
      <c r="H460" s="36">
        <v>448.86666666666667</v>
      </c>
      <c r="I460" s="36">
        <v>453.63333333333333</v>
      </c>
      <c r="J460" s="36">
        <v>458.06666666666666</v>
      </c>
      <c r="K460" s="31">
        <v>449.2</v>
      </c>
      <c r="L460" s="31">
        <v>440</v>
      </c>
      <c r="M460" s="31">
        <v>112.62582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164.07</v>
      </c>
      <c r="D461" s="36">
        <v>163.56</v>
      </c>
      <c r="E461" s="36">
        <v>161.82</v>
      </c>
      <c r="F461" s="36">
        <v>159.57</v>
      </c>
      <c r="G461" s="36">
        <v>157.82999999999998</v>
      </c>
      <c r="H461" s="36">
        <v>165.81</v>
      </c>
      <c r="I461" s="36">
        <v>167.55</v>
      </c>
      <c r="J461" s="36">
        <v>169.8</v>
      </c>
      <c r="K461" s="31">
        <v>165.3</v>
      </c>
      <c r="L461" s="31">
        <v>161.31</v>
      </c>
      <c r="M461" s="31">
        <v>428.24599999999998</v>
      </c>
      <c r="N461" s="1"/>
      <c r="O461" s="1"/>
    </row>
    <row r="462" spans="1:15" ht="12.75" customHeight="1">
      <c r="A462" s="33">
        <v>452</v>
      </c>
      <c r="B462" s="53" t="s">
        <v>882</v>
      </c>
      <c r="C462" s="31">
        <v>999.05</v>
      </c>
      <c r="D462" s="36">
        <v>1000.5166666666668</v>
      </c>
      <c r="E462" s="36">
        <v>996.53333333333353</v>
      </c>
      <c r="F462" s="36">
        <v>994.01666666666677</v>
      </c>
      <c r="G462" s="36">
        <v>990.03333333333353</v>
      </c>
      <c r="H462" s="36">
        <v>1003.0333333333335</v>
      </c>
      <c r="I462" s="36">
        <v>1007.0166666666669</v>
      </c>
      <c r="J462" s="36">
        <v>1009.5333333333335</v>
      </c>
      <c r="K462" s="31">
        <v>1004.5</v>
      </c>
      <c r="L462" s="31">
        <v>998</v>
      </c>
      <c r="M462" s="31">
        <v>4.3406599999999997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99.59</v>
      </c>
      <c r="D463" s="36">
        <v>99.88333333333334</v>
      </c>
      <c r="E463" s="36">
        <v>98.066666666666677</v>
      </c>
      <c r="F463" s="36">
        <v>96.543333333333337</v>
      </c>
      <c r="G463" s="36">
        <v>94.726666666666674</v>
      </c>
      <c r="H463" s="36">
        <v>101.40666666666668</v>
      </c>
      <c r="I463" s="36">
        <v>103.22333333333334</v>
      </c>
      <c r="J463" s="36">
        <v>104.74666666666668</v>
      </c>
      <c r="K463" s="31">
        <v>101.7</v>
      </c>
      <c r="L463" s="31">
        <v>98.36</v>
      </c>
      <c r="M463" s="31">
        <v>130.19803999999999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1538.05</v>
      </c>
      <c r="D464" s="36">
        <v>1536.6666666666667</v>
      </c>
      <c r="E464" s="36">
        <v>1521.3833333333334</v>
      </c>
      <c r="F464" s="36">
        <v>1504.7166666666667</v>
      </c>
      <c r="G464" s="36">
        <v>1489.4333333333334</v>
      </c>
      <c r="H464" s="36">
        <v>1553.3333333333335</v>
      </c>
      <c r="I464" s="36">
        <v>1568.6166666666668</v>
      </c>
      <c r="J464" s="36">
        <v>1585.2833333333335</v>
      </c>
      <c r="K464" s="31">
        <v>1551.95</v>
      </c>
      <c r="L464" s="31">
        <v>1520</v>
      </c>
      <c r="M464" s="31">
        <v>16.225429999999999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1290.4000000000001</v>
      </c>
      <c r="D465" s="36">
        <v>1297.0166666666667</v>
      </c>
      <c r="E465" s="36">
        <v>1279.5333333333333</v>
      </c>
      <c r="F465" s="36">
        <v>1268.6666666666667</v>
      </c>
      <c r="G465" s="36">
        <v>1251.1833333333334</v>
      </c>
      <c r="H465" s="36">
        <v>1307.8833333333332</v>
      </c>
      <c r="I465" s="36">
        <v>1325.3666666666663</v>
      </c>
      <c r="J465" s="36">
        <v>1336.2333333333331</v>
      </c>
      <c r="K465" s="31">
        <v>1314.5</v>
      </c>
      <c r="L465" s="31">
        <v>1286.1500000000001</v>
      </c>
      <c r="M465" s="31">
        <v>2.57883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285.64</v>
      </c>
      <c r="D466" s="36">
        <v>287.32666666666665</v>
      </c>
      <c r="E466" s="36">
        <v>276.8533333333333</v>
      </c>
      <c r="F466" s="36">
        <v>268.06666666666666</v>
      </c>
      <c r="G466" s="36">
        <v>257.59333333333331</v>
      </c>
      <c r="H466" s="36">
        <v>296.11333333333329</v>
      </c>
      <c r="I466" s="36">
        <v>306.58666666666664</v>
      </c>
      <c r="J466" s="36">
        <v>315.37333333333328</v>
      </c>
      <c r="K466" s="31">
        <v>297.8</v>
      </c>
      <c r="L466" s="31">
        <v>278.54000000000002</v>
      </c>
      <c r="M466" s="31">
        <v>104.91030000000001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823.7</v>
      </c>
      <c r="D467" s="36">
        <v>821.75</v>
      </c>
      <c r="E467" s="36">
        <v>816</v>
      </c>
      <c r="F467" s="36">
        <v>808.3</v>
      </c>
      <c r="G467" s="36">
        <v>802.55</v>
      </c>
      <c r="H467" s="36">
        <v>829.45</v>
      </c>
      <c r="I467" s="36">
        <v>835.2</v>
      </c>
      <c r="J467" s="36">
        <v>842.90000000000009</v>
      </c>
      <c r="K467" s="31">
        <v>827.5</v>
      </c>
      <c r="L467" s="31">
        <v>814.05</v>
      </c>
      <c r="M467" s="31">
        <v>12.327349999999999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5059</v>
      </c>
      <c r="D468" s="36">
        <v>5062.9666666666662</v>
      </c>
      <c r="E468" s="36">
        <v>5035.0333333333328</v>
      </c>
      <c r="F468" s="36">
        <v>5011.0666666666666</v>
      </c>
      <c r="G468" s="36">
        <v>4983.1333333333332</v>
      </c>
      <c r="H468" s="36">
        <v>5086.9333333333325</v>
      </c>
      <c r="I468" s="36">
        <v>5114.866666666665</v>
      </c>
      <c r="J468" s="36">
        <v>5138.8333333333321</v>
      </c>
      <c r="K468" s="31">
        <v>5090.8999999999996</v>
      </c>
      <c r="L468" s="31">
        <v>5039</v>
      </c>
      <c r="M468" s="31">
        <v>0.35017999999999999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4213.3</v>
      </c>
      <c r="D469" s="36">
        <v>4218.416666666667</v>
      </c>
      <c r="E469" s="36">
        <v>4162.8333333333339</v>
      </c>
      <c r="F469" s="36">
        <v>4112.3666666666668</v>
      </c>
      <c r="G469" s="36">
        <v>4056.7833333333338</v>
      </c>
      <c r="H469" s="36">
        <v>4268.8833333333341</v>
      </c>
      <c r="I469" s="36">
        <v>4324.4666666666681</v>
      </c>
      <c r="J469" s="36">
        <v>4374.9333333333343</v>
      </c>
      <c r="K469" s="31">
        <v>4274</v>
      </c>
      <c r="L469" s="31">
        <v>4167.95</v>
      </c>
      <c r="M469" s="31">
        <v>1.60562</v>
      </c>
      <c r="N469" s="1"/>
      <c r="O469" s="1"/>
    </row>
    <row r="470" spans="1:15" ht="12.75" customHeight="1">
      <c r="A470" s="33">
        <v>460</v>
      </c>
      <c r="B470" s="53" t="s">
        <v>883</v>
      </c>
      <c r="C470" s="31">
        <v>1683.7</v>
      </c>
      <c r="D470" s="36">
        <v>1684.55</v>
      </c>
      <c r="E470" s="36">
        <v>1664.1</v>
      </c>
      <c r="F470" s="36">
        <v>1644.5</v>
      </c>
      <c r="G470" s="36">
        <v>1624.05</v>
      </c>
      <c r="H470" s="36">
        <v>1704.1499999999999</v>
      </c>
      <c r="I470" s="36">
        <v>1724.6000000000001</v>
      </c>
      <c r="J470" s="36">
        <v>1744.1999999999998</v>
      </c>
      <c r="K470" s="31">
        <v>1705</v>
      </c>
      <c r="L470" s="31">
        <v>1664.95</v>
      </c>
      <c r="M470" s="31">
        <v>8.9863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3468.25</v>
      </c>
      <c r="D471" s="36">
        <v>3452.6166666666668</v>
      </c>
      <c r="E471" s="36">
        <v>3426.2333333333336</v>
      </c>
      <c r="F471" s="36">
        <v>3384.2166666666667</v>
      </c>
      <c r="G471" s="36">
        <v>3357.8333333333335</v>
      </c>
      <c r="H471" s="36">
        <v>3494.6333333333337</v>
      </c>
      <c r="I471" s="36">
        <v>3521.0166666666669</v>
      </c>
      <c r="J471" s="36">
        <v>3563.0333333333338</v>
      </c>
      <c r="K471" s="31">
        <v>3479</v>
      </c>
      <c r="L471" s="31">
        <v>3410.6</v>
      </c>
      <c r="M471" s="31">
        <v>13.168799999999999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3111.15</v>
      </c>
      <c r="D472" s="36">
        <v>3151.3666666666668</v>
      </c>
      <c r="E472" s="36">
        <v>3062.7833333333338</v>
      </c>
      <c r="F472" s="36">
        <v>3014.416666666667</v>
      </c>
      <c r="G472" s="36">
        <v>2925.8333333333339</v>
      </c>
      <c r="H472" s="36">
        <v>3199.7333333333336</v>
      </c>
      <c r="I472" s="36">
        <v>3288.3166666666666</v>
      </c>
      <c r="J472" s="36">
        <v>3336.6833333333334</v>
      </c>
      <c r="K472" s="31">
        <v>3239.95</v>
      </c>
      <c r="L472" s="31">
        <v>3103</v>
      </c>
      <c r="M472" s="31">
        <v>3.0643199999999999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1601.3</v>
      </c>
      <c r="D473" s="36">
        <v>1609.0333333333331</v>
      </c>
      <c r="E473" s="36">
        <v>1578.2166666666662</v>
      </c>
      <c r="F473" s="36">
        <v>1555.1333333333332</v>
      </c>
      <c r="G473" s="36">
        <v>1524.3166666666664</v>
      </c>
      <c r="H473" s="36">
        <v>1632.1166666666661</v>
      </c>
      <c r="I473" s="36">
        <v>1662.9333333333332</v>
      </c>
      <c r="J473" s="36">
        <v>1686.016666666666</v>
      </c>
      <c r="K473" s="31">
        <v>1639.85</v>
      </c>
      <c r="L473" s="31">
        <v>1585.95</v>
      </c>
      <c r="M473" s="31">
        <v>7.8563400000000003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5620.5</v>
      </c>
      <c r="D474" s="36">
        <v>5600.166666666667</v>
      </c>
      <c r="E474" s="36">
        <v>5540.3333333333339</v>
      </c>
      <c r="F474" s="36">
        <v>5460.166666666667</v>
      </c>
      <c r="G474" s="36">
        <v>5400.3333333333339</v>
      </c>
      <c r="H474" s="36">
        <v>5680.3333333333339</v>
      </c>
      <c r="I474" s="36">
        <v>5740.1666666666679</v>
      </c>
      <c r="J474" s="36">
        <v>5820.3333333333339</v>
      </c>
      <c r="K474" s="31">
        <v>5660</v>
      </c>
      <c r="L474" s="31">
        <v>5520</v>
      </c>
      <c r="M474" s="31">
        <v>7.8971200000000001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40.78</v>
      </c>
      <c r="D475" s="36">
        <v>40</v>
      </c>
      <c r="E475" s="36">
        <v>38.75</v>
      </c>
      <c r="F475" s="36">
        <v>36.72</v>
      </c>
      <c r="G475" s="36">
        <v>35.47</v>
      </c>
      <c r="H475" s="36">
        <v>42.03</v>
      </c>
      <c r="I475" s="36">
        <v>43.28</v>
      </c>
      <c r="J475" s="36">
        <v>45.31</v>
      </c>
      <c r="K475" s="31">
        <v>41.25</v>
      </c>
      <c r="L475" s="31">
        <v>37.97</v>
      </c>
      <c r="M475" s="31">
        <v>1137.1856700000001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421.15</v>
      </c>
      <c r="D476" s="36">
        <v>419.41666666666669</v>
      </c>
      <c r="E476" s="36">
        <v>412.83333333333337</v>
      </c>
      <c r="F476" s="36">
        <v>404.51666666666671</v>
      </c>
      <c r="G476" s="36">
        <v>397.93333333333339</v>
      </c>
      <c r="H476" s="36">
        <v>427.73333333333335</v>
      </c>
      <c r="I476" s="36">
        <v>434.31666666666672</v>
      </c>
      <c r="J476" s="36">
        <v>442.63333333333333</v>
      </c>
      <c r="K476" s="31">
        <v>426</v>
      </c>
      <c r="L476" s="31">
        <v>411.1</v>
      </c>
      <c r="M476" s="31">
        <v>6.6173099999999998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602.1</v>
      </c>
      <c r="D477" s="36">
        <v>606.35</v>
      </c>
      <c r="E477" s="36">
        <v>594.55000000000007</v>
      </c>
      <c r="F477" s="36">
        <v>587</v>
      </c>
      <c r="G477" s="36">
        <v>575.20000000000005</v>
      </c>
      <c r="H477" s="36">
        <v>613.90000000000009</v>
      </c>
      <c r="I477" s="36">
        <v>625.70000000000005</v>
      </c>
      <c r="J477" s="31">
        <v>633.25000000000011</v>
      </c>
      <c r="K477" s="31">
        <v>618.15</v>
      </c>
      <c r="L477" s="31">
        <v>598.79999999999995</v>
      </c>
      <c r="M477" s="53">
        <v>4.6287099999999999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4183.8999999999996</v>
      </c>
      <c r="D478" s="36">
        <v>4182.6333333333332</v>
      </c>
      <c r="E478" s="36">
        <v>4127.0166666666664</v>
      </c>
      <c r="F478" s="36">
        <v>4070.1333333333332</v>
      </c>
      <c r="G478" s="36">
        <v>4014.5166666666664</v>
      </c>
      <c r="H478" s="36">
        <v>4239.5166666666664</v>
      </c>
      <c r="I478" s="36">
        <v>4295.1333333333332</v>
      </c>
      <c r="J478" s="31">
        <v>4352.0166666666664</v>
      </c>
      <c r="K478" s="31">
        <v>4238.25</v>
      </c>
      <c r="L478" s="31">
        <v>4125.75</v>
      </c>
      <c r="M478" s="53">
        <v>4.4652799999999999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56.95</v>
      </c>
      <c r="D479" s="36">
        <v>57.143333333333338</v>
      </c>
      <c r="E479" s="36">
        <v>56.556666666666679</v>
      </c>
      <c r="F479" s="36">
        <v>56.163333333333341</v>
      </c>
      <c r="G479" s="36">
        <v>55.576666666666682</v>
      </c>
      <c r="H479" s="36">
        <v>57.536666666666676</v>
      </c>
      <c r="I479" s="36">
        <v>58.123333333333335</v>
      </c>
      <c r="J479" s="36">
        <v>58.516666666666673</v>
      </c>
      <c r="K479" s="31">
        <v>57.73</v>
      </c>
      <c r="L479" s="31">
        <v>56.75</v>
      </c>
      <c r="M479" s="31">
        <v>88.236699999999999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1059.5</v>
      </c>
      <c r="D480" s="36">
        <v>1063.3833333333332</v>
      </c>
      <c r="E480" s="36">
        <v>1049.9166666666665</v>
      </c>
      <c r="F480" s="36">
        <v>1040.3333333333333</v>
      </c>
      <c r="G480" s="36">
        <v>1026.8666666666666</v>
      </c>
      <c r="H480" s="36">
        <v>1072.9666666666665</v>
      </c>
      <c r="I480" s="36">
        <v>1086.4333333333332</v>
      </c>
      <c r="J480" s="31">
        <v>1096.0166666666664</v>
      </c>
      <c r="K480" s="31">
        <v>1076.8499999999999</v>
      </c>
      <c r="L480" s="31">
        <v>1053.8</v>
      </c>
      <c r="M480" s="53">
        <v>4.8910600000000004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564.9</v>
      </c>
      <c r="D481" s="36">
        <v>562.06666666666661</v>
      </c>
      <c r="E481" s="36">
        <v>555.33333333333326</v>
      </c>
      <c r="F481" s="36">
        <v>545.76666666666665</v>
      </c>
      <c r="G481" s="36">
        <v>539.0333333333333</v>
      </c>
      <c r="H481" s="36">
        <v>571.63333333333321</v>
      </c>
      <c r="I481" s="36">
        <v>578.36666666666656</v>
      </c>
      <c r="J481" s="36">
        <v>587.93333333333317</v>
      </c>
      <c r="K481" s="31">
        <v>568.79999999999995</v>
      </c>
      <c r="L481" s="31">
        <v>552.5</v>
      </c>
      <c r="M481" s="31">
        <v>20.464189999999999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1030.5999999999999</v>
      </c>
      <c r="D482" s="36">
        <v>1039</v>
      </c>
      <c r="E482" s="36">
        <v>1021.05</v>
      </c>
      <c r="F482" s="36">
        <v>1011.5</v>
      </c>
      <c r="G482" s="36">
        <v>993.55</v>
      </c>
      <c r="H482" s="36">
        <v>1048.55</v>
      </c>
      <c r="I482" s="36">
        <v>1066.4999999999998</v>
      </c>
      <c r="J482" s="36">
        <v>1076.05</v>
      </c>
      <c r="K482" s="31">
        <v>1056.95</v>
      </c>
      <c r="L482" s="31">
        <v>1029.45</v>
      </c>
      <c r="M482" s="31">
        <v>1.83433</v>
      </c>
      <c r="N482" s="1"/>
      <c r="O482" s="1"/>
    </row>
    <row r="483" spans="1:15" ht="12.75" customHeight="1">
      <c r="A483" s="33">
        <v>473</v>
      </c>
      <c r="B483" s="31" t="s">
        <v>836</v>
      </c>
      <c r="C483" s="31">
        <v>45.16</v>
      </c>
      <c r="D483" s="36">
        <v>44.953333333333326</v>
      </c>
      <c r="E483" s="36">
        <v>44.336666666666652</v>
      </c>
      <c r="F483" s="36">
        <v>43.513333333333328</v>
      </c>
      <c r="G483" s="36">
        <v>42.896666666666654</v>
      </c>
      <c r="H483" s="36">
        <v>45.77666666666665</v>
      </c>
      <c r="I483" s="36">
        <v>46.393333333333324</v>
      </c>
      <c r="J483" s="36">
        <v>47.216666666666647</v>
      </c>
      <c r="K483" s="31">
        <v>45.57</v>
      </c>
      <c r="L483" s="31">
        <v>44.13</v>
      </c>
      <c r="M483" s="31">
        <v>197.52430000000001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11806.45</v>
      </c>
      <c r="D484" s="36">
        <v>11769.65</v>
      </c>
      <c r="E484" s="36">
        <v>11681.3</v>
      </c>
      <c r="F484" s="36">
        <v>11556.15</v>
      </c>
      <c r="G484" s="36">
        <v>11467.8</v>
      </c>
      <c r="H484" s="36">
        <v>11894.8</v>
      </c>
      <c r="I484" s="36">
        <v>11983.150000000001</v>
      </c>
      <c r="J484" s="36">
        <v>12108.3</v>
      </c>
      <c r="K484" s="31">
        <v>11858</v>
      </c>
      <c r="L484" s="31">
        <v>11644.5</v>
      </c>
      <c r="M484" s="31">
        <v>4.3810799999999999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134.9</v>
      </c>
      <c r="D485" s="36">
        <v>135.66999999999999</v>
      </c>
      <c r="E485" s="36">
        <v>133.87999999999997</v>
      </c>
      <c r="F485" s="36">
        <v>132.85999999999999</v>
      </c>
      <c r="G485" s="36">
        <v>131.06999999999996</v>
      </c>
      <c r="H485" s="36">
        <v>136.68999999999997</v>
      </c>
      <c r="I485" s="36">
        <v>138.47999999999999</v>
      </c>
      <c r="J485" s="36">
        <v>139.49999999999997</v>
      </c>
      <c r="K485" s="31">
        <v>137.46</v>
      </c>
      <c r="L485" s="31">
        <v>134.65</v>
      </c>
      <c r="M485" s="31">
        <v>117.87457000000001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2015.85</v>
      </c>
      <c r="D486" s="36">
        <v>2010.6166666666668</v>
      </c>
      <c r="E486" s="36">
        <v>1996.2333333333336</v>
      </c>
      <c r="F486" s="36">
        <v>1976.6166666666668</v>
      </c>
      <c r="G486" s="36">
        <v>1962.2333333333336</v>
      </c>
      <c r="H486" s="36">
        <v>2030.2333333333336</v>
      </c>
      <c r="I486" s="36">
        <v>2044.6166666666668</v>
      </c>
      <c r="J486" s="36">
        <v>2064.2333333333336</v>
      </c>
      <c r="K486" s="31">
        <v>2025</v>
      </c>
      <c r="L486" s="31">
        <v>1991</v>
      </c>
      <c r="M486" s="31">
        <v>5.41364</v>
      </c>
      <c r="N486" s="1"/>
      <c r="O486" s="1"/>
    </row>
    <row r="487" spans="1:15" ht="12.75" customHeight="1">
      <c r="A487" s="33">
        <v>477</v>
      </c>
      <c r="B487" s="53" t="s">
        <v>890</v>
      </c>
      <c r="C487" s="31">
        <v>1409.25</v>
      </c>
      <c r="D487" s="36">
        <v>1414.55</v>
      </c>
      <c r="E487" s="36">
        <v>1399.1</v>
      </c>
      <c r="F487" s="36">
        <v>1388.95</v>
      </c>
      <c r="G487" s="36">
        <v>1373.5</v>
      </c>
      <c r="H487" s="36">
        <v>1424.6999999999998</v>
      </c>
      <c r="I487" s="36">
        <v>1440.15</v>
      </c>
      <c r="J487" s="36">
        <v>1450.2999999999997</v>
      </c>
      <c r="K487" s="31">
        <v>1430</v>
      </c>
      <c r="L487" s="31">
        <v>1404.4</v>
      </c>
      <c r="M487" s="31">
        <v>3.9433199999999999</v>
      </c>
      <c r="N487" s="1"/>
      <c r="O487" s="1"/>
    </row>
    <row r="488" spans="1:15" ht="12.75" customHeight="1">
      <c r="A488" s="33">
        <v>478</v>
      </c>
      <c r="B488" s="53" t="s">
        <v>837</v>
      </c>
      <c r="C488" s="36">
        <v>376.35</v>
      </c>
      <c r="D488" s="36">
        <v>374.56666666666666</v>
      </c>
      <c r="E488" s="36">
        <v>369.7833333333333</v>
      </c>
      <c r="F488" s="36">
        <v>363.21666666666664</v>
      </c>
      <c r="G488" s="36">
        <v>358.43333333333328</v>
      </c>
      <c r="H488" s="36">
        <v>381.13333333333333</v>
      </c>
      <c r="I488" s="36">
        <v>385.91666666666674</v>
      </c>
      <c r="J488" s="36">
        <v>392.48333333333335</v>
      </c>
      <c r="K488" s="31">
        <v>379.35</v>
      </c>
      <c r="L488" s="31">
        <v>368</v>
      </c>
      <c r="M488" s="31">
        <v>9.6632899999999999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458.5</v>
      </c>
      <c r="D489" s="36">
        <v>461.59999999999997</v>
      </c>
      <c r="E489" s="36">
        <v>453.19999999999993</v>
      </c>
      <c r="F489" s="36">
        <v>447.9</v>
      </c>
      <c r="G489" s="36">
        <v>439.49999999999994</v>
      </c>
      <c r="H489" s="36">
        <v>466.89999999999992</v>
      </c>
      <c r="I489" s="36">
        <v>475.2999999999999</v>
      </c>
      <c r="J489" s="36">
        <v>480.59999999999991</v>
      </c>
      <c r="K489" s="31">
        <v>470</v>
      </c>
      <c r="L489" s="31">
        <v>456.3</v>
      </c>
      <c r="M489" s="31">
        <v>2.76905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469.45</v>
      </c>
      <c r="D490" s="36">
        <v>470.13333333333338</v>
      </c>
      <c r="E490" s="36">
        <v>465.26666666666677</v>
      </c>
      <c r="F490" s="36">
        <v>461.08333333333337</v>
      </c>
      <c r="G490" s="36">
        <v>456.21666666666675</v>
      </c>
      <c r="H490" s="36">
        <v>474.31666666666678</v>
      </c>
      <c r="I490" s="36">
        <v>479.18333333333345</v>
      </c>
      <c r="J490" s="36">
        <v>483.36666666666679</v>
      </c>
      <c r="K490" s="31">
        <v>475</v>
      </c>
      <c r="L490" s="31">
        <v>465.95</v>
      </c>
      <c r="M490" s="31">
        <v>2.5744799999999999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331.15</v>
      </c>
      <c r="D491" s="36">
        <v>333.43333333333334</v>
      </c>
      <c r="E491" s="36">
        <v>327.91666666666669</v>
      </c>
      <c r="F491" s="36">
        <v>324.68333333333334</v>
      </c>
      <c r="G491" s="36">
        <v>319.16666666666669</v>
      </c>
      <c r="H491" s="36">
        <v>336.66666666666669</v>
      </c>
      <c r="I491" s="36">
        <v>342.18333333333334</v>
      </c>
      <c r="J491" s="36">
        <v>345.41666666666669</v>
      </c>
      <c r="K491" s="31">
        <v>338.95</v>
      </c>
      <c r="L491" s="31">
        <v>330.2</v>
      </c>
      <c r="M491" s="31">
        <v>7.4033800000000003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556.65</v>
      </c>
      <c r="D492" s="36">
        <v>567.2166666666667</v>
      </c>
      <c r="E492" s="36">
        <v>542.43333333333339</v>
      </c>
      <c r="F492" s="36">
        <v>528.2166666666667</v>
      </c>
      <c r="G492" s="36">
        <v>503.43333333333339</v>
      </c>
      <c r="H492" s="36">
        <v>581.43333333333339</v>
      </c>
      <c r="I492" s="36">
        <v>606.2166666666667</v>
      </c>
      <c r="J492" s="36">
        <v>620.43333333333339</v>
      </c>
      <c r="K492" s="31">
        <v>592</v>
      </c>
      <c r="L492" s="31">
        <v>553</v>
      </c>
      <c r="M492" s="31">
        <v>13.40643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647.75</v>
      </c>
      <c r="D493" s="36">
        <v>643.58333333333337</v>
      </c>
      <c r="E493" s="36">
        <v>634.66666666666674</v>
      </c>
      <c r="F493" s="36">
        <v>621.58333333333337</v>
      </c>
      <c r="G493" s="36">
        <v>612.66666666666674</v>
      </c>
      <c r="H493" s="36">
        <v>656.66666666666674</v>
      </c>
      <c r="I493" s="36">
        <v>665.58333333333348</v>
      </c>
      <c r="J493" s="36">
        <v>678.66666666666674</v>
      </c>
      <c r="K493" s="31">
        <v>652.5</v>
      </c>
      <c r="L493" s="31">
        <v>630.5</v>
      </c>
      <c r="M493" s="31">
        <v>1.5662100000000001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1577.4</v>
      </c>
      <c r="D494" s="36">
        <v>1614.6499999999999</v>
      </c>
      <c r="E494" s="36">
        <v>1529.4999999999998</v>
      </c>
      <c r="F494" s="36">
        <v>1481.6</v>
      </c>
      <c r="G494" s="36">
        <v>1396.4499999999998</v>
      </c>
      <c r="H494" s="36">
        <v>1662.5499999999997</v>
      </c>
      <c r="I494" s="36">
        <v>1747.6999999999998</v>
      </c>
      <c r="J494" s="36">
        <v>1795.5999999999997</v>
      </c>
      <c r="K494" s="31">
        <v>1699.8</v>
      </c>
      <c r="L494" s="31">
        <v>1566.75</v>
      </c>
      <c r="M494" s="31">
        <v>127.68232999999999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1120.45</v>
      </c>
      <c r="D495" s="36">
        <v>1107.4666666666667</v>
      </c>
      <c r="E495" s="36">
        <v>1067.9833333333333</v>
      </c>
      <c r="F495" s="36">
        <v>1015.5166666666667</v>
      </c>
      <c r="G495" s="36">
        <v>976.0333333333333</v>
      </c>
      <c r="H495" s="36">
        <v>1159.9333333333334</v>
      </c>
      <c r="I495" s="36">
        <v>1199.416666666667</v>
      </c>
      <c r="J495" s="36">
        <v>1251.8833333333334</v>
      </c>
      <c r="K495" s="31">
        <v>1146.95</v>
      </c>
      <c r="L495" s="31">
        <v>1055</v>
      </c>
      <c r="M495" s="31">
        <v>3.1135299999999999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447.2</v>
      </c>
      <c r="D496" s="36">
        <v>445.18333333333334</v>
      </c>
      <c r="E496" s="36">
        <v>442.2166666666667</v>
      </c>
      <c r="F496" s="36">
        <v>437.23333333333335</v>
      </c>
      <c r="G496" s="36">
        <v>434.26666666666671</v>
      </c>
      <c r="H496" s="36">
        <v>450.16666666666669</v>
      </c>
      <c r="I496" s="36">
        <v>453.13333333333327</v>
      </c>
      <c r="J496" s="36">
        <v>458.11666666666667</v>
      </c>
      <c r="K496" s="31">
        <v>448.15</v>
      </c>
      <c r="L496" s="31">
        <v>440.2</v>
      </c>
      <c r="M496" s="31">
        <v>166.0727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788.95</v>
      </c>
      <c r="D497" s="36">
        <v>792.75</v>
      </c>
      <c r="E497" s="36">
        <v>781.5</v>
      </c>
      <c r="F497" s="36">
        <v>774.05</v>
      </c>
      <c r="G497" s="36">
        <v>762.8</v>
      </c>
      <c r="H497" s="36">
        <v>800.2</v>
      </c>
      <c r="I497" s="36">
        <v>811.45</v>
      </c>
      <c r="J497" s="36">
        <v>818.90000000000009</v>
      </c>
      <c r="K497" s="31">
        <v>804</v>
      </c>
      <c r="L497" s="31">
        <v>785.3</v>
      </c>
      <c r="M497" s="31">
        <v>0.44813999999999998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16.21</v>
      </c>
      <c r="D498" s="36">
        <v>16.16</v>
      </c>
      <c r="E498" s="36">
        <v>16.04</v>
      </c>
      <c r="F498" s="36">
        <v>15.87</v>
      </c>
      <c r="G498" s="36">
        <v>15.749999999999998</v>
      </c>
      <c r="H498" s="36">
        <v>16.329999999999998</v>
      </c>
      <c r="I498" s="36">
        <v>16.449999999999996</v>
      </c>
      <c r="J498" s="36">
        <v>16.62</v>
      </c>
      <c r="K498" s="31">
        <v>16.28</v>
      </c>
      <c r="L498" s="31">
        <v>15.99</v>
      </c>
      <c r="M498" s="31">
        <v>2423.9620500000001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1539.65</v>
      </c>
      <c r="D499" s="36">
        <v>1538.5666666666666</v>
      </c>
      <c r="E499" s="36">
        <v>1517.2833333333333</v>
      </c>
      <c r="F499" s="36">
        <v>1494.9166666666667</v>
      </c>
      <c r="G499" s="36">
        <v>1473.6333333333334</v>
      </c>
      <c r="H499" s="36">
        <v>1560.9333333333332</v>
      </c>
      <c r="I499" s="36">
        <v>1582.2166666666665</v>
      </c>
      <c r="J499" s="31">
        <v>1604.583333333333</v>
      </c>
      <c r="K499" s="31">
        <v>1559.85</v>
      </c>
      <c r="L499" s="31">
        <v>1516.2</v>
      </c>
      <c r="M499" s="53">
        <v>14.77725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643.85</v>
      </c>
      <c r="D500" s="36">
        <v>645.83333333333337</v>
      </c>
      <c r="E500" s="36">
        <v>639.66666666666674</v>
      </c>
      <c r="F500" s="36">
        <v>635.48333333333335</v>
      </c>
      <c r="G500" s="36">
        <v>629.31666666666672</v>
      </c>
      <c r="H500" s="36">
        <v>650.01666666666677</v>
      </c>
      <c r="I500" s="36">
        <v>656.18333333333351</v>
      </c>
      <c r="J500" s="31">
        <v>660.36666666666679</v>
      </c>
      <c r="K500" s="31">
        <v>652</v>
      </c>
      <c r="L500" s="31">
        <v>641.65</v>
      </c>
      <c r="M500" s="53">
        <v>3.1083099999999999</v>
      </c>
      <c r="N500" s="1"/>
      <c r="O500" s="1"/>
    </row>
    <row r="501" spans="1:15" ht="12.75" customHeight="1">
      <c r="A501" s="33">
        <v>491</v>
      </c>
      <c r="B501" s="53" t="s">
        <v>838</v>
      </c>
      <c r="C501" s="53">
        <v>185.56</v>
      </c>
      <c r="D501" s="36">
        <v>187.02333333333331</v>
      </c>
      <c r="E501" s="36">
        <v>183.04666666666662</v>
      </c>
      <c r="F501" s="36">
        <v>180.5333333333333</v>
      </c>
      <c r="G501" s="36">
        <v>176.55666666666662</v>
      </c>
      <c r="H501" s="36">
        <v>189.53666666666663</v>
      </c>
      <c r="I501" s="36">
        <v>193.51333333333332</v>
      </c>
      <c r="J501" s="36">
        <v>196.02666666666664</v>
      </c>
      <c r="K501" s="31">
        <v>191</v>
      </c>
      <c r="L501" s="31">
        <v>184.51</v>
      </c>
      <c r="M501" s="31">
        <v>31.530539999999998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830.35</v>
      </c>
      <c r="D502" s="36">
        <v>832.7833333333333</v>
      </c>
      <c r="E502" s="36">
        <v>817.56666666666661</v>
      </c>
      <c r="F502" s="36">
        <v>804.7833333333333</v>
      </c>
      <c r="G502" s="36">
        <v>789.56666666666661</v>
      </c>
      <c r="H502" s="36">
        <v>845.56666666666661</v>
      </c>
      <c r="I502" s="36">
        <v>860.7833333333333</v>
      </c>
      <c r="J502" s="36">
        <v>873.56666666666661</v>
      </c>
      <c r="K502" s="31">
        <v>848</v>
      </c>
      <c r="L502" s="31">
        <v>820</v>
      </c>
      <c r="M502" s="31">
        <v>0.20144000000000001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2133.15</v>
      </c>
      <c r="D503" s="36">
        <v>2137.4166666666665</v>
      </c>
      <c r="E503" s="36">
        <v>2087.4333333333329</v>
      </c>
      <c r="F503" s="36">
        <v>2041.7166666666662</v>
      </c>
      <c r="G503" s="36">
        <v>1991.7333333333327</v>
      </c>
      <c r="H503" s="36">
        <v>2183.1333333333332</v>
      </c>
      <c r="I503" s="36">
        <v>2233.1166666666668</v>
      </c>
      <c r="J503" s="31">
        <v>2278.8333333333335</v>
      </c>
      <c r="K503" s="31">
        <v>2187.4</v>
      </c>
      <c r="L503" s="31">
        <v>2091.6999999999998</v>
      </c>
      <c r="M503" s="53">
        <v>6.9327100000000002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521.5</v>
      </c>
      <c r="D504" s="36">
        <v>522.73333333333335</v>
      </c>
      <c r="E504" s="36">
        <v>518.51666666666665</v>
      </c>
      <c r="F504" s="36">
        <v>515.5333333333333</v>
      </c>
      <c r="G504" s="36">
        <v>511.31666666666661</v>
      </c>
      <c r="H504" s="36">
        <v>525.7166666666667</v>
      </c>
      <c r="I504" s="36">
        <v>529.93333333333339</v>
      </c>
      <c r="J504" s="36">
        <v>532.91666666666674</v>
      </c>
      <c r="K504" s="31">
        <v>526.95000000000005</v>
      </c>
      <c r="L504" s="31">
        <v>519.75</v>
      </c>
      <c r="M504" s="31">
        <v>54.082630000000002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25.71</v>
      </c>
      <c r="D505" s="200">
        <v>25.553333333333331</v>
      </c>
      <c r="E505" s="200">
        <v>25.036666666666662</v>
      </c>
      <c r="F505" s="200">
        <v>24.36333333333333</v>
      </c>
      <c r="G505" s="200">
        <v>23.84666666666666</v>
      </c>
      <c r="H505" s="200">
        <v>26.226666666666663</v>
      </c>
      <c r="I505" s="200">
        <v>26.743333333333336</v>
      </c>
      <c r="J505" s="200">
        <v>27.416666666666664</v>
      </c>
      <c r="K505" s="201">
        <v>26.07</v>
      </c>
      <c r="L505" s="201">
        <v>24.88</v>
      </c>
      <c r="M505" s="201">
        <v>2750.43147</v>
      </c>
      <c r="N505" s="1"/>
      <c r="O505" s="1"/>
    </row>
    <row r="506" spans="1:15" ht="12.75" customHeight="1">
      <c r="A506" s="33">
        <v>496</v>
      </c>
      <c r="B506" s="275" t="s">
        <v>516</v>
      </c>
      <c r="C506" s="275">
        <v>15967</v>
      </c>
      <c r="D506" s="276">
        <v>15970.433333333334</v>
      </c>
      <c r="E506" s="276">
        <v>15816.566666666669</v>
      </c>
      <c r="F506" s="276">
        <v>15666.133333333335</v>
      </c>
      <c r="G506" s="276">
        <v>15512.26666666667</v>
      </c>
      <c r="H506" s="276">
        <v>16120.866666666669</v>
      </c>
      <c r="I506" s="276">
        <v>16274.733333333334</v>
      </c>
      <c r="J506" s="276">
        <v>16425.166666666668</v>
      </c>
      <c r="K506" s="277">
        <v>16124.3</v>
      </c>
      <c r="L506" s="277">
        <v>15820</v>
      </c>
      <c r="M506" s="277">
        <v>6.0929999999999998E-2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145.16</v>
      </c>
      <c r="D507" s="215">
        <v>145.22</v>
      </c>
      <c r="E507" s="215">
        <v>143.46</v>
      </c>
      <c r="F507" s="215">
        <v>141.76000000000002</v>
      </c>
      <c r="G507" s="215">
        <v>140.00000000000003</v>
      </c>
      <c r="H507" s="215">
        <v>146.91999999999999</v>
      </c>
      <c r="I507" s="215">
        <v>148.67999999999998</v>
      </c>
      <c r="J507" s="215">
        <v>150.37999999999997</v>
      </c>
      <c r="K507" s="213">
        <v>146.97999999999999</v>
      </c>
      <c r="L507" s="213">
        <v>143.52000000000001</v>
      </c>
      <c r="M507" s="213">
        <v>167.47925000000001</v>
      </c>
      <c r="N507" s="198"/>
      <c r="O507" s="198"/>
    </row>
    <row r="508" spans="1:15" ht="12.75" customHeight="1">
      <c r="A508" s="33">
        <v>498</v>
      </c>
      <c r="B508" s="278" t="s">
        <v>517</v>
      </c>
      <c r="C508" s="278">
        <v>810</v>
      </c>
      <c r="D508" s="278">
        <v>807.26666666666677</v>
      </c>
      <c r="E508" s="278">
        <v>801.88333333333355</v>
      </c>
      <c r="F508" s="278">
        <v>793.76666666666677</v>
      </c>
      <c r="G508" s="278">
        <v>788.38333333333355</v>
      </c>
      <c r="H508" s="278">
        <v>815.38333333333355</v>
      </c>
      <c r="I508" s="278">
        <v>820.76666666666677</v>
      </c>
      <c r="J508" s="278">
        <v>828.88333333333355</v>
      </c>
      <c r="K508" s="278">
        <v>812.65</v>
      </c>
      <c r="L508" s="278">
        <v>799.15</v>
      </c>
      <c r="M508" s="278">
        <v>5.0848300000000002</v>
      </c>
      <c r="N508" s="198"/>
      <c r="O508" s="198"/>
    </row>
    <row r="509" spans="1:15" ht="12.75" customHeight="1">
      <c r="A509" s="274">
        <v>499</v>
      </c>
      <c r="B509" s="280" t="s">
        <v>301</v>
      </c>
      <c r="C509" s="280">
        <v>227.13</v>
      </c>
      <c r="D509" s="280">
        <v>227.81333333333336</v>
      </c>
      <c r="E509" s="280">
        <v>224.42666666666673</v>
      </c>
      <c r="F509" s="280">
        <v>221.72333333333339</v>
      </c>
      <c r="G509" s="280">
        <v>218.33666666666676</v>
      </c>
      <c r="H509" s="280">
        <v>230.51666666666671</v>
      </c>
      <c r="I509" s="280">
        <v>233.90333333333331</v>
      </c>
      <c r="J509" s="280">
        <v>236.60666666666668</v>
      </c>
      <c r="K509" s="280">
        <v>231.2</v>
      </c>
      <c r="L509" s="280">
        <v>225.11</v>
      </c>
      <c r="M509" s="280">
        <v>393.78465999999997</v>
      </c>
      <c r="N509" s="198"/>
      <c r="O509" s="198"/>
    </row>
    <row r="510" spans="1:15" ht="12.75" customHeight="1">
      <c r="A510" s="213">
        <v>500</v>
      </c>
      <c r="B510" s="278" t="s">
        <v>237</v>
      </c>
      <c r="C510" s="278">
        <v>1219.4000000000001</v>
      </c>
      <c r="D510" s="278">
        <v>1226.45</v>
      </c>
      <c r="E510" s="278">
        <v>1207.95</v>
      </c>
      <c r="F510" s="278">
        <v>1196.5</v>
      </c>
      <c r="G510" s="278">
        <v>1178</v>
      </c>
      <c r="H510" s="278">
        <v>1237.9000000000001</v>
      </c>
      <c r="I510" s="278">
        <v>1256.4000000000001</v>
      </c>
      <c r="J510" s="278">
        <v>1267.8500000000001</v>
      </c>
      <c r="K510" s="278">
        <v>1244.95</v>
      </c>
      <c r="L510" s="278">
        <v>1215</v>
      </c>
      <c r="M510" s="278">
        <v>11.50511</v>
      </c>
      <c r="N510" s="198"/>
      <c r="O510" s="198"/>
    </row>
    <row r="511" spans="1:15" ht="12.75" customHeight="1">
      <c r="A511" s="213">
        <v>501</v>
      </c>
      <c r="B511" s="281" t="s">
        <v>884</v>
      </c>
      <c r="C511" s="281">
        <v>2399.65</v>
      </c>
      <c r="D511" s="281">
        <v>2383.5499999999997</v>
      </c>
      <c r="E511" s="281">
        <v>2353.0999999999995</v>
      </c>
      <c r="F511" s="281">
        <v>2306.5499999999997</v>
      </c>
      <c r="G511" s="281">
        <v>2276.0999999999995</v>
      </c>
      <c r="H511" s="281">
        <v>2430.0999999999995</v>
      </c>
      <c r="I511" s="281">
        <v>2460.5499999999993</v>
      </c>
      <c r="J511" s="281">
        <v>2507.0999999999995</v>
      </c>
      <c r="K511" s="281">
        <v>2414</v>
      </c>
      <c r="L511" s="281">
        <v>2337</v>
      </c>
      <c r="M511" s="281">
        <v>0.60912999999999995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0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80"/>
      <c r="B5" s="381"/>
      <c r="C5" s="380"/>
      <c r="D5" s="381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82" t="s">
        <v>520</v>
      </c>
      <c r="C7" s="382"/>
      <c r="D7" s="7">
        <f>Main!B10</f>
        <v>45504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45503</v>
      </c>
      <c r="B10" s="32">
        <v>538351</v>
      </c>
      <c r="C10" s="31" t="s">
        <v>1136</v>
      </c>
      <c r="D10" s="31" t="s">
        <v>886</v>
      </c>
      <c r="E10" s="31" t="s">
        <v>529</v>
      </c>
      <c r="F10" s="84">
        <v>100000</v>
      </c>
      <c r="G10" s="32">
        <v>15.63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45503</v>
      </c>
      <c r="B11" s="32">
        <v>538351</v>
      </c>
      <c r="C11" s="31" t="s">
        <v>1136</v>
      </c>
      <c r="D11" s="31" t="s">
        <v>1137</v>
      </c>
      <c r="E11" s="31" t="s">
        <v>530</v>
      </c>
      <c r="F11" s="84">
        <v>200000</v>
      </c>
      <c r="G11" s="32">
        <v>15.63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45503</v>
      </c>
      <c r="B12" s="32">
        <v>542865</v>
      </c>
      <c r="C12" s="31" t="s">
        <v>1138</v>
      </c>
      <c r="D12" s="31" t="s">
        <v>1139</v>
      </c>
      <c r="E12" s="31" t="s">
        <v>530</v>
      </c>
      <c r="F12" s="84">
        <v>54000</v>
      </c>
      <c r="G12" s="32">
        <v>38.520000000000003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45503</v>
      </c>
      <c r="B13" s="32">
        <v>512149</v>
      </c>
      <c r="C13" s="31" t="s">
        <v>1140</v>
      </c>
      <c r="D13" s="31" t="s">
        <v>1141</v>
      </c>
      <c r="E13" s="31" t="s">
        <v>530</v>
      </c>
      <c r="F13" s="84">
        <v>10000000</v>
      </c>
      <c r="G13" s="32">
        <v>0.9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45503</v>
      </c>
      <c r="B14" s="32">
        <v>542285</v>
      </c>
      <c r="C14" s="31" t="s">
        <v>1142</v>
      </c>
      <c r="D14" s="31" t="s">
        <v>1030</v>
      </c>
      <c r="E14" s="31" t="s">
        <v>530</v>
      </c>
      <c r="F14" s="84">
        <v>939871</v>
      </c>
      <c r="G14" s="32">
        <v>25.96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45503</v>
      </c>
      <c r="B15" s="32">
        <v>542285</v>
      </c>
      <c r="C15" s="31" t="s">
        <v>1142</v>
      </c>
      <c r="D15" s="31" t="s">
        <v>1030</v>
      </c>
      <c r="E15" s="31" t="s">
        <v>529</v>
      </c>
      <c r="F15" s="84">
        <v>1312104</v>
      </c>
      <c r="G15" s="32">
        <v>25.88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45503</v>
      </c>
      <c r="B16" s="32">
        <v>538817</v>
      </c>
      <c r="C16" s="31" t="s">
        <v>1143</v>
      </c>
      <c r="D16" s="31" t="s">
        <v>1144</v>
      </c>
      <c r="E16" s="31" t="s">
        <v>530</v>
      </c>
      <c r="F16" s="84">
        <v>1280001</v>
      </c>
      <c r="G16" s="32">
        <v>18.87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45503</v>
      </c>
      <c r="B17" s="32">
        <v>542155</v>
      </c>
      <c r="C17" s="31" t="s">
        <v>1145</v>
      </c>
      <c r="D17" s="31" t="s">
        <v>1146</v>
      </c>
      <c r="E17" s="31" t="s">
        <v>530</v>
      </c>
      <c r="F17" s="84">
        <v>50000</v>
      </c>
      <c r="G17" s="32">
        <v>3.47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45503</v>
      </c>
      <c r="B18" s="32">
        <v>530959</v>
      </c>
      <c r="C18" s="31" t="s">
        <v>1069</v>
      </c>
      <c r="D18" s="31" t="s">
        <v>1147</v>
      </c>
      <c r="E18" s="31" t="s">
        <v>529</v>
      </c>
      <c r="F18" s="84">
        <v>100000</v>
      </c>
      <c r="G18" s="32">
        <v>34.4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45503</v>
      </c>
      <c r="B19" s="32">
        <v>530733</v>
      </c>
      <c r="C19" s="31" t="s">
        <v>1148</v>
      </c>
      <c r="D19" s="31" t="s">
        <v>1149</v>
      </c>
      <c r="E19" s="31" t="s">
        <v>530</v>
      </c>
      <c r="F19" s="84">
        <v>16000</v>
      </c>
      <c r="G19" s="32">
        <v>13.85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45503</v>
      </c>
      <c r="B20" s="32">
        <v>530733</v>
      </c>
      <c r="C20" s="31" t="s">
        <v>1148</v>
      </c>
      <c r="D20" s="31" t="s">
        <v>1150</v>
      </c>
      <c r="E20" s="31" t="s">
        <v>529</v>
      </c>
      <c r="F20" s="84">
        <v>16535</v>
      </c>
      <c r="G20" s="32">
        <v>13.84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45503</v>
      </c>
      <c r="B21" s="32">
        <v>530733</v>
      </c>
      <c r="C21" s="31" t="s">
        <v>1148</v>
      </c>
      <c r="D21" s="31" t="s">
        <v>1150</v>
      </c>
      <c r="E21" s="31" t="s">
        <v>530</v>
      </c>
      <c r="F21" s="84">
        <v>1</v>
      </c>
      <c r="G21" s="32">
        <v>13.4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45503</v>
      </c>
      <c r="B22" s="32">
        <v>544199</v>
      </c>
      <c r="C22" s="31" t="s">
        <v>1151</v>
      </c>
      <c r="D22" s="31" t="s">
        <v>1005</v>
      </c>
      <c r="E22" s="31" t="s">
        <v>529</v>
      </c>
      <c r="F22" s="84">
        <v>78400</v>
      </c>
      <c r="G22" s="32">
        <v>243.26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45503</v>
      </c>
      <c r="B23" s="32">
        <v>544199</v>
      </c>
      <c r="C23" s="31" t="s">
        <v>1151</v>
      </c>
      <c r="D23" s="31" t="s">
        <v>1005</v>
      </c>
      <c r="E23" s="31" t="s">
        <v>530</v>
      </c>
      <c r="F23" s="84">
        <v>126400</v>
      </c>
      <c r="G23" s="32">
        <v>245.1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45503</v>
      </c>
      <c r="B24" s="32">
        <v>543538</v>
      </c>
      <c r="C24" s="31" t="s">
        <v>1049</v>
      </c>
      <c r="D24" s="31" t="s">
        <v>1152</v>
      </c>
      <c r="E24" s="31" t="s">
        <v>530</v>
      </c>
      <c r="F24" s="84">
        <v>20800</v>
      </c>
      <c r="G24" s="32">
        <v>171.37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45503</v>
      </c>
      <c r="B25" s="32">
        <v>543538</v>
      </c>
      <c r="C25" s="31" t="s">
        <v>1049</v>
      </c>
      <c r="D25" s="31" t="s">
        <v>1042</v>
      </c>
      <c r="E25" s="31" t="s">
        <v>530</v>
      </c>
      <c r="F25" s="84">
        <v>20800</v>
      </c>
      <c r="G25" s="32">
        <v>171.71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45503</v>
      </c>
      <c r="B26" s="32">
        <v>543538</v>
      </c>
      <c r="C26" s="31" t="s">
        <v>1049</v>
      </c>
      <c r="D26" s="31" t="s">
        <v>1070</v>
      </c>
      <c r="E26" s="31" t="s">
        <v>530</v>
      </c>
      <c r="F26" s="84">
        <v>25600</v>
      </c>
      <c r="G26" s="32">
        <v>172.43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45503</v>
      </c>
      <c r="B27" s="32">
        <v>539206</v>
      </c>
      <c r="C27" s="31" t="s">
        <v>1153</v>
      </c>
      <c r="D27" s="31" t="s">
        <v>1154</v>
      </c>
      <c r="E27" s="31" t="s">
        <v>530</v>
      </c>
      <c r="F27" s="84">
        <v>27883</v>
      </c>
      <c r="G27" s="32">
        <v>53.04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45503</v>
      </c>
      <c r="B28" s="32">
        <v>540377</v>
      </c>
      <c r="C28" s="31" t="s">
        <v>1071</v>
      </c>
      <c r="D28" s="31" t="s">
        <v>1029</v>
      </c>
      <c r="E28" s="31" t="s">
        <v>530</v>
      </c>
      <c r="F28" s="84">
        <v>4863101</v>
      </c>
      <c r="G28" s="32">
        <v>1.21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45503</v>
      </c>
      <c r="B29" s="32">
        <v>539449</v>
      </c>
      <c r="C29" s="31" t="s">
        <v>1155</v>
      </c>
      <c r="D29" s="31" t="s">
        <v>1156</v>
      </c>
      <c r="E29" s="31" t="s">
        <v>530</v>
      </c>
      <c r="F29" s="84">
        <v>16000</v>
      </c>
      <c r="G29" s="32">
        <v>32.81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45503</v>
      </c>
      <c r="B30" s="32">
        <v>539449</v>
      </c>
      <c r="C30" s="31" t="s">
        <v>1155</v>
      </c>
      <c r="D30" s="31" t="s">
        <v>1157</v>
      </c>
      <c r="E30" s="31" t="s">
        <v>529</v>
      </c>
      <c r="F30" s="84">
        <v>15000</v>
      </c>
      <c r="G30" s="32">
        <v>33.299999999999997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45503</v>
      </c>
      <c r="B31" s="32">
        <v>539449</v>
      </c>
      <c r="C31" s="31" t="s">
        <v>1155</v>
      </c>
      <c r="D31" s="31" t="s">
        <v>1158</v>
      </c>
      <c r="E31" s="31" t="s">
        <v>529</v>
      </c>
      <c r="F31" s="84">
        <v>71749</v>
      </c>
      <c r="G31" s="32">
        <v>33.5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45503</v>
      </c>
      <c r="B32" s="32">
        <v>542924</v>
      </c>
      <c r="C32" s="31" t="s">
        <v>1050</v>
      </c>
      <c r="D32" s="31" t="s">
        <v>1159</v>
      </c>
      <c r="E32" s="31" t="s">
        <v>530</v>
      </c>
      <c r="F32" s="84">
        <v>87500</v>
      </c>
      <c r="G32" s="32">
        <v>10.199999999999999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45503</v>
      </c>
      <c r="B33" s="32">
        <v>542924</v>
      </c>
      <c r="C33" s="31" t="s">
        <v>1050</v>
      </c>
      <c r="D33" s="31" t="s">
        <v>1160</v>
      </c>
      <c r="E33" s="31" t="s">
        <v>529</v>
      </c>
      <c r="F33" s="84">
        <v>77000</v>
      </c>
      <c r="G33" s="32">
        <v>10.09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45503</v>
      </c>
      <c r="B34" s="32">
        <v>542924</v>
      </c>
      <c r="C34" s="31" t="s">
        <v>1050</v>
      </c>
      <c r="D34" s="31" t="s">
        <v>1160</v>
      </c>
      <c r="E34" s="31" t="s">
        <v>530</v>
      </c>
      <c r="F34" s="84">
        <v>59500</v>
      </c>
      <c r="G34" s="32">
        <v>9.25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45503</v>
      </c>
      <c r="B35" s="32">
        <v>538895</v>
      </c>
      <c r="C35" s="31" t="s">
        <v>1161</v>
      </c>
      <c r="D35" s="31" t="s">
        <v>1162</v>
      </c>
      <c r="E35" s="31" t="s">
        <v>530</v>
      </c>
      <c r="F35" s="84">
        <v>60747</v>
      </c>
      <c r="G35" s="32">
        <v>23.56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45503</v>
      </c>
      <c r="B36" s="32">
        <v>543207</v>
      </c>
      <c r="C36" s="31" t="s">
        <v>1073</v>
      </c>
      <c r="D36" s="31" t="s">
        <v>1163</v>
      </c>
      <c r="E36" s="31" t="s">
        <v>530</v>
      </c>
      <c r="F36" s="84">
        <v>57477</v>
      </c>
      <c r="G36" s="32">
        <v>12.51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45503</v>
      </c>
      <c r="B37" s="32">
        <v>531512</v>
      </c>
      <c r="C37" s="31" t="s">
        <v>1164</v>
      </c>
      <c r="D37" s="31" t="s">
        <v>1165</v>
      </c>
      <c r="E37" s="31" t="s">
        <v>529</v>
      </c>
      <c r="F37" s="84">
        <v>21665</v>
      </c>
      <c r="G37" s="32">
        <v>14.5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45503</v>
      </c>
      <c r="B38" s="32">
        <v>531512</v>
      </c>
      <c r="C38" s="31" t="s">
        <v>1164</v>
      </c>
      <c r="D38" s="31" t="s">
        <v>1165</v>
      </c>
      <c r="E38" s="31" t="s">
        <v>530</v>
      </c>
      <c r="F38" s="84">
        <v>104597</v>
      </c>
      <c r="G38" s="32">
        <v>14.44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45503</v>
      </c>
      <c r="B39" s="32">
        <v>531512</v>
      </c>
      <c r="C39" s="31" t="s">
        <v>1164</v>
      </c>
      <c r="D39" s="31" t="s">
        <v>1166</v>
      </c>
      <c r="E39" s="31" t="s">
        <v>529</v>
      </c>
      <c r="F39" s="84">
        <v>86500</v>
      </c>
      <c r="G39" s="32">
        <v>14.44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45503</v>
      </c>
      <c r="B40" s="32">
        <v>540198</v>
      </c>
      <c r="C40" s="31" t="s">
        <v>1167</v>
      </c>
      <c r="D40" s="31" t="s">
        <v>1168</v>
      </c>
      <c r="E40" s="31" t="s">
        <v>529</v>
      </c>
      <c r="F40" s="84">
        <v>5445</v>
      </c>
      <c r="G40" s="32">
        <v>46.93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45503</v>
      </c>
      <c r="B41" s="32">
        <v>540198</v>
      </c>
      <c r="C41" s="31" t="s">
        <v>1167</v>
      </c>
      <c r="D41" s="31" t="s">
        <v>1169</v>
      </c>
      <c r="E41" s="31" t="s">
        <v>529</v>
      </c>
      <c r="F41" s="84">
        <v>32389</v>
      </c>
      <c r="G41" s="32">
        <v>47.34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45503</v>
      </c>
      <c r="B42" s="32">
        <v>540198</v>
      </c>
      <c r="C42" s="31" t="s">
        <v>1167</v>
      </c>
      <c r="D42" s="31" t="s">
        <v>1168</v>
      </c>
      <c r="E42" s="31" t="s">
        <v>530</v>
      </c>
      <c r="F42" s="84">
        <v>47275</v>
      </c>
      <c r="G42" s="32">
        <v>47.34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45503</v>
      </c>
      <c r="B43" s="32">
        <v>540198</v>
      </c>
      <c r="C43" s="31" t="s">
        <v>1167</v>
      </c>
      <c r="D43" s="31" t="s">
        <v>1169</v>
      </c>
      <c r="E43" s="31" t="s">
        <v>530</v>
      </c>
      <c r="F43" s="84">
        <v>8320</v>
      </c>
      <c r="G43" s="32">
        <v>46.58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45503</v>
      </c>
      <c r="B44" s="32">
        <v>538730</v>
      </c>
      <c r="C44" s="31" t="s">
        <v>1170</v>
      </c>
      <c r="D44" s="31" t="s">
        <v>1171</v>
      </c>
      <c r="E44" s="31" t="s">
        <v>529</v>
      </c>
      <c r="F44" s="84">
        <v>1000000</v>
      </c>
      <c r="G44" s="32">
        <v>554.97</v>
      </c>
      <c r="H44" s="32" t="s">
        <v>325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45503</v>
      </c>
      <c r="B45" s="32">
        <v>544141</v>
      </c>
      <c r="C45" s="31" t="s">
        <v>1172</v>
      </c>
      <c r="D45" s="31" t="s">
        <v>1173</v>
      </c>
      <c r="E45" s="31" t="s">
        <v>529</v>
      </c>
      <c r="F45" s="84">
        <v>100800</v>
      </c>
      <c r="G45" s="32">
        <v>166.1</v>
      </c>
      <c r="H45" s="32" t="s">
        <v>325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45503</v>
      </c>
      <c r="B46" s="32">
        <v>540173</v>
      </c>
      <c r="C46" s="31" t="s">
        <v>449</v>
      </c>
      <c r="D46" s="31" t="s">
        <v>1174</v>
      </c>
      <c r="E46" s="31" t="s">
        <v>529</v>
      </c>
      <c r="F46" s="84">
        <v>1400527</v>
      </c>
      <c r="G46" s="32">
        <v>775</v>
      </c>
      <c r="H46" s="32" t="s">
        <v>325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45503</v>
      </c>
      <c r="B47" s="32">
        <v>540173</v>
      </c>
      <c r="C47" s="31" t="s">
        <v>449</v>
      </c>
      <c r="D47" s="31" t="s">
        <v>1175</v>
      </c>
      <c r="E47" s="31" t="s">
        <v>529</v>
      </c>
      <c r="F47" s="84">
        <v>6162679</v>
      </c>
      <c r="G47" s="32">
        <v>775</v>
      </c>
      <c r="H47" s="32" t="s">
        <v>325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45503</v>
      </c>
      <c r="B48" s="32">
        <v>540173</v>
      </c>
      <c r="C48" s="31" t="s">
        <v>449</v>
      </c>
      <c r="D48" s="31" t="s">
        <v>1176</v>
      </c>
      <c r="E48" s="31" t="s">
        <v>529</v>
      </c>
      <c r="F48" s="84">
        <v>2903220</v>
      </c>
      <c r="G48" s="32">
        <v>775</v>
      </c>
      <c r="H48" s="32" t="s">
        <v>325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45503</v>
      </c>
      <c r="B49" s="32">
        <v>540173</v>
      </c>
      <c r="C49" s="31" t="s">
        <v>449</v>
      </c>
      <c r="D49" s="31" t="s">
        <v>1177</v>
      </c>
      <c r="E49" s="31" t="s">
        <v>529</v>
      </c>
      <c r="F49" s="84">
        <v>1370170</v>
      </c>
      <c r="G49" s="32">
        <v>775</v>
      </c>
      <c r="H49" s="32" t="s">
        <v>325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45503</v>
      </c>
      <c r="B50" s="32">
        <v>540173</v>
      </c>
      <c r="C50" s="31" t="s">
        <v>449</v>
      </c>
      <c r="D50" s="31" t="s">
        <v>1178</v>
      </c>
      <c r="E50" s="31" t="s">
        <v>529</v>
      </c>
      <c r="F50" s="84">
        <v>1348100</v>
      </c>
      <c r="G50" s="32">
        <v>775</v>
      </c>
      <c r="H50" s="32" t="s">
        <v>325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45503</v>
      </c>
      <c r="B51" s="32">
        <v>540173</v>
      </c>
      <c r="C51" s="31" t="s">
        <v>449</v>
      </c>
      <c r="D51" s="31" t="s">
        <v>1179</v>
      </c>
      <c r="E51" s="31" t="s">
        <v>530</v>
      </c>
      <c r="F51" s="84">
        <v>16630000</v>
      </c>
      <c r="G51" s="32">
        <v>775.02</v>
      </c>
      <c r="H51" s="32" t="s">
        <v>325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45503</v>
      </c>
      <c r="B52" s="32">
        <v>540173</v>
      </c>
      <c r="C52" s="31" t="s">
        <v>449</v>
      </c>
      <c r="D52" s="31" t="s">
        <v>1180</v>
      </c>
      <c r="E52" s="31" t="s">
        <v>529</v>
      </c>
      <c r="F52" s="84">
        <v>1419000</v>
      </c>
      <c r="G52" s="32">
        <v>775</v>
      </c>
      <c r="H52" s="32" t="s">
        <v>325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45503</v>
      </c>
      <c r="B53" s="32">
        <v>540173</v>
      </c>
      <c r="C53" s="31" t="s">
        <v>449</v>
      </c>
      <c r="D53" s="31" t="s">
        <v>1179</v>
      </c>
      <c r="E53" s="31" t="s">
        <v>530</v>
      </c>
      <c r="F53" s="84">
        <v>16630000</v>
      </c>
      <c r="G53" s="32">
        <v>775.25</v>
      </c>
      <c r="H53" s="32" t="s">
        <v>325</v>
      </c>
    </row>
    <row r="54" spans="1:28" ht="15" customHeight="1">
      <c r="A54" s="83">
        <v>45503</v>
      </c>
      <c r="B54" s="32">
        <v>530095</v>
      </c>
      <c r="C54" s="31" t="s">
        <v>1051</v>
      </c>
      <c r="D54" s="31" t="s">
        <v>1074</v>
      </c>
      <c r="E54" s="31" t="s">
        <v>530</v>
      </c>
      <c r="F54" s="84">
        <v>46000</v>
      </c>
      <c r="G54" s="32">
        <v>40.54</v>
      </c>
      <c r="H54" s="32" t="s">
        <v>325</v>
      </c>
    </row>
    <row r="55" spans="1:28" ht="15" customHeight="1">
      <c r="A55" s="83">
        <v>45503</v>
      </c>
      <c r="B55" s="32">
        <v>543285</v>
      </c>
      <c r="C55" s="31" t="s">
        <v>1181</v>
      </c>
      <c r="D55" s="31" t="s">
        <v>1182</v>
      </c>
      <c r="E55" s="31" t="s">
        <v>530</v>
      </c>
      <c r="F55" s="84">
        <v>89000</v>
      </c>
      <c r="G55" s="32">
        <v>157.07</v>
      </c>
      <c r="H55" s="32" t="s">
        <v>325</v>
      </c>
    </row>
    <row r="56" spans="1:28" ht="15" customHeight="1">
      <c r="A56" s="83">
        <v>45503</v>
      </c>
      <c r="B56" s="32">
        <v>539760</v>
      </c>
      <c r="C56" s="31" t="s">
        <v>1076</v>
      </c>
      <c r="D56" s="31" t="s">
        <v>1072</v>
      </c>
      <c r="E56" s="31" t="s">
        <v>529</v>
      </c>
      <c r="F56" s="84">
        <v>100000</v>
      </c>
      <c r="G56" s="32">
        <v>125.47</v>
      </c>
      <c r="H56" s="32" t="s">
        <v>325</v>
      </c>
    </row>
    <row r="57" spans="1:28" ht="15" customHeight="1">
      <c r="A57" s="83">
        <v>45503</v>
      </c>
      <c r="B57" s="32">
        <v>539760</v>
      </c>
      <c r="C57" s="31" t="s">
        <v>1076</v>
      </c>
      <c r="D57" s="31" t="s">
        <v>1077</v>
      </c>
      <c r="E57" s="31" t="s">
        <v>530</v>
      </c>
      <c r="F57" s="84">
        <v>109000</v>
      </c>
      <c r="G57" s="32">
        <v>125.5</v>
      </c>
      <c r="H57" s="32" t="s">
        <v>325</v>
      </c>
    </row>
    <row r="58" spans="1:28" ht="15" customHeight="1">
      <c r="A58" s="83">
        <v>45503</v>
      </c>
      <c r="B58" s="32">
        <v>543256</v>
      </c>
      <c r="C58" s="31" t="s">
        <v>1078</v>
      </c>
      <c r="D58" s="31" t="s">
        <v>1079</v>
      </c>
      <c r="E58" s="31" t="s">
        <v>530</v>
      </c>
      <c r="F58" s="84">
        <v>108470</v>
      </c>
      <c r="G58" s="32">
        <v>17.940000000000001</v>
      </c>
      <c r="H58" s="32" t="s">
        <v>325</v>
      </c>
    </row>
    <row r="59" spans="1:28" ht="15" customHeight="1">
      <c r="A59" s="83">
        <v>45503</v>
      </c>
      <c r="B59" s="32">
        <v>543171</v>
      </c>
      <c r="C59" s="31" t="s">
        <v>1080</v>
      </c>
      <c r="D59" s="31" t="s">
        <v>1081</v>
      </c>
      <c r="E59" s="31" t="s">
        <v>530</v>
      </c>
      <c r="F59" s="84">
        <v>320000</v>
      </c>
      <c r="G59" s="32">
        <v>4.1500000000000004</v>
      </c>
      <c r="H59" s="32" t="s">
        <v>325</v>
      </c>
    </row>
    <row r="60" spans="1:28" ht="15" customHeight="1">
      <c r="A60" s="83">
        <v>45503</v>
      </c>
      <c r="B60" s="32">
        <v>531893</v>
      </c>
      <c r="C60" s="31" t="s">
        <v>1027</v>
      </c>
      <c r="D60" s="31" t="s">
        <v>1082</v>
      </c>
      <c r="E60" s="31" t="s">
        <v>530</v>
      </c>
      <c r="F60" s="84">
        <v>9314197</v>
      </c>
      <c r="G60" s="32">
        <v>0.63</v>
      </c>
      <c r="H60" s="32" t="s">
        <v>325</v>
      </c>
    </row>
    <row r="61" spans="1:28" ht="15" customHeight="1">
      <c r="A61" s="83">
        <v>45503</v>
      </c>
      <c r="B61" s="32">
        <v>539574</v>
      </c>
      <c r="C61" s="31" t="s">
        <v>1183</v>
      </c>
      <c r="D61" s="31" t="s">
        <v>1184</v>
      </c>
      <c r="E61" s="31" t="s">
        <v>530</v>
      </c>
      <c r="F61" s="84">
        <v>6400000</v>
      </c>
      <c r="G61" s="32">
        <v>2.33</v>
      </c>
      <c r="H61" s="32" t="s">
        <v>325</v>
      </c>
    </row>
    <row r="62" spans="1:28" ht="15" customHeight="1">
      <c r="A62" s="83">
        <v>45503</v>
      </c>
      <c r="B62" s="32">
        <v>540147</v>
      </c>
      <c r="C62" s="31" t="s">
        <v>1185</v>
      </c>
      <c r="D62" s="31" t="s">
        <v>1186</v>
      </c>
      <c r="E62" s="31" t="s">
        <v>529</v>
      </c>
      <c r="F62" s="84">
        <v>447216</v>
      </c>
      <c r="G62" s="32">
        <v>7.2</v>
      </c>
      <c r="H62" s="32" t="s">
        <v>325</v>
      </c>
    </row>
    <row r="63" spans="1:28" ht="15" customHeight="1">
      <c r="A63" s="83">
        <v>45503</v>
      </c>
      <c r="B63" s="32">
        <v>540147</v>
      </c>
      <c r="C63" s="31" t="s">
        <v>1185</v>
      </c>
      <c r="D63" s="31" t="s">
        <v>1186</v>
      </c>
      <c r="E63" s="31" t="s">
        <v>530</v>
      </c>
      <c r="F63" s="84">
        <v>200000</v>
      </c>
      <c r="G63" s="32">
        <v>7.22</v>
      </c>
      <c r="H63" s="32" t="s">
        <v>325</v>
      </c>
    </row>
    <row r="64" spans="1:28" ht="15" customHeight="1">
      <c r="A64" s="83">
        <v>45503</v>
      </c>
      <c r="B64" s="32">
        <v>540147</v>
      </c>
      <c r="C64" s="31" t="s">
        <v>1185</v>
      </c>
      <c r="D64" s="31" t="s">
        <v>1187</v>
      </c>
      <c r="E64" s="31" t="s">
        <v>530</v>
      </c>
      <c r="F64" s="84">
        <v>285000</v>
      </c>
      <c r="G64" s="32">
        <v>7.2</v>
      </c>
      <c r="H64" s="32" t="s">
        <v>325</v>
      </c>
    </row>
    <row r="65" spans="1:8" ht="15" customHeight="1">
      <c r="A65" s="83">
        <v>45503</v>
      </c>
      <c r="B65" s="32">
        <v>540147</v>
      </c>
      <c r="C65" s="31" t="s">
        <v>1185</v>
      </c>
      <c r="D65" s="31" t="s">
        <v>1188</v>
      </c>
      <c r="E65" s="31" t="s">
        <v>530</v>
      </c>
      <c r="F65" s="84">
        <v>400000</v>
      </c>
      <c r="G65" s="32">
        <v>7.21</v>
      </c>
      <c r="H65" s="32" t="s">
        <v>325</v>
      </c>
    </row>
    <row r="66" spans="1:8" ht="15" customHeight="1">
      <c r="A66" s="83">
        <v>45503</v>
      </c>
      <c r="B66" s="32">
        <v>540147</v>
      </c>
      <c r="C66" s="31" t="s">
        <v>1185</v>
      </c>
      <c r="D66" s="31" t="s">
        <v>1189</v>
      </c>
      <c r="E66" s="31" t="s">
        <v>529</v>
      </c>
      <c r="F66" s="84">
        <v>1500000</v>
      </c>
      <c r="G66" s="32">
        <v>7.21</v>
      </c>
      <c r="H66" s="32" t="s">
        <v>325</v>
      </c>
    </row>
    <row r="67" spans="1:8" ht="15" customHeight="1">
      <c r="A67" s="83">
        <v>45503</v>
      </c>
      <c r="B67" s="32">
        <v>508905</v>
      </c>
      <c r="C67" s="31" t="s">
        <v>1190</v>
      </c>
      <c r="D67" s="31" t="s">
        <v>1191</v>
      </c>
      <c r="E67" s="31" t="s">
        <v>530</v>
      </c>
      <c r="F67" s="84">
        <v>260000</v>
      </c>
      <c r="G67" s="32">
        <v>49</v>
      </c>
      <c r="H67" s="32" t="s">
        <v>325</v>
      </c>
    </row>
    <row r="68" spans="1:8" ht="15" customHeight="1">
      <c r="A68" s="83">
        <v>45503</v>
      </c>
      <c r="B68" s="32">
        <v>508905</v>
      </c>
      <c r="C68" s="31" t="s">
        <v>1190</v>
      </c>
      <c r="D68" s="31" t="s">
        <v>1192</v>
      </c>
      <c r="E68" s="31" t="s">
        <v>529</v>
      </c>
      <c r="F68" s="84">
        <v>260000</v>
      </c>
      <c r="G68" s="32">
        <v>49</v>
      </c>
      <c r="H68" s="32" t="s">
        <v>325</v>
      </c>
    </row>
    <row r="69" spans="1:8" ht="15" customHeight="1">
      <c r="A69" s="83">
        <v>45503</v>
      </c>
      <c r="B69" s="32">
        <v>543924</v>
      </c>
      <c r="C69" s="31" t="s">
        <v>1083</v>
      </c>
      <c r="D69" s="31" t="s">
        <v>1052</v>
      </c>
      <c r="E69" s="31" t="s">
        <v>530</v>
      </c>
      <c r="F69" s="84">
        <v>10000</v>
      </c>
      <c r="G69" s="32">
        <v>92.47</v>
      </c>
      <c r="H69" s="32" t="s">
        <v>325</v>
      </c>
    </row>
    <row r="70" spans="1:8" ht="15" customHeight="1">
      <c r="A70" s="83">
        <v>45503</v>
      </c>
      <c r="B70" s="32">
        <v>543924</v>
      </c>
      <c r="C70" s="31" t="s">
        <v>1083</v>
      </c>
      <c r="D70" s="31" t="s">
        <v>886</v>
      </c>
      <c r="E70" s="31" t="s">
        <v>529</v>
      </c>
      <c r="F70" s="84">
        <v>10000</v>
      </c>
      <c r="G70" s="32">
        <v>92.47</v>
      </c>
      <c r="H70" s="32" t="s">
        <v>325</v>
      </c>
    </row>
    <row r="71" spans="1:8" ht="15" customHeight="1">
      <c r="A71" s="83">
        <v>45503</v>
      </c>
      <c r="B71" s="32">
        <v>543924</v>
      </c>
      <c r="C71" s="31" t="s">
        <v>1083</v>
      </c>
      <c r="D71" s="31" t="s">
        <v>886</v>
      </c>
      <c r="E71" s="31" t="s">
        <v>530</v>
      </c>
      <c r="F71" s="84">
        <v>24000</v>
      </c>
      <c r="G71" s="32">
        <v>92.47</v>
      </c>
      <c r="H71" s="32" t="s">
        <v>325</v>
      </c>
    </row>
    <row r="72" spans="1:8" ht="15" customHeight="1">
      <c r="A72" s="83">
        <v>45503</v>
      </c>
      <c r="B72" s="32">
        <v>542765</v>
      </c>
      <c r="C72" s="31" t="s">
        <v>1193</v>
      </c>
      <c r="D72" s="31" t="s">
        <v>1194</v>
      </c>
      <c r="E72" s="31" t="s">
        <v>529</v>
      </c>
      <c r="F72" s="84">
        <v>2500</v>
      </c>
      <c r="G72" s="32">
        <v>326.5</v>
      </c>
      <c r="H72" s="32" t="s">
        <v>325</v>
      </c>
    </row>
    <row r="73" spans="1:8" ht="15" customHeight="1">
      <c r="A73" s="83">
        <v>45503</v>
      </c>
      <c r="B73" s="32">
        <v>542765</v>
      </c>
      <c r="C73" s="31" t="s">
        <v>1193</v>
      </c>
      <c r="D73" s="31" t="s">
        <v>1195</v>
      </c>
      <c r="E73" s="31" t="s">
        <v>530</v>
      </c>
      <c r="F73" s="84">
        <v>2500</v>
      </c>
      <c r="G73" s="32">
        <v>326.5</v>
      </c>
      <c r="H73" s="32" t="s">
        <v>325</v>
      </c>
    </row>
    <row r="74" spans="1:8" ht="15" customHeight="1">
      <c r="A74" s="83">
        <v>45503</v>
      </c>
      <c r="B74" s="32">
        <v>539040</v>
      </c>
      <c r="C74" s="31" t="s">
        <v>1014</v>
      </c>
      <c r="D74" s="31" t="s">
        <v>1196</v>
      </c>
      <c r="E74" s="31" t="s">
        <v>530</v>
      </c>
      <c r="F74" s="84">
        <v>142082</v>
      </c>
      <c r="G74" s="32">
        <v>24.15</v>
      </c>
      <c r="H74" s="32" t="s">
        <v>325</v>
      </c>
    </row>
    <row r="75" spans="1:8" ht="15" customHeight="1">
      <c r="A75" s="83">
        <v>45503</v>
      </c>
      <c r="B75" s="32">
        <v>539040</v>
      </c>
      <c r="C75" s="31" t="s">
        <v>1014</v>
      </c>
      <c r="D75" s="31" t="s">
        <v>1137</v>
      </c>
      <c r="E75" s="31" t="s">
        <v>529</v>
      </c>
      <c r="F75" s="84">
        <v>300000</v>
      </c>
      <c r="G75" s="32">
        <v>24.15</v>
      </c>
      <c r="H75" s="32" t="s">
        <v>325</v>
      </c>
    </row>
    <row r="76" spans="1:8" ht="15" customHeight="1">
      <c r="A76" s="83">
        <v>45503</v>
      </c>
      <c r="B76" s="32">
        <v>539040</v>
      </c>
      <c r="C76" s="31" t="s">
        <v>1014</v>
      </c>
      <c r="D76" s="31" t="s">
        <v>1197</v>
      </c>
      <c r="E76" s="31" t="s">
        <v>529</v>
      </c>
      <c r="F76" s="84">
        <v>122800</v>
      </c>
      <c r="G76" s="32">
        <v>24.15</v>
      </c>
      <c r="H76" s="32" t="s">
        <v>325</v>
      </c>
    </row>
    <row r="77" spans="1:8" ht="15" customHeight="1">
      <c r="A77" s="83">
        <v>45503</v>
      </c>
      <c r="B77" s="32">
        <v>539040</v>
      </c>
      <c r="C77" s="31" t="s">
        <v>1014</v>
      </c>
      <c r="D77" s="31" t="s">
        <v>1075</v>
      </c>
      <c r="E77" s="31" t="s">
        <v>530</v>
      </c>
      <c r="F77" s="84">
        <v>273757</v>
      </c>
      <c r="G77" s="32">
        <v>24.15</v>
      </c>
      <c r="H77" s="32" t="s">
        <v>325</v>
      </c>
    </row>
    <row r="78" spans="1:8" ht="15" customHeight="1">
      <c r="A78" s="83">
        <v>45503</v>
      </c>
      <c r="B78" s="32">
        <v>539040</v>
      </c>
      <c r="C78" s="31" t="s">
        <v>1014</v>
      </c>
      <c r="D78" s="31" t="s">
        <v>1122</v>
      </c>
      <c r="E78" s="31" t="s">
        <v>530</v>
      </c>
      <c r="F78" s="84">
        <v>502500</v>
      </c>
      <c r="G78" s="32">
        <v>24.15</v>
      </c>
      <c r="H78" s="32" t="s">
        <v>325</v>
      </c>
    </row>
    <row r="79" spans="1:8" ht="15" customHeight="1">
      <c r="A79" s="83">
        <v>45503</v>
      </c>
      <c r="B79" s="32">
        <v>539040</v>
      </c>
      <c r="C79" s="31" t="s">
        <v>1014</v>
      </c>
      <c r="D79" s="31" t="s">
        <v>1198</v>
      </c>
      <c r="E79" s="31" t="s">
        <v>529</v>
      </c>
      <c r="F79" s="84">
        <v>554794</v>
      </c>
      <c r="G79" s="32">
        <v>24.15</v>
      </c>
      <c r="H79" s="32" t="s">
        <v>325</v>
      </c>
    </row>
    <row r="80" spans="1:8" ht="15" customHeight="1">
      <c r="A80" s="83">
        <v>45503</v>
      </c>
      <c r="B80" s="32">
        <v>539040</v>
      </c>
      <c r="C80" s="31" t="s">
        <v>1014</v>
      </c>
      <c r="D80" s="31" t="s">
        <v>1198</v>
      </c>
      <c r="E80" s="31" t="s">
        <v>530</v>
      </c>
      <c r="F80" s="84">
        <v>104019</v>
      </c>
      <c r="G80" s="32">
        <v>24.15</v>
      </c>
      <c r="H80" s="32" t="s">
        <v>325</v>
      </c>
    </row>
    <row r="81" spans="1:8" ht="15" customHeight="1">
      <c r="A81" s="83">
        <v>45503</v>
      </c>
      <c r="B81" s="32">
        <v>543545</v>
      </c>
      <c r="C81" s="31" t="s">
        <v>1085</v>
      </c>
      <c r="D81" s="31" t="s">
        <v>1199</v>
      </c>
      <c r="E81" s="31" t="s">
        <v>529</v>
      </c>
      <c r="F81" s="84">
        <v>768200</v>
      </c>
      <c r="G81" s="32">
        <v>2.1</v>
      </c>
      <c r="H81" s="32" t="s">
        <v>325</v>
      </c>
    </row>
    <row r="82" spans="1:8" ht="15" customHeight="1">
      <c r="A82" s="83">
        <v>45503</v>
      </c>
      <c r="B82" s="32">
        <v>543545</v>
      </c>
      <c r="C82" s="31" t="s">
        <v>1085</v>
      </c>
      <c r="D82" s="31" t="s">
        <v>1086</v>
      </c>
      <c r="E82" s="31" t="s">
        <v>530</v>
      </c>
      <c r="F82" s="84">
        <v>3974600</v>
      </c>
      <c r="G82" s="32">
        <v>2.1</v>
      </c>
      <c r="H82" s="32" t="s">
        <v>325</v>
      </c>
    </row>
    <row r="83" spans="1:8" ht="15" customHeight="1">
      <c r="A83" s="83">
        <v>45503</v>
      </c>
      <c r="B83" s="32">
        <v>533427</v>
      </c>
      <c r="C83" s="31" t="s">
        <v>1200</v>
      </c>
      <c r="D83" s="31" t="s">
        <v>1201</v>
      </c>
      <c r="E83" s="31" t="s">
        <v>529</v>
      </c>
      <c r="F83" s="84">
        <v>161760</v>
      </c>
      <c r="G83" s="32">
        <v>69.489999999999995</v>
      </c>
      <c r="H83" s="32" t="s">
        <v>325</v>
      </c>
    </row>
    <row r="84" spans="1:8" ht="15" customHeight="1">
      <c r="A84" s="83">
        <v>45503</v>
      </c>
      <c r="B84" s="32">
        <v>533427</v>
      </c>
      <c r="C84" s="31" t="s">
        <v>1200</v>
      </c>
      <c r="D84" s="31" t="s">
        <v>1201</v>
      </c>
      <c r="E84" s="31" t="s">
        <v>530</v>
      </c>
      <c r="F84" s="84">
        <v>161760</v>
      </c>
      <c r="G84" s="32">
        <v>69.849999999999994</v>
      </c>
      <c r="H84" s="32" t="s">
        <v>325</v>
      </c>
    </row>
    <row r="85" spans="1:8" ht="15" customHeight="1">
      <c r="A85" s="83">
        <v>45503</v>
      </c>
      <c r="B85" s="32">
        <v>533427</v>
      </c>
      <c r="C85" s="31" t="s">
        <v>1200</v>
      </c>
      <c r="D85" s="31" t="s">
        <v>1202</v>
      </c>
      <c r="E85" s="31" t="s">
        <v>530</v>
      </c>
      <c r="F85" s="84">
        <v>150000</v>
      </c>
      <c r="G85" s="32">
        <v>71.13</v>
      </c>
      <c r="H85" s="32" t="s">
        <v>325</v>
      </c>
    </row>
    <row r="86" spans="1:8" ht="15" customHeight="1">
      <c r="A86" s="83">
        <v>45503</v>
      </c>
      <c r="B86" s="32">
        <v>533427</v>
      </c>
      <c r="C86" s="31" t="s">
        <v>1200</v>
      </c>
      <c r="D86" s="31" t="s">
        <v>1203</v>
      </c>
      <c r="E86" s="31" t="s">
        <v>530</v>
      </c>
      <c r="F86" s="84">
        <v>121832</v>
      </c>
      <c r="G86" s="32">
        <v>68.180000000000007</v>
      </c>
      <c r="H86" s="32" t="s">
        <v>325</v>
      </c>
    </row>
    <row r="87" spans="1:8" ht="15" customHeight="1">
      <c r="A87" s="83">
        <v>45503</v>
      </c>
      <c r="B87" s="32">
        <v>533427</v>
      </c>
      <c r="C87" s="31" t="s">
        <v>1200</v>
      </c>
      <c r="D87" s="31" t="s">
        <v>1203</v>
      </c>
      <c r="E87" s="31" t="s">
        <v>529</v>
      </c>
      <c r="F87" s="84">
        <v>131231</v>
      </c>
      <c r="G87" s="32">
        <v>68.38</v>
      </c>
      <c r="H87" s="32" t="s">
        <v>325</v>
      </c>
    </row>
    <row r="88" spans="1:8" ht="15" customHeight="1">
      <c r="A88" s="83">
        <v>45503</v>
      </c>
      <c r="B88" s="32">
        <v>533427</v>
      </c>
      <c r="C88" s="31" t="s">
        <v>1200</v>
      </c>
      <c r="D88" s="31" t="s">
        <v>1204</v>
      </c>
      <c r="E88" s="31" t="s">
        <v>529</v>
      </c>
      <c r="F88" s="84">
        <v>200000</v>
      </c>
      <c r="G88" s="32">
        <v>71.97</v>
      </c>
      <c r="H88" s="32" t="s">
        <v>325</v>
      </c>
    </row>
    <row r="89" spans="1:8" ht="15" customHeight="1">
      <c r="A89" s="83">
        <v>45503</v>
      </c>
      <c r="B89" s="32">
        <v>544219</v>
      </c>
      <c r="C89" s="31" t="s">
        <v>1205</v>
      </c>
      <c r="D89" s="31" t="s">
        <v>1206</v>
      </c>
      <c r="E89" s="31" t="s">
        <v>529</v>
      </c>
      <c r="F89" s="84">
        <v>360000</v>
      </c>
      <c r="G89" s="32">
        <v>185.53</v>
      </c>
      <c r="H89" s="32" t="s">
        <v>325</v>
      </c>
    </row>
    <row r="90" spans="1:8" ht="15" customHeight="1">
      <c r="A90" s="83">
        <v>45503</v>
      </c>
      <c r="B90" s="32">
        <v>544219</v>
      </c>
      <c r="C90" s="31" t="s">
        <v>1205</v>
      </c>
      <c r="D90" s="31" t="s">
        <v>1207</v>
      </c>
      <c r="E90" s="31" t="s">
        <v>529</v>
      </c>
      <c r="F90" s="84">
        <v>174000</v>
      </c>
      <c r="G90" s="32">
        <v>183.76</v>
      </c>
      <c r="H90" s="32" t="s">
        <v>325</v>
      </c>
    </row>
    <row r="91" spans="1:8" ht="15" customHeight="1">
      <c r="A91" s="83">
        <v>45503</v>
      </c>
      <c r="B91" s="32" t="s">
        <v>1114</v>
      </c>
      <c r="C91" s="31" t="s">
        <v>1115</v>
      </c>
      <c r="D91" s="31" t="s">
        <v>1046</v>
      </c>
      <c r="E91" s="31" t="s">
        <v>529</v>
      </c>
      <c r="F91" s="84">
        <v>8700</v>
      </c>
      <c r="G91" s="32">
        <v>39.72</v>
      </c>
      <c r="H91" s="32" t="s">
        <v>844</v>
      </c>
    </row>
    <row r="92" spans="1:8" ht="15" customHeight="1">
      <c r="A92" s="83">
        <v>45503</v>
      </c>
      <c r="B92" s="32" t="s">
        <v>1114</v>
      </c>
      <c r="C92" s="31" t="s">
        <v>1115</v>
      </c>
      <c r="D92" s="31" t="s">
        <v>1208</v>
      </c>
      <c r="E92" s="31" t="s">
        <v>529</v>
      </c>
      <c r="F92" s="84">
        <v>112176</v>
      </c>
      <c r="G92" s="32">
        <v>44.32</v>
      </c>
      <c r="H92" s="32" t="s">
        <v>844</v>
      </c>
    </row>
    <row r="93" spans="1:8" ht="15" customHeight="1">
      <c r="A93" s="83">
        <v>45503</v>
      </c>
      <c r="B93" s="32" t="s">
        <v>1114</v>
      </c>
      <c r="C93" s="31" t="s">
        <v>1115</v>
      </c>
      <c r="D93" s="31" t="s">
        <v>1209</v>
      </c>
      <c r="E93" s="31" t="s">
        <v>529</v>
      </c>
      <c r="F93" s="84">
        <v>55002</v>
      </c>
      <c r="G93" s="32">
        <v>44.34</v>
      </c>
      <c r="H93" s="32" t="s">
        <v>844</v>
      </c>
    </row>
    <row r="94" spans="1:8" ht="15" customHeight="1">
      <c r="A94" s="83">
        <v>45503</v>
      </c>
      <c r="B94" s="32" t="s">
        <v>1114</v>
      </c>
      <c r="C94" s="31" t="s">
        <v>1115</v>
      </c>
      <c r="D94" s="31" t="s">
        <v>1058</v>
      </c>
      <c r="E94" s="31" t="s">
        <v>529</v>
      </c>
      <c r="F94" s="84">
        <v>111650</v>
      </c>
      <c r="G94" s="32">
        <v>44.28</v>
      </c>
      <c r="H94" s="32" t="s">
        <v>844</v>
      </c>
    </row>
    <row r="95" spans="1:8" ht="15" customHeight="1">
      <c r="A95" s="83">
        <v>45503</v>
      </c>
      <c r="B95" s="32" t="s">
        <v>1114</v>
      </c>
      <c r="C95" s="31" t="s">
        <v>1115</v>
      </c>
      <c r="D95" s="31" t="s">
        <v>1210</v>
      </c>
      <c r="E95" s="31" t="s">
        <v>529</v>
      </c>
      <c r="F95" s="84">
        <v>142256</v>
      </c>
      <c r="G95" s="32">
        <v>44.22</v>
      </c>
      <c r="H95" s="32" t="s">
        <v>844</v>
      </c>
    </row>
    <row r="96" spans="1:8" ht="15" customHeight="1">
      <c r="A96" s="83">
        <v>45503</v>
      </c>
      <c r="B96" s="32" t="s">
        <v>1114</v>
      </c>
      <c r="C96" s="31" t="s">
        <v>1115</v>
      </c>
      <c r="D96" s="31" t="s">
        <v>1105</v>
      </c>
      <c r="E96" s="31" t="s">
        <v>529</v>
      </c>
      <c r="F96" s="84">
        <v>71700</v>
      </c>
      <c r="G96" s="32">
        <v>43.18</v>
      </c>
      <c r="H96" s="32" t="s">
        <v>844</v>
      </c>
    </row>
    <row r="97" spans="1:8" ht="15" customHeight="1">
      <c r="A97" s="83">
        <v>45503</v>
      </c>
      <c r="B97" s="32" t="s">
        <v>1211</v>
      </c>
      <c r="C97" s="31" t="s">
        <v>1212</v>
      </c>
      <c r="D97" s="31" t="s">
        <v>1213</v>
      </c>
      <c r="E97" s="31" t="s">
        <v>529</v>
      </c>
      <c r="F97" s="84">
        <v>131956</v>
      </c>
      <c r="G97" s="32">
        <v>569.32000000000005</v>
      </c>
      <c r="H97" s="32" t="s">
        <v>844</v>
      </c>
    </row>
    <row r="98" spans="1:8" ht="15" customHeight="1">
      <c r="A98" s="83">
        <v>45503</v>
      </c>
      <c r="B98" s="32" t="s">
        <v>1214</v>
      </c>
      <c r="C98" s="31" t="s">
        <v>1215</v>
      </c>
      <c r="D98" s="31" t="s">
        <v>1216</v>
      </c>
      <c r="E98" s="31" t="s">
        <v>529</v>
      </c>
      <c r="F98" s="84">
        <v>582405</v>
      </c>
      <c r="G98" s="32">
        <v>7.71</v>
      </c>
      <c r="H98" s="32" t="s">
        <v>844</v>
      </c>
    </row>
    <row r="99" spans="1:8" ht="15" customHeight="1">
      <c r="A99" s="83">
        <v>45503</v>
      </c>
      <c r="B99" s="32" t="s">
        <v>1142</v>
      </c>
      <c r="C99" s="31" t="s">
        <v>1217</v>
      </c>
      <c r="D99" s="31" t="s">
        <v>888</v>
      </c>
      <c r="E99" s="31" t="s">
        <v>529</v>
      </c>
      <c r="F99" s="84">
        <v>1741247</v>
      </c>
      <c r="G99" s="32">
        <v>25.78</v>
      </c>
      <c r="H99" s="32" t="s">
        <v>844</v>
      </c>
    </row>
    <row r="100" spans="1:8" ht="15" customHeight="1">
      <c r="A100" s="83">
        <v>45503</v>
      </c>
      <c r="B100" s="32" t="s">
        <v>1142</v>
      </c>
      <c r="C100" s="31" t="s">
        <v>1217</v>
      </c>
      <c r="D100" s="31" t="s">
        <v>1030</v>
      </c>
      <c r="E100" s="31" t="s">
        <v>529</v>
      </c>
      <c r="F100" s="84">
        <v>1392462</v>
      </c>
      <c r="G100" s="32">
        <v>26.06</v>
      </c>
      <c r="H100" s="32" t="s">
        <v>844</v>
      </c>
    </row>
    <row r="101" spans="1:8" ht="15" customHeight="1">
      <c r="A101" s="83">
        <v>45503</v>
      </c>
      <c r="B101" s="32" t="s">
        <v>1218</v>
      </c>
      <c r="C101" s="31" t="s">
        <v>1219</v>
      </c>
      <c r="D101" s="31" t="s">
        <v>1102</v>
      </c>
      <c r="E101" s="31" t="s">
        <v>529</v>
      </c>
      <c r="F101" s="84">
        <v>500841</v>
      </c>
      <c r="G101" s="32">
        <v>61.29</v>
      </c>
      <c r="H101" s="32" t="s">
        <v>844</v>
      </c>
    </row>
    <row r="102" spans="1:8" ht="15" customHeight="1">
      <c r="A102" s="83">
        <v>45503</v>
      </c>
      <c r="B102" s="32" t="s">
        <v>1220</v>
      </c>
      <c r="C102" s="31" t="s">
        <v>1221</v>
      </c>
      <c r="D102" s="31" t="s">
        <v>1031</v>
      </c>
      <c r="E102" s="31" t="s">
        <v>529</v>
      </c>
      <c r="F102" s="84">
        <v>103081</v>
      </c>
      <c r="G102" s="32">
        <v>546.26</v>
      </c>
      <c r="H102" s="32" t="s">
        <v>844</v>
      </c>
    </row>
    <row r="103" spans="1:8" ht="15" customHeight="1">
      <c r="A103" s="83">
        <v>45503</v>
      </c>
      <c r="B103" s="32" t="s">
        <v>1222</v>
      </c>
      <c r="C103" s="31" t="s">
        <v>1223</v>
      </c>
      <c r="D103" s="31" t="s">
        <v>1224</v>
      </c>
      <c r="E103" s="31" t="s">
        <v>529</v>
      </c>
      <c r="F103" s="84">
        <v>150000</v>
      </c>
      <c r="G103" s="32">
        <v>1365</v>
      </c>
      <c r="H103" s="32" t="s">
        <v>844</v>
      </c>
    </row>
    <row r="104" spans="1:8" ht="15" customHeight="1">
      <c r="A104" s="83">
        <v>45503</v>
      </c>
      <c r="B104" s="32" t="s">
        <v>1055</v>
      </c>
      <c r="C104" s="31" t="s">
        <v>1056</v>
      </c>
      <c r="D104" s="31" t="s">
        <v>888</v>
      </c>
      <c r="E104" s="31" t="s">
        <v>529</v>
      </c>
      <c r="F104" s="84">
        <v>1552641</v>
      </c>
      <c r="G104" s="32">
        <v>69.7</v>
      </c>
      <c r="H104" s="32" t="s">
        <v>844</v>
      </c>
    </row>
    <row r="105" spans="1:8" ht="15" customHeight="1">
      <c r="A105" s="83">
        <v>45503</v>
      </c>
      <c r="B105" s="32" t="s">
        <v>1055</v>
      </c>
      <c r="C105" s="31" t="s">
        <v>1056</v>
      </c>
      <c r="D105" s="31" t="s">
        <v>1031</v>
      </c>
      <c r="E105" s="31" t="s">
        <v>529</v>
      </c>
      <c r="F105" s="84">
        <v>2314296</v>
      </c>
      <c r="G105" s="32">
        <v>69.739999999999995</v>
      </c>
      <c r="H105" s="32" t="s">
        <v>844</v>
      </c>
    </row>
    <row r="106" spans="1:8" ht="15" customHeight="1">
      <c r="A106" s="83">
        <v>45503</v>
      </c>
      <c r="B106" s="32" t="s">
        <v>1225</v>
      </c>
      <c r="C106" s="31" t="s">
        <v>1226</v>
      </c>
      <c r="D106" s="31" t="s">
        <v>1031</v>
      </c>
      <c r="E106" s="31" t="s">
        <v>529</v>
      </c>
      <c r="F106" s="84">
        <v>487651</v>
      </c>
      <c r="G106" s="32">
        <v>145.29</v>
      </c>
      <c r="H106" s="32" t="s">
        <v>844</v>
      </c>
    </row>
    <row r="107" spans="1:8" ht="15" customHeight="1">
      <c r="A107" s="83">
        <v>45503</v>
      </c>
      <c r="B107" s="32" t="s">
        <v>1227</v>
      </c>
      <c r="C107" s="31" t="s">
        <v>1228</v>
      </c>
      <c r="D107" s="31" t="s">
        <v>886</v>
      </c>
      <c r="E107" s="31" t="s">
        <v>529</v>
      </c>
      <c r="F107" s="84">
        <v>489352</v>
      </c>
      <c r="G107" s="32">
        <v>53.21</v>
      </c>
      <c r="H107" s="32" t="s">
        <v>844</v>
      </c>
    </row>
    <row r="108" spans="1:8" ht="15" customHeight="1">
      <c r="A108" s="83">
        <v>45503</v>
      </c>
      <c r="B108" s="32" t="s">
        <v>1088</v>
      </c>
      <c r="C108" s="31" t="s">
        <v>1089</v>
      </c>
      <c r="D108" s="31" t="s">
        <v>1229</v>
      </c>
      <c r="E108" s="31" t="s">
        <v>529</v>
      </c>
      <c r="F108" s="84">
        <v>159000</v>
      </c>
      <c r="G108" s="32">
        <v>61.16</v>
      </c>
      <c r="H108" s="32" t="s">
        <v>844</v>
      </c>
    </row>
    <row r="109" spans="1:8" ht="15" customHeight="1">
      <c r="A109" s="83">
        <v>45503</v>
      </c>
      <c r="B109" s="32" t="s">
        <v>1088</v>
      </c>
      <c r="C109" s="31" t="s">
        <v>1089</v>
      </c>
      <c r="D109" s="31" t="s">
        <v>1087</v>
      </c>
      <c r="E109" s="31" t="s">
        <v>529</v>
      </c>
      <c r="F109" s="84">
        <v>288000</v>
      </c>
      <c r="G109" s="32">
        <v>63.04</v>
      </c>
      <c r="H109" s="32" t="s">
        <v>844</v>
      </c>
    </row>
    <row r="110" spans="1:8" ht="15" customHeight="1">
      <c r="A110" s="83">
        <v>45503</v>
      </c>
      <c r="B110" s="32" t="s">
        <v>1088</v>
      </c>
      <c r="C110" s="31" t="s">
        <v>1089</v>
      </c>
      <c r="D110" s="31" t="s">
        <v>1230</v>
      </c>
      <c r="E110" s="31" t="s">
        <v>529</v>
      </c>
      <c r="F110" s="84">
        <v>171000</v>
      </c>
      <c r="G110" s="32">
        <v>60.17</v>
      </c>
      <c r="H110" s="32" t="s">
        <v>844</v>
      </c>
    </row>
    <row r="111" spans="1:8" ht="15" customHeight="1">
      <c r="A111" s="83">
        <v>45503</v>
      </c>
      <c r="B111" s="32" t="s">
        <v>1090</v>
      </c>
      <c r="C111" s="31" t="s">
        <v>1091</v>
      </c>
      <c r="D111" s="31" t="s">
        <v>886</v>
      </c>
      <c r="E111" s="31" t="s">
        <v>529</v>
      </c>
      <c r="F111" s="84">
        <v>1750000</v>
      </c>
      <c r="G111" s="32">
        <v>6.14</v>
      </c>
      <c r="H111" s="32" t="s">
        <v>844</v>
      </c>
    </row>
    <row r="112" spans="1:8" ht="15" customHeight="1">
      <c r="A112" s="83">
        <v>45503</v>
      </c>
      <c r="B112" s="32" t="s">
        <v>1231</v>
      </c>
      <c r="C112" s="31" t="s">
        <v>1232</v>
      </c>
      <c r="D112" s="31" t="s">
        <v>1031</v>
      </c>
      <c r="E112" s="31" t="s">
        <v>529</v>
      </c>
      <c r="F112" s="84">
        <v>74315</v>
      </c>
      <c r="G112" s="32">
        <v>815.83</v>
      </c>
      <c r="H112" s="32" t="s">
        <v>844</v>
      </c>
    </row>
    <row r="113" spans="1:8" ht="15" customHeight="1">
      <c r="A113" s="83">
        <v>45503</v>
      </c>
      <c r="B113" s="32" t="s">
        <v>1233</v>
      </c>
      <c r="C113" s="31" t="s">
        <v>1234</v>
      </c>
      <c r="D113" s="31" t="s">
        <v>1031</v>
      </c>
      <c r="E113" s="31" t="s">
        <v>529</v>
      </c>
      <c r="F113" s="84">
        <v>319410</v>
      </c>
      <c r="G113" s="32">
        <v>778.07</v>
      </c>
      <c r="H113" s="32" t="s">
        <v>844</v>
      </c>
    </row>
    <row r="114" spans="1:8" ht="15" customHeight="1">
      <c r="A114" s="83">
        <v>45503</v>
      </c>
      <c r="B114" s="32" t="s">
        <v>1233</v>
      </c>
      <c r="C114" s="31" t="s">
        <v>1234</v>
      </c>
      <c r="D114" s="31" t="s">
        <v>1030</v>
      </c>
      <c r="E114" s="31" t="s">
        <v>529</v>
      </c>
      <c r="F114" s="84">
        <v>333147</v>
      </c>
      <c r="G114" s="32">
        <v>776.82</v>
      </c>
      <c r="H114" s="32" t="s">
        <v>844</v>
      </c>
    </row>
    <row r="115" spans="1:8" ht="15" customHeight="1">
      <c r="A115" s="83">
        <v>45503</v>
      </c>
      <c r="B115" s="32" t="s">
        <v>1119</v>
      </c>
      <c r="C115" s="31" t="s">
        <v>1120</v>
      </c>
      <c r="D115" s="31" t="s">
        <v>886</v>
      </c>
      <c r="E115" s="31" t="s">
        <v>529</v>
      </c>
      <c r="F115" s="84">
        <v>520000</v>
      </c>
      <c r="G115" s="32">
        <v>3.25</v>
      </c>
      <c r="H115" s="32" t="s">
        <v>844</v>
      </c>
    </row>
    <row r="116" spans="1:8" ht="15" customHeight="1">
      <c r="A116" s="83">
        <v>45503</v>
      </c>
      <c r="B116" s="32" t="s">
        <v>1119</v>
      </c>
      <c r="C116" s="31" t="s">
        <v>1120</v>
      </c>
      <c r="D116" s="31" t="s">
        <v>1235</v>
      </c>
      <c r="E116" s="31" t="s">
        <v>529</v>
      </c>
      <c r="F116" s="84">
        <v>1766000</v>
      </c>
      <c r="G116" s="32">
        <v>3.34</v>
      </c>
      <c r="H116" s="32" t="s">
        <v>844</v>
      </c>
    </row>
    <row r="117" spans="1:8" ht="15" customHeight="1">
      <c r="A117" s="83">
        <v>45503</v>
      </c>
      <c r="B117" s="32" t="s">
        <v>1119</v>
      </c>
      <c r="C117" s="31" t="s">
        <v>1120</v>
      </c>
      <c r="D117" s="31" t="s">
        <v>1236</v>
      </c>
      <c r="E117" s="31" t="s">
        <v>529</v>
      </c>
      <c r="F117" s="84">
        <v>140000</v>
      </c>
      <c r="G117" s="32">
        <v>3.43</v>
      </c>
      <c r="H117" s="32" t="s">
        <v>844</v>
      </c>
    </row>
    <row r="118" spans="1:8" ht="15" customHeight="1">
      <c r="A118" s="83">
        <v>45503</v>
      </c>
      <c r="B118" s="32" t="s">
        <v>1237</v>
      </c>
      <c r="C118" s="31" t="s">
        <v>1238</v>
      </c>
      <c r="D118" s="31" t="s">
        <v>1031</v>
      </c>
      <c r="E118" s="31" t="s">
        <v>529</v>
      </c>
      <c r="F118" s="84">
        <v>71353</v>
      </c>
      <c r="G118" s="32">
        <v>946.42</v>
      </c>
      <c r="H118" s="32" t="s">
        <v>844</v>
      </c>
    </row>
    <row r="119" spans="1:8" ht="15" customHeight="1">
      <c r="A119" s="83">
        <v>45503</v>
      </c>
      <c r="B119" s="32" t="s">
        <v>1239</v>
      </c>
      <c r="C119" s="31" t="s">
        <v>1240</v>
      </c>
      <c r="D119" s="31" t="s">
        <v>1031</v>
      </c>
      <c r="E119" s="31" t="s">
        <v>529</v>
      </c>
      <c r="F119" s="84">
        <v>155561</v>
      </c>
      <c r="G119" s="32">
        <v>670.82</v>
      </c>
      <c r="H119" s="32" t="s">
        <v>844</v>
      </c>
    </row>
    <row r="120" spans="1:8" ht="15" customHeight="1">
      <c r="A120" s="83">
        <v>45503</v>
      </c>
      <c r="B120" s="32" t="s">
        <v>1241</v>
      </c>
      <c r="C120" s="31" t="s">
        <v>1242</v>
      </c>
      <c r="D120" s="31" t="s">
        <v>1243</v>
      </c>
      <c r="E120" s="31" t="s">
        <v>529</v>
      </c>
      <c r="F120" s="84">
        <v>108000</v>
      </c>
      <c r="G120" s="32">
        <v>40.49</v>
      </c>
      <c r="H120" s="32" t="s">
        <v>844</v>
      </c>
    </row>
    <row r="121" spans="1:8" ht="15" customHeight="1">
      <c r="A121" s="83">
        <v>45503</v>
      </c>
      <c r="B121" s="32" t="s">
        <v>1094</v>
      </c>
      <c r="C121" s="31" t="s">
        <v>1095</v>
      </c>
      <c r="D121" s="31" t="s">
        <v>1244</v>
      </c>
      <c r="E121" s="31" t="s">
        <v>529</v>
      </c>
      <c r="F121" s="84">
        <v>683781</v>
      </c>
      <c r="G121" s="32">
        <v>7.52</v>
      </c>
      <c r="H121" s="32" t="s">
        <v>844</v>
      </c>
    </row>
    <row r="122" spans="1:8" ht="15" customHeight="1">
      <c r="A122" s="83">
        <v>45503</v>
      </c>
      <c r="B122" s="32" t="s">
        <v>1094</v>
      </c>
      <c r="C122" s="31" t="s">
        <v>1095</v>
      </c>
      <c r="D122" s="31" t="s">
        <v>1245</v>
      </c>
      <c r="E122" s="31" t="s">
        <v>529</v>
      </c>
      <c r="F122" s="84">
        <v>898664</v>
      </c>
      <c r="G122" s="32">
        <v>7.63</v>
      </c>
      <c r="H122" s="32" t="s">
        <v>844</v>
      </c>
    </row>
    <row r="123" spans="1:8" ht="15" customHeight="1">
      <c r="A123" s="83">
        <v>45503</v>
      </c>
      <c r="B123" s="32" t="s">
        <v>1094</v>
      </c>
      <c r="C123" s="31" t="s">
        <v>1095</v>
      </c>
      <c r="D123" s="31" t="s">
        <v>1246</v>
      </c>
      <c r="E123" s="31" t="s">
        <v>529</v>
      </c>
      <c r="F123" s="84">
        <v>835000</v>
      </c>
      <c r="G123" s="32">
        <v>7.56</v>
      </c>
      <c r="H123" s="32" t="s">
        <v>844</v>
      </c>
    </row>
    <row r="124" spans="1:8" ht="15" customHeight="1">
      <c r="A124" s="83">
        <v>45503</v>
      </c>
      <c r="B124" s="32" t="s">
        <v>1094</v>
      </c>
      <c r="C124" s="31" t="s">
        <v>1095</v>
      </c>
      <c r="D124" s="31" t="s">
        <v>1247</v>
      </c>
      <c r="E124" s="31" t="s">
        <v>529</v>
      </c>
      <c r="F124" s="84">
        <v>883000</v>
      </c>
      <c r="G124" s="32">
        <v>7.6</v>
      </c>
      <c r="H124" s="32" t="s">
        <v>844</v>
      </c>
    </row>
    <row r="125" spans="1:8" ht="15" customHeight="1">
      <c r="A125" s="83">
        <v>45503</v>
      </c>
      <c r="B125" s="32" t="s">
        <v>1094</v>
      </c>
      <c r="C125" s="31" t="s">
        <v>1095</v>
      </c>
      <c r="D125" s="31" t="s">
        <v>1248</v>
      </c>
      <c r="E125" s="31" t="s">
        <v>529</v>
      </c>
      <c r="F125" s="84">
        <v>2700000</v>
      </c>
      <c r="G125" s="32">
        <v>7.45</v>
      </c>
      <c r="H125" s="32" t="s">
        <v>844</v>
      </c>
    </row>
    <row r="126" spans="1:8" ht="15" customHeight="1">
      <c r="A126" s="83">
        <v>45503</v>
      </c>
      <c r="B126" s="32" t="s">
        <v>1096</v>
      </c>
      <c r="C126" s="31" t="s">
        <v>1097</v>
      </c>
      <c r="D126" s="31" t="s">
        <v>1045</v>
      </c>
      <c r="E126" s="31" t="s">
        <v>529</v>
      </c>
      <c r="F126" s="84">
        <v>371059</v>
      </c>
      <c r="G126" s="32">
        <v>35.83</v>
      </c>
      <c r="H126" s="32" t="s">
        <v>844</v>
      </c>
    </row>
    <row r="127" spans="1:8" ht="15" customHeight="1">
      <c r="A127" s="83">
        <v>45503</v>
      </c>
      <c r="B127" s="32" t="s">
        <v>1096</v>
      </c>
      <c r="C127" s="31" t="s">
        <v>1097</v>
      </c>
      <c r="D127" s="31" t="s">
        <v>1249</v>
      </c>
      <c r="E127" s="31" t="s">
        <v>529</v>
      </c>
      <c r="F127" s="84">
        <v>98493</v>
      </c>
      <c r="G127" s="32">
        <v>35.44</v>
      </c>
      <c r="H127" s="32" t="s">
        <v>844</v>
      </c>
    </row>
    <row r="128" spans="1:8" ht="15" customHeight="1">
      <c r="A128" s="83">
        <v>45503</v>
      </c>
      <c r="B128" s="32" t="s">
        <v>1250</v>
      </c>
      <c r="C128" s="31" t="s">
        <v>1251</v>
      </c>
      <c r="D128" s="31" t="s">
        <v>1058</v>
      </c>
      <c r="E128" s="31" t="s">
        <v>529</v>
      </c>
      <c r="F128" s="84">
        <v>127804</v>
      </c>
      <c r="G128" s="32">
        <v>47.77</v>
      </c>
      <c r="H128" s="32" t="s">
        <v>844</v>
      </c>
    </row>
    <row r="129" spans="1:8" ht="15" customHeight="1">
      <c r="A129" s="83">
        <v>45503</v>
      </c>
      <c r="B129" s="32" t="s">
        <v>1252</v>
      </c>
      <c r="C129" s="31" t="s">
        <v>1253</v>
      </c>
      <c r="D129" s="31" t="s">
        <v>1254</v>
      </c>
      <c r="E129" s="31" t="s">
        <v>529</v>
      </c>
      <c r="F129" s="84">
        <v>71784</v>
      </c>
      <c r="G129" s="32">
        <v>73.56</v>
      </c>
      <c r="H129" s="32" t="s">
        <v>844</v>
      </c>
    </row>
    <row r="130" spans="1:8" ht="15" customHeight="1">
      <c r="A130" s="83">
        <v>45503</v>
      </c>
      <c r="B130" s="32" t="s">
        <v>1098</v>
      </c>
      <c r="C130" s="31" t="s">
        <v>1099</v>
      </c>
      <c r="D130" s="31" t="s">
        <v>1006</v>
      </c>
      <c r="E130" s="31" t="s">
        <v>529</v>
      </c>
      <c r="F130" s="84">
        <v>28800</v>
      </c>
      <c r="G130" s="32">
        <v>132.59</v>
      </c>
      <c r="H130" s="32" t="s">
        <v>844</v>
      </c>
    </row>
    <row r="131" spans="1:8" ht="15" customHeight="1">
      <c r="A131" s="83">
        <v>45503</v>
      </c>
      <c r="B131" s="32" t="s">
        <v>1100</v>
      </c>
      <c r="C131" s="31" t="s">
        <v>1101</v>
      </c>
      <c r="D131" s="31" t="s">
        <v>1032</v>
      </c>
      <c r="E131" s="31" t="s">
        <v>529</v>
      </c>
      <c r="F131" s="84">
        <v>84800</v>
      </c>
      <c r="G131" s="32">
        <v>360.79</v>
      </c>
      <c r="H131" s="32" t="s">
        <v>844</v>
      </c>
    </row>
    <row r="132" spans="1:8" ht="15" customHeight="1">
      <c r="A132" s="83">
        <v>45503</v>
      </c>
      <c r="B132" s="32" t="s">
        <v>448</v>
      </c>
      <c r="C132" s="31" t="s">
        <v>1255</v>
      </c>
      <c r="D132" s="31" t="s">
        <v>1031</v>
      </c>
      <c r="E132" s="31" t="s">
        <v>529</v>
      </c>
      <c r="F132" s="84">
        <v>3534084</v>
      </c>
      <c r="G132" s="32">
        <v>329.29</v>
      </c>
      <c r="H132" s="32" t="s">
        <v>844</v>
      </c>
    </row>
    <row r="133" spans="1:8" ht="15" customHeight="1">
      <c r="A133" s="83">
        <v>45503</v>
      </c>
      <c r="B133" s="32" t="s">
        <v>1256</v>
      </c>
      <c r="C133" s="31" t="s">
        <v>1257</v>
      </c>
      <c r="D133" s="31" t="s">
        <v>1031</v>
      </c>
      <c r="E133" s="31" t="s">
        <v>529</v>
      </c>
      <c r="F133" s="84">
        <v>193201</v>
      </c>
      <c r="G133" s="32">
        <v>1162.53</v>
      </c>
      <c r="H133" s="32" t="s">
        <v>844</v>
      </c>
    </row>
    <row r="134" spans="1:8" ht="15" customHeight="1">
      <c r="A134" s="83">
        <v>45503</v>
      </c>
      <c r="B134" s="32" t="s">
        <v>1258</v>
      </c>
      <c r="C134" s="31" t="s">
        <v>1259</v>
      </c>
      <c r="D134" s="31" t="s">
        <v>1031</v>
      </c>
      <c r="E134" s="31" t="s">
        <v>529</v>
      </c>
      <c r="F134" s="84">
        <v>196932</v>
      </c>
      <c r="G134" s="32">
        <v>359.76</v>
      </c>
      <c r="H134" s="32" t="s">
        <v>844</v>
      </c>
    </row>
    <row r="135" spans="1:8" ht="15" customHeight="1">
      <c r="A135" s="83">
        <v>45503</v>
      </c>
      <c r="B135" s="32" t="s">
        <v>1260</v>
      </c>
      <c r="C135" s="31" t="s">
        <v>1261</v>
      </c>
      <c r="D135" s="31" t="s">
        <v>1262</v>
      </c>
      <c r="E135" s="31" t="s">
        <v>529</v>
      </c>
      <c r="F135" s="84">
        <v>105000</v>
      </c>
      <c r="G135" s="32">
        <v>23.49</v>
      </c>
      <c r="H135" s="32" t="s">
        <v>844</v>
      </c>
    </row>
    <row r="136" spans="1:8" ht="15" customHeight="1">
      <c r="A136" s="83">
        <v>45503</v>
      </c>
      <c r="B136" s="32" t="s">
        <v>1263</v>
      </c>
      <c r="C136" s="31" t="s">
        <v>1264</v>
      </c>
      <c r="D136" s="31" t="s">
        <v>1031</v>
      </c>
      <c r="E136" s="31" t="s">
        <v>529</v>
      </c>
      <c r="F136" s="84">
        <v>582740</v>
      </c>
      <c r="G136" s="32">
        <v>113.67</v>
      </c>
      <c r="H136" s="32" t="s">
        <v>844</v>
      </c>
    </row>
    <row r="137" spans="1:8" ht="15" customHeight="1">
      <c r="A137" s="83">
        <v>45503</v>
      </c>
      <c r="B137" s="32" t="s">
        <v>1103</v>
      </c>
      <c r="C137" s="31" t="s">
        <v>1104</v>
      </c>
      <c r="D137" s="31" t="s">
        <v>1265</v>
      </c>
      <c r="E137" s="31" t="s">
        <v>529</v>
      </c>
      <c r="F137" s="84">
        <v>162840</v>
      </c>
      <c r="G137" s="32">
        <v>21.89</v>
      </c>
      <c r="H137" s="32" t="s">
        <v>844</v>
      </c>
    </row>
    <row r="138" spans="1:8" ht="15" customHeight="1">
      <c r="A138" s="83">
        <v>45503</v>
      </c>
      <c r="B138" s="32" t="s">
        <v>1266</v>
      </c>
      <c r="C138" s="31" t="s">
        <v>1267</v>
      </c>
      <c r="D138" s="31" t="s">
        <v>1057</v>
      </c>
      <c r="E138" s="31" t="s">
        <v>529</v>
      </c>
      <c r="F138" s="84">
        <v>100000</v>
      </c>
      <c r="G138" s="32">
        <v>39.659999999999997</v>
      </c>
      <c r="H138" s="32" t="s">
        <v>844</v>
      </c>
    </row>
    <row r="139" spans="1:8" ht="15" customHeight="1">
      <c r="A139" s="83">
        <v>45503</v>
      </c>
      <c r="B139" s="32" t="s">
        <v>701</v>
      </c>
      <c r="C139" s="31" t="s">
        <v>1268</v>
      </c>
      <c r="D139" s="31" t="s">
        <v>1031</v>
      </c>
      <c r="E139" s="31" t="s">
        <v>529</v>
      </c>
      <c r="F139" s="84">
        <v>605086</v>
      </c>
      <c r="G139" s="32">
        <v>398.59</v>
      </c>
      <c r="H139" s="32" t="s">
        <v>844</v>
      </c>
    </row>
    <row r="140" spans="1:8" ht="15" customHeight="1">
      <c r="A140" s="83">
        <v>45503</v>
      </c>
      <c r="B140" s="32" t="s">
        <v>1269</v>
      </c>
      <c r="C140" s="31" t="s">
        <v>1270</v>
      </c>
      <c r="D140" s="31" t="s">
        <v>1031</v>
      </c>
      <c r="E140" s="31" t="s">
        <v>529</v>
      </c>
      <c r="F140" s="84">
        <v>307120</v>
      </c>
      <c r="G140" s="32">
        <v>228.63</v>
      </c>
      <c r="H140" s="32" t="s">
        <v>844</v>
      </c>
    </row>
    <row r="141" spans="1:8" ht="15" customHeight="1">
      <c r="A141" s="83">
        <v>45503</v>
      </c>
      <c r="B141" s="32" t="s">
        <v>1271</v>
      </c>
      <c r="C141" s="31" t="s">
        <v>1272</v>
      </c>
      <c r="D141" s="31" t="s">
        <v>1031</v>
      </c>
      <c r="E141" s="31" t="s">
        <v>529</v>
      </c>
      <c r="F141" s="84">
        <v>618589</v>
      </c>
      <c r="G141" s="32">
        <v>100.76</v>
      </c>
      <c r="H141" s="32" t="s">
        <v>844</v>
      </c>
    </row>
    <row r="142" spans="1:8" ht="15" customHeight="1">
      <c r="A142" s="83">
        <v>45503</v>
      </c>
      <c r="B142" s="32" t="s">
        <v>1106</v>
      </c>
      <c r="C142" s="31" t="s">
        <v>1107</v>
      </c>
      <c r="D142" s="31" t="s">
        <v>1031</v>
      </c>
      <c r="E142" s="31" t="s">
        <v>529</v>
      </c>
      <c r="F142" s="84">
        <v>259385</v>
      </c>
      <c r="G142" s="32">
        <v>148.4</v>
      </c>
      <c r="H142" s="32" t="s">
        <v>844</v>
      </c>
    </row>
    <row r="143" spans="1:8" ht="15" customHeight="1">
      <c r="A143" s="83">
        <v>45503</v>
      </c>
      <c r="B143" s="32" t="s">
        <v>1108</v>
      </c>
      <c r="C143" s="31" t="s">
        <v>1109</v>
      </c>
      <c r="D143" s="31" t="s">
        <v>1111</v>
      </c>
      <c r="E143" s="31" t="s">
        <v>529</v>
      </c>
      <c r="F143" s="84">
        <v>34</v>
      </c>
      <c r="G143" s="32">
        <v>51.8</v>
      </c>
      <c r="H143" s="32" t="s">
        <v>844</v>
      </c>
    </row>
    <row r="144" spans="1:8" ht="15" customHeight="1">
      <c r="A144" s="83">
        <v>45503</v>
      </c>
      <c r="B144" s="32" t="s">
        <v>1108</v>
      </c>
      <c r="C144" s="31" t="s">
        <v>1109</v>
      </c>
      <c r="D144" s="31" t="s">
        <v>1110</v>
      </c>
      <c r="E144" s="31" t="s">
        <v>529</v>
      </c>
      <c r="F144" s="84">
        <v>21543</v>
      </c>
      <c r="G144" s="32">
        <v>52.41</v>
      </c>
      <c r="H144" s="32" t="s">
        <v>844</v>
      </c>
    </row>
    <row r="145" spans="1:8" ht="15" customHeight="1">
      <c r="A145" s="83">
        <v>45503</v>
      </c>
      <c r="B145" s="32" t="s">
        <v>1108</v>
      </c>
      <c r="C145" s="31" t="s">
        <v>1109</v>
      </c>
      <c r="D145" s="31" t="s">
        <v>1273</v>
      </c>
      <c r="E145" s="31" t="s">
        <v>529</v>
      </c>
      <c r="F145" s="84">
        <v>56882</v>
      </c>
      <c r="G145" s="32">
        <v>52.45</v>
      </c>
      <c r="H145" s="32" t="s">
        <v>844</v>
      </c>
    </row>
    <row r="146" spans="1:8" ht="15" customHeight="1">
      <c r="A146" s="83">
        <v>45503</v>
      </c>
      <c r="B146" s="32" t="s">
        <v>1108</v>
      </c>
      <c r="C146" s="31" t="s">
        <v>1109</v>
      </c>
      <c r="D146" s="31" t="s">
        <v>1265</v>
      </c>
      <c r="E146" s="31" t="s">
        <v>529</v>
      </c>
      <c r="F146" s="84">
        <v>142858</v>
      </c>
      <c r="G146" s="32">
        <v>50.91</v>
      </c>
      <c r="H146" s="32" t="s">
        <v>844</v>
      </c>
    </row>
    <row r="147" spans="1:8" ht="15" customHeight="1">
      <c r="A147" s="83">
        <v>45503</v>
      </c>
      <c r="B147" s="32" t="s">
        <v>1047</v>
      </c>
      <c r="C147" s="31" t="s">
        <v>1048</v>
      </c>
      <c r="D147" s="31" t="s">
        <v>888</v>
      </c>
      <c r="E147" s="31" t="s">
        <v>529</v>
      </c>
      <c r="F147" s="84">
        <v>122069</v>
      </c>
      <c r="G147" s="32">
        <v>170.61</v>
      </c>
      <c r="H147" s="32" t="s">
        <v>844</v>
      </c>
    </row>
    <row r="148" spans="1:8" ht="15" customHeight="1">
      <c r="A148" s="83">
        <v>45503</v>
      </c>
      <c r="B148" s="32" t="s">
        <v>1047</v>
      </c>
      <c r="C148" s="31" t="s">
        <v>1048</v>
      </c>
      <c r="D148" s="31" t="s">
        <v>1031</v>
      </c>
      <c r="E148" s="31" t="s">
        <v>529</v>
      </c>
      <c r="F148" s="84">
        <v>122413</v>
      </c>
      <c r="G148" s="32">
        <v>170.92</v>
      </c>
      <c r="H148" s="32" t="s">
        <v>844</v>
      </c>
    </row>
    <row r="149" spans="1:8" ht="15" customHeight="1">
      <c r="A149" s="83">
        <v>45503</v>
      </c>
      <c r="B149" s="32" t="s">
        <v>1274</v>
      </c>
      <c r="C149" s="31" t="s">
        <v>1275</v>
      </c>
      <c r="D149" s="31" t="s">
        <v>1276</v>
      </c>
      <c r="E149" s="31" t="s">
        <v>529</v>
      </c>
      <c r="F149" s="84">
        <v>52345</v>
      </c>
      <c r="G149" s="32">
        <v>63.82</v>
      </c>
      <c r="H149" s="32" t="s">
        <v>844</v>
      </c>
    </row>
    <row r="150" spans="1:8" ht="15" customHeight="1">
      <c r="A150" s="83">
        <v>45503</v>
      </c>
      <c r="B150" s="32" t="s">
        <v>1277</v>
      </c>
      <c r="C150" s="31" t="s">
        <v>1278</v>
      </c>
      <c r="D150" s="31" t="s">
        <v>1279</v>
      </c>
      <c r="E150" s="31" t="s">
        <v>529</v>
      </c>
      <c r="F150" s="84">
        <v>500000</v>
      </c>
      <c r="G150" s="32">
        <v>36.61</v>
      </c>
      <c r="H150" s="32" t="s">
        <v>844</v>
      </c>
    </row>
    <row r="151" spans="1:8" ht="15" customHeight="1">
      <c r="A151" s="83">
        <v>45503</v>
      </c>
      <c r="B151" s="32" t="s">
        <v>1280</v>
      </c>
      <c r="C151" s="31" t="s">
        <v>1281</v>
      </c>
      <c r="D151" s="31" t="s">
        <v>1029</v>
      </c>
      <c r="E151" s="31" t="s">
        <v>529</v>
      </c>
      <c r="F151" s="84">
        <v>108000</v>
      </c>
      <c r="G151" s="32">
        <v>79.8</v>
      </c>
      <c r="H151" s="32" t="s">
        <v>844</v>
      </c>
    </row>
    <row r="152" spans="1:8" ht="15" customHeight="1">
      <c r="A152" s="83">
        <v>45503</v>
      </c>
      <c r="B152" s="32" t="s">
        <v>1280</v>
      </c>
      <c r="C152" s="31" t="s">
        <v>1281</v>
      </c>
      <c r="D152" s="31" t="s">
        <v>1282</v>
      </c>
      <c r="E152" s="31" t="s">
        <v>529</v>
      </c>
      <c r="F152" s="84">
        <v>96000</v>
      </c>
      <c r="G152" s="32">
        <v>83.75</v>
      </c>
      <c r="H152" s="32" t="s">
        <v>844</v>
      </c>
    </row>
    <row r="153" spans="1:8" ht="15" customHeight="1">
      <c r="A153" s="83">
        <v>45503</v>
      </c>
      <c r="B153" s="32" t="s">
        <v>1280</v>
      </c>
      <c r="C153" s="31" t="s">
        <v>1281</v>
      </c>
      <c r="D153" s="31" t="s">
        <v>1283</v>
      </c>
      <c r="E153" s="31" t="s">
        <v>529</v>
      </c>
      <c r="F153" s="84">
        <v>90000</v>
      </c>
      <c r="G153" s="32">
        <v>79.8</v>
      </c>
      <c r="H153" s="32" t="s">
        <v>844</v>
      </c>
    </row>
    <row r="154" spans="1:8" ht="15" customHeight="1">
      <c r="A154" s="83">
        <v>45503</v>
      </c>
      <c r="B154" s="32" t="s">
        <v>1280</v>
      </c>
      <c r="C154" s="31" t="s">
        <v>1281</v>
      </c>
      <c r="D154" s="31" t="s">
        <v>1206</v>
      </c>
      <c r="E154" s="31" t="s">
        <v>529</v>
      </c>
      <c r="F154" s="84">
        <v>243000</v>
      </c>
      <c r="G154" s="32">
        <v>83.75</v>
      </c>
      <c r="H154" s="32" t="s">
        <v>844</v>
      </c>
    </row>
    <row r="155" spans="1:8" ht="15" customHeight="1">
      <c r="A155" s="83">
        <v>45503</v>
      </c>
      <c r="B155" s="32" t="s">
        <v>1114</v>
      </c>
      <c r="C155" s="31" t="s">
        <v>1115</v>
      </c>
      <c r="D155" s="31" t="s">
        <v>1046</v>
      </c>
      <c r="E155" s="31" t="s">
        <v>530</v>
      </c>
      <c r="F155" s="84">
        <v>111058</v>
      </c>
      <c r="G155" s="32">
        <v>43.96</v>
      </c>
      <c r="H155" s="32" t="s">
        <v>844</v>
      </c>
    </row>
    <row r="156" spans="1:8" ht="15" customHeight="1">
      <c r="A156" s="83">
        <v>45503</v>
      </c>
      <c r="B156" s="32" t="s">
        <v>1114</v>
      </c>
      <c r="C156" s="31" t="s">
        <v>1115</v>
      </c>
      <c r="D156" s="31" t="s">
        <v>1208</v>
      </c>
      <c r="E156" s="31" t="s">
        <v>530</v>
      </c>
      <c r="F156" s="84">
        <v>112176</v>
      </c>
      <c r="G156" s="32">
        <v>43.55</v>
      </c>
      <c r="H156" s="32" t="s">
        <v>844</v>
      </c>
    </row>
    <row r="157" spans="1:8" ht="15" customHeight="1">
      <c r="A157" s="83">
        <v>45503</v>
      </c>
      <c r="B157" s="32" t="s">
        <v>1114</v>
      </c>
      <c r="C157" s="31" t="s">
        <v>1115</v>
      </c>
      <c r="D157" s="31" t="s">
        <v>1105</v>
      </c>
      <c r="E157" s="31" t="s">
        <v>530</v>
      </c>
      <c r="F157" s="84">
        <v>111279</v>
      </c>
      <c r="G157" s="32">
        <v>43.77</v>
      </c>
      <c r="H157" s="32" t="s">
        <v>844</v>
      </c>
    </row>
    <row r="158" spans="1:8" ht="15" customHeight="1">
      <c r="A158" s="83">
        <v>45503</v>
      </c>
      <c r="B158" s="32" t="s">
        <v>1114</v>
      </c>
      <c r="C158" s="31" t="s">
        <v>1115</v>
      </c>
      <c r="D158" s="31" t="s">
        <v>1209</v>
      </c>
      <c r="E158" s="31" t="s">
        <v>530</v>
      </c>
      <c r="F158" s="84">
        <v>55002</v>
      </c>
      <c r="G158" s="32">
        <v>44.23</v>
      </c>
      <c r="H158" s="32" t="s">
        <v>844</v>
      </c>
    </row>
    <row r="159" spans="1:8" ht="15" customHeight="1">
      <c r="A159" s="83">
        <v>45503</v>
      </c>
      <c r="B159" s="32" t="s">
        <v>1114</v>
      </c>
      <c r="C159" s="31" t="s">
        <v>1115</v>
      </c>
      <c r="D159" s="31" t="s">
        <v>1058</v>
      </c>
      <c r="E159" s="31" t="s">
        <v>530</v>
      </c>
      <c r="F159" s="84">
        <v>100661</v>
      </c>
      <c r="G159" s="32">
        <v>43.62</v>
      </c>
      <c r="H159" s="32" t="s">
        <v>844</v>
      </c>
    </row>
    <row r="160" spans="1:8" ht="15" customHeight="1">
      <c r="A160" s="83">
        <v>45503</v>
      </c>
      <c r="B160" s="32" t="s">
        <v>1114</v>
      </c>
      <c r="C160" s="31" t="s">
        <v>1115</v>
      </c>
      <c r="D160" s="31" t="s">
        <v>1210</v>
      </c>
      <c r="E160" s="31" t="s">
        <v>530</v>
      </c>
      <c r="F160" s="84">
        <v>142256</v>
      </c>
      <c r="G160" s="32">
        <v>43.59</v>
      </c>
      <c r="H160" s="32" t="s">
        <v>844</v>
      </c>
    </row>
    <row r="161" spans="1:8" ht="15" customHeight="1">
      <c r="A161" s="83">
        <v>45503</v>
      </c>
      <c r="B161" s="32" t="s">
        <v>1284</v>
      </c>
      <c r="C161" s="31" t="s">
        <v>1285</v>
      </c>
      <c r="D161" s="31" t="s">
        <v>1286</v>
      </c>
      <c r="E161" s="31" t="s">
        <v>530</v>
      </c>
      <c r="F161" s="84">
        <v>120000</v>
      </c>
      <c r="G161" s="32">
        <v>129.12</v>
      </c>
      <c r="H161" s="32" t="s">
        <v>844</v>
      </c>
    </row>
    <row r="162" spans="1:8" ht="15" customHeight="1">
      <c r="A162" s="83">
        <v>45503</v>
      </c>
      <c r="B162" s="32" t="s">
        <v>1043</v>
      </c>
      <c r="C162" s="31" t="s">
        <v>1044</v>
      </c>
      <c r="D162" s="31" t="s">
        <v>1287</v>
      </c>
      <c r="E162" s="31" t="s">
        <v>530</v>
      </c>
      <c r="F162" s="84">
        <v>36800</v>
      </c>
      <c r="G162" s="32">
        <v>150.02000000000001</v>
      </c>
      <c r="H162" s="32" t="s">
        <v>844</v>
      </c>
    </row>
    <row r="163" spans="1:8" ht="15" customHeight="1">
      <c r="A163" s="83">
        <v>45503</v>
      </c>
      <c r="B163" s="32" t="s">
        <v>1211</v>
      </c>
      <c r="C163" s="31" t="s">
        <v>1212</v>
      </c>
      <c r="D163" s="31" t="s">
        <v>1213</v>
      </c>
      <c r="E163" s="31" t="s">
        <v>530</v>
      </c>
      <c r="F163" s="84">
        <v>123956</v>
      </c>
      <c r="G163" s="32">
        <v>568.22</v>
      </c>
      <c r="H163" s="32" t="s">
        <v>844</v>
      </c>
    </row>
    <row r="164" spans="1:8" ht="15" customHeight="1">
      <c r="A164" s="83">
        <v>45503</v>
      </c>
      <c r="B164" s="32" t="s">
        <v>1053</v>
      </c>
      <c r="C164" s="31" t="s">
        <v>1054</v>
      </c>
      <c r="D164" s="31" t="s">
        <v>1084</v>
      </c>
      <c r="E164" s="31" t="s">
        <v>530</v>
      </c>
      <c r="F164" s="84">
        <v>70722</v>
      </c>
      <c r="G164" s="32">
        <v>187.04</v>
      </c>
      <c r="H164" s="32" t="s">
        <v>844</v>
      </c>
    </row>
    <row r="165" spans="1:8" ht="15" customHeight="1">
      <c r="A165" s="83">
        <v>45503</v>
      </c>
      <c r="B165" s="32" t="s">
        <v>1142</v>
      </c>
      <c r="C165" s="31" t="s">
        <v>1217</v>
      </c>
      <c r="D165" s="31" t="s">
        <v>1030</v>
      </c>
      <c r="E165" s="31" t="s">
        <v>530</v>
      </c>
      <c r="F165" s="84">
        <v>1764695</v>
      </c>
      <c r="G165" s="32">
        <v>26.22</v>
      </c>
      <c r="H165" s="32" t="s">
        <v>844</v>
      </c>
    </row>
    <row r="166" spans="1:8" ht="15" customHeight="1">
      <c r="A166" s="83">
        <v>45503</v>
      </c>
      <c r="B166" s="32" t="s">
        <v>1142</v>
      </c>
      <c r="C166" s="31" t="s">
        <v>1217</v>
      </c>
      <c r="D166" s="31" t="s">
        <v>888</v>
      </c>
      <c r="E166" s="31" t="s">
        <v>530</v>
      </c>
      <c r="F166" s="84">
        <v>1764766</v>
      </c>
      <c r="G166" s="32">
        <v>25.62</v>
      </c>
      <c r="H166" s="32" t="s">
        <v>844</v>
      </c>
    </row>
    <row r="167" spans="1:8" ht="15" customHeight="1">
      <c r="A167" s="83">
        <v>45503</v>
      </c>
      <c r="B167" s="32" t="s">
        <v>1218</v>
      </c>
      <c r="C167" s="31" t="s">
        <v>1219</v>
      </c>
      <c r="D167" s="31" t="s">
        <v>1102</v>
      </c>
      <c r="E167" s="31" t="s">
        <v>530</v>
      </c>
      <c r="F167" s="84">
        <v>409518</v>
      </c>
      <c r="G167" s="32">
        <v>60.78</v>
      </c>
      <c r="H167" s="32" t="s">
        <v>844</v>
      </c>
    </row>
    <row r="168" spans="1:8" ht="15" customHeight="1">
      <c r="A168" s="83">
        <v>45503</v>
      </c>
      <c r="B168" s="32" t="s">
        <v>1220</v>
      </c>
      <c r="C168" s="31" t="s">
        <v>1221</v>
      </c>
      <c r="D168" s="31" t="s">
        <v>1031</v>
      </c>
      <c r="E168" s="31" t="s">
        <v>530</v>
      </c>
      <c r="F168" s="84">
        <v>103081</v>
      </c>
      <c r="G168" s="32">
        <v>546.16999999999996</v>
      </c>
      <c r="H168" s="32" t="s">
        <v>844</v>
      </c>
    </row>
    <row r="169" spans="1:8" ht="15" customHeight="1">
      <c r="A169" s="83">
        <v>45503</v>
      </c>
      <c r="B169" s="32" t="s">
        <v>1288</v>
      </c>
      <c r="C169" s="31" t="s">
        <v>1289</v>
      </c>
      <c r="D169" s="31" t="s">
        <v>1290</v>
      </c>
      <c r="E169" s="31" t="s">
        <v>530</v>
      </c>
      <c r="F169" s="84">
        <v>501082</v>
      </c>
      <c r="G169" s="32">
        <v>17.32</v>
      </c>
      <c r="H169" s="32" t="s">
        <v>844</v>
      </c>
    </row>
    <row r="170" spans="1:8" ht="15" customHeight="1">
      <c r="A170" s="83">
        <v>45503</v>
      </c>
      <c r="B170" s="32" t="s">
        <v>1055</v>
      </c>
      <c r="C170" s="31" t="s">
        <v>1056</v>
      </c>
      <c r="D170" s="31" t="s">
        <v>888</v>
      </c>
      <c r="E170" s="31" t="s">
        <v>530</v>
      </c>
      <c r="F170" s="84">
        <v>1961199</v>
      </c>
      <c r="G170" s="32">
        <v>69.83</v>
      </c>
      <c r="H170" s="32" t="s">
        <v>844</v>
      </c>
    </row>
    <row r="171" spans="1:8" ht="15" customHeight="1">
      <c r="A171" s="83">
        <v>45503</v>
      </c>
      <c r="B171" s="32" t="s">
        <v>1055</v>
      </c>
      <c r="C171" s="31" t="s">
        <v>1056</v>
      </c>
      <c r="D171" s="31" t="s">
        <v>1031</v>
      </c>
      <c r="E171" s="31" t="s">
        <v>530</v>
      </c>
      <c r="F171" s="84">
        <v>2314296</v>
      </c>
      <c r="G171" s="32">
        <v>69.790000000000006</v>
      </c>
      <c r="H171" s="32" t="s">
        <v>844</v>
      </c>
    </row>
    <row r="172" spans="1:8" ht="15" customHeight="1">
      <c r="A172" s="83">
        <v>45503</v>
      </c>
      <c r="B172" s="32" t="s">
        <v>1116</v>
      </c>
      <c r="C172" s="31" t="s">
        <v>1117</v>
      </c>
      <c r="D172" s="31" t="s">
        <v>1118</v>
      </c>
      <c r="E172" s="31" t="s">
        <v>530</v>
      </c>
      <c r="F172" s="84">
        <v>117000</v>
      </c>
      <c r="G172" s="32">
        <v>94.48</v>
      </c>
      <c r="H172" s="32" t="s">
        <v>844</v>
      </c>
    </row>
    <row r="173" spans="1:8" ht="15" customHeight="1">
      <c r="A173" s="83">
        <v>45503</v>
      </c>
      <c r="B173" s="32" t="s">
        <v>1225</v>
      </c>
      <c r="C173" s="31" t="s">
        <v>1226</v>
      </c>
      <c r="D173" s="31" t="s">
        <v>1031</v>
      </c>
      <c r="E173" s="31" t="s">
        <v>530</v>
      </c>
      <c r="F173" s="84">
        <v>486578</v>
      </c>
      <c r="G173" s="32">
        <v>145.44</v>
      </c>
      <c r="H173" s="32" t="s">
        <v>844</v>
      </c>
    </row>
    <row r="174" spans="1:8" ht="15" customHeight="1">
      <c r="A174" s="83">
        <v>45503</v>
      </c>
      <c r="B174" s="32" t="s">
        <v>1227</v>
      </c>
      <c r="C174" s="31" t="s">
        <v>1228</v>
      </c>
      <c r="D174" s="31" t="s">
        <v>886</v>
      </c>
      <c r="E174" s="31" t="s">
        <v>530</v>
      </c>
      <c r="F174" s="84">
        <v>500000</v>
      </c>
      <c r="G174" s="32">
        <v>53.55</v>
      </c>
      <c r="H174" s="32" t="s">
        <v>844</v>
      </c>
    </row>
    <row r="175" spans="1:8" ht="15" customHeight="1">
      <c r="A175" s="83">
        <v>45503</v>
      </c>
      <c r="B175" s="32" t="s">
        <v>1088</v>
      </c>
      <c r="C175" s="31" t="s">
        <v>1089</v>
      </c>
      <c r="D175" s="31" t="s">
        <v>1230</v>
      </c>
      <c r="E175" s="31" t="s">
        <v>530</v>
      </c>
      <c r="F175" s="84">
        <v>159000</v>
      </c>
      <c r="G175" s="32">
        <v>63.08</v>
      </c>
      <c r="H175" s="32" t="s">
        <v>844</v>
      </c>
    </row>
    <row r="176" spans="1:8" ht="15" customHeight="1">
      <c r="A176" s="83">
        <v>45503</v>
      </c>
      <c r="B176" s="32" t="s">
        <v>1088</v>
      </c>
      <c r="C176" s="31" t="s">
        <v>1089</v>
      </c>
      <c r="D176" s="31" t="s">
        <v>1122</v>
      </c>
      <c r="E176" s="31" t="s">
        <v>530</v>
      </c>
      <c r="F176" s="84">
        <v>288000</v>
      </c>
      <c r="G176" s="32">
        <v>60</v>
      </c>
      <c r="H176" s="32" t="s">
        <v>844</v>
      </c>
    </row>
    <row r="177" spans="1:8" ht="15" customHeight="1">
      <c r="A177" s="83">
        <v>45503</v>
      </c>
      <c r="B177" s="32" t="s">
        <v>1088</v>
      </c>
      <c r="C177" s="31" t="s">
        <v>1089</v>
      </c>
      <c r="D177" s="31" t="s">
        <v>1229</v>
      </c>
      <c r="E177" s="31" t="s">
        <v>530</v>
      </c>
      <c r="F177" s="84">
        <v>123000</v>
      </c>
      <c r="G177" s="32">
        <v>63</v>
      </c>
      <c r="H177" s="32" t="s">
        <v>844</v>
      </c>
    </row>
    <row r="178" spans="1:8" ht="15" customHeight="1">
      <c r="A178" s="83">
        <v>45503</v>
      </c>
      <c r="B178" s="32" t="s">
        <v>1231</v>
      </c>
      <c r="C178" s="31" t="s">
        <v>1232</v>
      </c>
      <c r="D178" s="31" t="s">
        <v>1031</v>
      </c>
      <c r="E178" s="31" t="s">
        <v>530</v>
      </c>
      <c r="F178" s="84">
        <v>74315</v>
      </c>
      <c r="G178" s="32">
        <v>817.1</v>
      </c>
      <c r="H178" s="32" t="s">
        <v>844</v>
      </c>
    </row>
    <row r="179" spans="1:8" ht="15" customHeight="1">
      <c r="A179" s="83">
        <v>45503</v>
      </c>
      <c r="B179" s="32" t="s">
        <v>1233</v>
      </c>
      <c r="C179" s="31" t="s">
        <v>1234</v>
      </c>
      <c r="D179" s="31" t="s">
        <v>1030</v>
      </c>
      <c r="E179" s="31" t="s">
        <v>530</v>
      </c>
      <c r="F179" s="84">
        <v>331658</v>
      </c>
      <c r="G179" s="32">
        <v>777.71</v>
      </c>
      <c r="H179" s="32" t="s">
        <v>844</v>
      </c>
    </row>
    <row r="180" spans="1:8" ht="15" customHeight="1">
      <c r="A180" s="83">
        <v>45503</v>
      </c>
      <c r="B180" s="32" t="s">
        <v>1233</v>
      </c>
      <c r="C180" s="31" t="s">
        <v>1234</v>
      </c>
      <c r="D180" s="31" t="s">
        <v>1031</v>
      </c>
      <c r="E180" s="31" t="s">
        <v>530</v>
      </c>
      <c r="F180" s="84">
        <v>319410</v>
      </c>
      <c r="G180" s="32">
        <v>778.61</v>
      </c>
      <c r="H180" s="32" t="s">
        <v>844</v>
      </c>
    </row>
    <row r="181" spans="1:8" ht="15" customHeight="1">
      <c r="A181" s="83">
        <v>45503</v>
      </c>
      <c r="B181" s="32" t="s">
        <v>1291</v>
      </c>
      <c r="C181" s="31" t="s">
        <v>1292</v>
      </c>
      <c r="D181" s="31" t="s">
        <v>1127</v>
      </c>
      <c r="E181" s="31" t="s">
        <v>530</v>
      </c>
      <c r="F181" s="84">
        <v>4311000</v>
      </c>
      <c r="G181" s="32">
        <v>10.76</v>
      </c>
      <c r="H181" s="32" t="s">
        <v>844</v>
      </c>
    </row>
    <row r="182" spans="1:8" ht="15" customHeight="1">
      <c r="A182" s="83">
        <v>45503</v>
      </c>
      <c r="B182" s="32" t="s">
        <v>1119</v>
      </c>
      <c r="C182" s="31" t="s">
        <v>1120</v>
      </c>
      <c r="D182" s="31" t="s">
        <v>1121</v>
      </c>
      <c r="E182" s="31" t="s">
        <v>530</v>
      </c>
      <c r="F182" s="84">
        <v>266353</v>
      </c>
      <c r="G182" s="32">
        <v>3.78</v>
      </c>
      <c r="H182" s="32" t="s">
        <v>844</v>
      </c>
    </row>
    <row r="183" spans="1:8" ht="15" customHeight="1">
      <c r="A183" s="83">
        <v>45503</v>
      </c>
      <c r="B183" s="32" t="s">
        <v>1119</v>
      </c>
      <c r="C183" s="31" t="s">
        <v>1120</v>
      </c>
      <c r="D183" s="31" t="s">
        <v>1293</v>
      </c>
      <c r="E183" s="31" t="s">
        <v>530</v>
      </c>
      <c r="F183" s="84">
        <v>3263776</v>
      </c>
      <c r="G183" s="32">
        <v>3.37</v>
      </c>
      <c r="H183" s="32" t="s">
        <v>844</v>
      </c>
    </row>
    <row r="184" spans="1:8" ht="15" customHeight="1">
      <c r="A184" s="83">
        <v>45503</v>
      </c>
      <c r="B184" s="32" t="s">
        <v>1092</v>
      </c>
      <c r="C184" s="31" t="s">
        <v>1093</v>
      </c>
      <c r="D184" s="31" t="s">
        <v>1122</v>
      </c>
      <c r="E184" s="31" t="s">
        <v>530</v>
      </c>
      <c r="F184" s="84">
        <v>338704</v>
      </c>
      <c r="G184" s="32">
        <v>141.35</v>
      </c>
      <c r="H184" s="32" t="s">
        <v>844</v>
      </c>
    </row>
    <row r="185" spans="1:8" ht="15" customHeight="1">
      <c r="A185" s="83">
        <v>45503</v>
      </c>
      <c r="B185" s="32" t="s">
        <v>1237</v>
      </c>
      <c r="C185" s="31" t="s">
        <v>1238</v>
      </c>
      <c r="D185" s="31" t="s">
        <v>1031</v>
      </c>
      <c r="E185" s="31" t="s">
        <v>530</v>
      </c>
      <c r="F185" s="84">
        <v>71353</v>
      </c>
      <c r="G185" s="32">
        <v>946.55</v>
      </c>
      <c r="H185" s="32" t="s">
        <v>844</v>
      </c>
    </row>
    <row r="186" spans="1:8" ht="15" customHeight="1">
      <c r="A186" s="83">
        <v>45503</v>
      </c>
      <c r="B186" s="32" t="s">
        <v>1239</v>
      </c>
      <c r="C186" s="31" t="s">
        <v>1240</v>
      </c>
      <c r="D186" s="31" t="s">
        <v>1031</v>
      </c>
      <c r="E186" s="31" t="s">
        <v>530</v>
      </c>
      <c r="F186" s="84">
        <v>155561</v>
      </c>
      <c r="G186" s="32">
        <v>672.76</v>
      </c>
      <c r="H186" s="32" t="s">
        <v>844</v>
      </c>
    </row>
    <row r="187" spans="1:8" ht="15" customHeight="1">
      <c r="A187" s="83">
        <v>45503</v>
      </c>
      <c r="B187" s="32" t="s">
        <v>1094</v>
      </c>
      <c r="C187" s="31" t="s">
        <v>1095</v>
      </c>
      <c r="D187" s="31" t="s">
        <v>1245</v>
      </c>
      <c r="E187" s="31" t="s">
        <v>530</v>
      </c>
      <c r="F187" s="84">
        <v>452459</v>
      </c>
      <c r="G187" s="32">
        <v>7.57</v>
      </c>
      <c r="H187" s="32" t="s">
        <v>844</v>
      </c>
    </row>
    <row r="188" spans="1:8" ht="15" customHeight="1">
      <c r="A188" s="83">
        <v>45503</v>
      </c>
      <c r="B188" s="32" t="s">
        <v>1094</v>
      </c>
      <c r="C188" s="31" t="s">
        <v>1095</v>
      </c>
      <c r="D188" s="31" t="s">
        <v>1294</v>
      </c>
      <c r="E188" s="31" t="s">
        <v>530</v>
      </c>
      <c r="F188" s="84">
        <v>1306250</v>
      </c>
      <c r="G188" s="32">
        <v>7.58</v>
      </c>
      <c r="H188" s="32" t="s">
        <v>844</v>
      </c>
    </row>
    <row r="189" spans="1:8" ht="15" customHeight="1">
      <c r="A189" s="83">
        <v>45503</v>
      </c>
      <c r="B189" s="32" t="s">
        <v>1094</v>
      </c>
      <c r="C189" s="31" t="s">
        <v>1095</v>
      </c>
      <c r="D189" s="31" t="s">
        <v>1295</v>
      </c>
      <c r="E189" s="31" t="s">
        <v>530</v>
      </c>
      <c r="F189" s="84">
        <v>1225000</v>
      </c>
      <c r="G189" s="32">
        <v>7.47</v>
      </c>
      <c r="H189" s="32" t="s">
        <v>844</v>
      </c>
    </row>
    <row r="190" spans="1:8" ht="15" customHeight="1">
      <c r="A190" s="83">
        <v>45503</v>
      </c>
      <c r="B190" s="32" t="s">
        <v>1094</v>
      </c>
      <c r="C190" s="31" t="s">
        <v>1095</v>
      </c>
      <c r="D190" s="31" t="s">
        <v>1123</v>
      </c>
      <c r="E190" s="31" t="s">
        <v>530</v>
      </c>
      <c r="F190" s="84">
        <v>2239007</v>
      </c>
      <c r="G190" s="32">
        <v>7.52</v>
      </c>
      <c r="H190" s="32" t="s">
        <v>844</v>
      </c>
    </row>
    <row r="191" spans="1:8" ht="15" customHeight="1">
      <c r="A191" s="83">
        <v>45503</v>
      </c>
      <c r="B191" s="32" t="s">
        <v>1096</v>
      </c>
      <c r="C191" s="31" t="s">
        <v>1097</v>
      </c>
      <c r="D191" s="31" t="s">
        <v>1045</v>
      </c>
      <c r="E191" s="31" t="s">
        <v>530</v>
      </c>
      <c r="F191" s="84">
        <v>371059</v>
      </c>
      <c r="G191" s="32">
        <v>36.07</v>
      </c>
      <c r="H191" s="32" t="s">
        <v>844</v>
      </c>
    </row>
    <row r="192" spans="1:8" ht="15" customHeight="1">
      <c r="A192" s="83">
        <v>45503</v>
      </c>
      <c r="B192" s="32" t="s">
        <v>1096</v>
      </c>
      <c r="C192" s="31" t="s">
        <v>1097</v>
      </c>
      <c r="D192" s="31" t="s">
        <v>1249</v>
      </c>
      <c r="E192" s="31" t="s">
        <v>530</v>
      </c>
      <c r="F192" s="84">
        <v>98493</v>
      </c>
      <c r="G192" s="32">
        <v>35.6</v>
      </c>
      <c r="H192" s="32" t="s">
        <v>844</v>
      </c>
    </row>
    <row r="193" spans="1:8" ht="15" customHeight="1">
      <c r="A193" s="83">
        <v>45503</v>
      </c>
      <c r="B193" s="32" t="s">
        <v>1250</v>
      </c>
      <c r="C193" s="31" t="s">
        <v>1251</v>
      </c>
      <c r="D193" s="31" t="s">
        <v>1058</v>
      </c>
      <c r="E193" s="31" t="s">
        <v>530</v>
      </c>
      <c r="F193" s="84">
        <v>77804</v>
      </c>
      <c r="G193" s="32">
        <v>47.48</v>
      </c>
      <c r="H193" s="32" t="s">
        <v>844</v>
      </c>
    </row>
    <row r="194" spans="1:8" ht="15" customHeight="1">
      <c r="A194" s="83">
        <v>45503</v>
      </c>
      <c r="B194" s="32" t="s">
        <v>1252</v>
      </c>
      <c r="C194" s="31" t="s">
        <v>1253</v>
      </c>
      <c r="D194" s="31" t="s">
        <v>1254</v>
      </c>
      <c r="E194" s="31" t="s">
        <v>530</v>
      </c>
      <c r="F194" s="84">
        <v>421784</v>
      </c>
      <c r="G194" s="32">
        <v>73.739999999999995</v>
      </c>
      <c r="H194" s="32" t="s">
        <v>844</v>
      </c>
    </row>
    <row r="195" spans="1:8" ht="15" customHeight="1">
      <c r="A195" s="83">
        <v>45503</v>
      </c>
      <c r="B195" s="32" t="s">
        <v>1098</v>
      </c>
      <c r="C195" s="31" t="s">
        <v>1099</v>
      </c>
      <c r="D195" s="31" t="s">
        <v>1006</v>
      </c>
      <c r="E195" s="31" t="s">
        <v>530</v>
      </c>
      <c r="F195" s="84">
        <v>60800</v>
      </c>
      <c r="G195" s="32">
        <v>131</v>
      </c>
      <c r="H195" s="32" t="s">
        <v>844</v>
      </c>
    </row>
    <row r="196" spans="1:8" ht="15" customHeight="1">
      <c r="A196" s="83">
        <v>45503</v>
      </c>
      <c r="B196" s="32" t="s">
        <v>1124</v>
      </c>
      <c r="C196" s="31" t="s">
        <v>1125</v>
      </c>
      <c r="D196" s="31" t="s">
        <v>1126</v>
      </c>
      <c r="E196" s="31" t="s">
        <v>530</v>
      </c>
      <c r="F196" s="84">
        <v>224969</v>
      </c>
      <c r="G196" s="32">
        <v>108.35</v>
      </c>
      <c r="H196" s="32" t="s">
        <v>844</v>
      </c>
    </row>
    <row r="197" spans="1:8" ht="15" customHeight="1">
      <c r="A197" s="83">
        <v>45503</v>
      </c>
      <c r="B197" s="32" t="s">
        <v>1100</v>
      </c>
      <c r="C197" s="31" t="s">
        <v>1101</v>
      </c>
      <c r="D197" s="31" t="s">
        <v>1032</v>
      </c>
      <c r="E197" s="31" t="s">
        <v>530</v>
      </c>
      <c r="F197" s="84">
        <v>16000</v>
      </c>
      <c r="G197" s="32">
        <v>359.41</v>
      </c>
      <c r="H197" s="32" t="s">
        <v>844</v>
      </c>
    </row>
    <row r="198" spans="1:8" ht="15" customHeight="1">
      <c r="A198" s="83">
        <v>45503</v>
      </c>
      <c r="B198" s="32" t="s">
        <v>1296</v>
      </c>
      <c r="C198" s="31" t="s">
        <v>1297</v>
      </c>
      <c r="D198" s="31" t="s">
        <v>1298</v>
      </c>
      <c r="E198" s="31" t="s">
        <v>530</v>
      </c>
      <c r="F198" s="84">
        <v>482363</v>
      </c>
      <c r="G198" s="32">
        <v>77.62</v>
      </c>
      <c r="H198" s="32" t="s">
        <v>844</v>
      </c>
    </row>
    <row r="199" spans="1:8" ht="15" customHeight="1">
      <c r="A199" s="83">
        <v>45503</v>
      </c>
      <c r="B199" s="32" t="s">
        <v>448</v>
      </c>
      <c r="C199" s="31" t="s">
        <v>1255</v>
      </c>
      <c r="D199" s="31" t="s">
        <v>1031</v>
      </c>
      <c r="E199" s="31" t="s">
        <v>530</v>
      </c>
      <c r="F199" s="84">
        <v>3534084</v>
      </c>
      <c r="G199" s="32">
        <v>329.62</v>
      </c>
      <c r="H199" s="32" t="s">
        <v>844</v>
      </c>
    </row>
    <row r="200" spans="1:8" ht="15" customHeight="1">
      <c r="A200" s="83">
        <v>45503</v>
      </c>
      <c r="B200" s="32" t="s">
        <v>1256</v>
      </c>
      <c r="C200" s="31" t="s">
        <v>1257</v>
      </c>
      <c r="D200" s="31" t="s">
        <v>1031</v>
      </c>
      <c r="E200" s="31" t="s">
        <v>530</v>
      </c>
      <c r="F200" s="84">
        <v>193201</v>
      </c>
      <c r="G200" s="32">
        <v>1162.48</v>
      </c>
      <c r="H200" s="32" t="s">
        <v>844</v>
      </c>
    </row>
    <row r="201" spans="1:8" ht="15" customHeight="1">
      <c r="A201" s="83">
        <v>45503</v>
      </c>
      <c r="B201" s="32" t="s">
        <v>1299</v>
      </c>
      <c r="C201" s="31" t="s">
        <v>1300</v>
      </c>
      <c r="D201" s="31" t="s">
        <v>1301</v>
      </c>
      <c r="E201" s="31" t="s">
        <v>530</v>
      </c>
      <c r="F201" s="84">
        <v>215000</v>
      </c>
      <c r="G201" s="32">
        <v>197.31</v>
      </c>
      <c r="H201" s="32" t="s">
        <v>844</v>
      </c>
    </row>
    <row r="202" spans="1:8" ht="15" customHeight="1">
      <c r="A202" s="83">
        <v>45503</v>
      </c>
      <c r="B202" s="32" t="s">
        <v>1258</v>
      </c>
      <c r="C202" s="31" t="s">
        <v>1259</v>
      </c>
      <c r="D202" s="31" t="s">
        <v>1031</v>
      </c>
      <c r="E202" s="31" t="s">
        <v>530</v>
      </c>
      <c r="F202" s="84">
        <v>196932</v>
      </c>
      <c r="G202" s="32">
        <v>360.46</v>
      </c>
      <c r="H202" s="32" t="s">
        <v>844</v>
      </c>
    </row>
    <row r="203" spans="1:8" ht="15" customHeight="1">
      <c r="A203" s="83">
        <v>45503</v>
      </c>
      <c r="B203" s="32" t="s">
        <v>1260</v>
      </c>
      <c r="C203" s="31" t="s">
        <v>1261</v>
      </c>
      <c r="D203" s="31" t="s">
        <v>1262</v>
      </c>
      <c r="E203" s="31" t="s">
        <v>530</v>
      </c>
      <c r="F203" s="84">
        <v>100000</v>
      </c>
      <c r="G203" s="32">
        <v>24.03</v>
      </c>
      <c r="H203" s="32" t="s">
        <v>844</v>
      </c>
    </row>
    <row r="204" spans="1:8" ht="15" customHeight="1">
      <c r="A204" s="83">
        <v>45503</v>
      </c>
      <c r="B204" s="32" t="s">
        <v>1263</v>
      </c>
      <c r="C204" s="31" t="s">
        <v>1264</v>
      </c>
      <c r="D204" s="31" t="s">
        <v>1031</v>
      </c>
      <c r="E204" s="31" t="s">
        <v>530</v>
      </c>
      <c r="F204" s="84">
        <v>582740</v>
      </c>
      <c r="G204" s="32">
        <v>113.56</v>
      </c>
      <c r="H204" s="32" t="s">
        <v>844</v>
      </c>
    </row>
    <row r="205" spans="1:8" ht="15" customHeight="1">
      <c r="A205" s="83">
        <v>45503</v>
      </c>
      <c r="B205" s="32" t="s">
        <v>1103</v>
      </c>
      <c r="C205" s="31" t="s">
        <v>1104</v>
      </c>
      <c r="D205" s="31" t="s">
        <v>1265</v>
      </c>
      <c r="E205" s="31" t="s">
        <v>530</v>
      </c>
      <c r="F205" s="84">
        <v>162840</v>
      </c>
      <c r="G205" s="32">
        <v>22</v>
      </c>
      <c r="H205" s="32" t="s">
        <v>844</v>
      </c>
    </row>
    <row r="206" spans="1:8" ht="15" customHeight="1">
      <c r="A206" s="83">
        <v>45503</v>
      </c>
      <c r="B206" s="32" t="s">
        <v>1266</v>
      </c>
      <c r="C206" s="31" t="s">
        <v>1267</v>
      </c>
      <c r="D206" s="31" t="s">
        <v>1057</v>
      </c>
      <c r="E206" s="31" t="s">
        <v>530</v>
      </c>
      <c r="F206" s="84">
        <v>50786</v>
      </c>
      <c r="G206" s="32">
        <v>39.03</v>
      </c>
      <c r="H206" s="32" t="s">
        <v>844</v>
      </c>
    </row>
    <row r="207" spans="1:8" ht="15" customHeight="1">
      <c r="A207" s="83">
        <v>45503</v>
      </c>
      <c r="B207" s="32" t="s">
        <v>701</v>
      </c>
      <c r="C207" s="31" t="s">
        <v>1268</v>
      </c>
      <c r="D207" s="31" t="s">
        <v>1031</v>
      </c>
      <c r="E207" s="31" t="s">
        <v>530</v>
      </c>
      <c r="F207" s="84">
        <v>605086</v>
      </c>
      <c r="G207" s="32">
        <v>398.54</v>
      </c>
      <c r="H207" s="32" t="s">
        <v>844</v>
      </c>
    </row>
    <row r="208" spans="1:8" ht="15" customHeight="1">
      <c r="A208" s="83">
        <v>45503</v>
      </c>
      <c r="B208" s="32" t="s">
        <v>1269</v>
      </c>
      <c r="C208" s="31" t="s">
        <v>1270</v>
      </c>
      <c r="D208" s="31" t="s">
        <v>1031</v>
      </c>
      <c r="E208" s="31" t="s">
        <v>530</v>
      </c>
      <c r="F208" s="84">
        <v>307120</v>
      </c>
      <c r="G208" s="32">
        <v>228.92</v>
      </c>
      <c r="H208" s="32" t="s">
        <v>844</v>
      </c>
    </row>
    <row r="209" spans="1:8" ht="15" customHeight="1">
      <c r="A209" s="83">
        <v>45503</v>
      </c>
      <c r="B209" s="32" t="s">
        <v>1271</v>
      </c>
      <c r="C209" s="31" t="s">
        <v>1272</v>
      </c>
      <c r="D209" s="31" t="s">
        <v>1031</v>
      </c>
      <c r="E209" s="31" t="s">
        <v>530</v>
      </c>
      <c r="F209" s="84">
        <v>618589</v>
      </c>
      <c r="G209" s="32">
        <v>100.86</v>
      </c>
      <c r="H209" s="32" t="s">
        <v>844</v>
      </c>
    </row>
    <row r="210" spans="1:8" ht="15" customHeight="1">
      <c r="A210" s="83">
        <v>45503</v>
      </c>
      <c r="B210" s="32" t="s">
        <v>1059</v>
      </c>
      <c r="C210" s="31" t="s">
        <v>1060</v>
      </c>
      <c r="D210" s="31" t="s">
        <v>1032</v>
      </c>
      <c r="E210" s="31" t="s">
        <v>530</v>
      </c>
      <c r="F210" s="84">
        <v>550000</v>
      </c>
      <c r="G210" s="32">
        <v>51.85</v>
      </c>
      <c r="H210" s="32" t="s">
        <v>844</v>
      </c>
    </row>
    <row r="211" spans="1:8" ht="15" customHeight="1">
      <c r="A211" s="83">
        <v>45503</v>
      </c>
      <c r="B211" s="32" t="s">
        <v>1106</v>
      </c>
      <c r="C211" s="31" t="s">
        <v>1107</v>
      </c>
      <c r="D211" s="31" t="s">
        <v>1031</v>
      </c>
      <c r="E211" s="31" t="s">
        <v>530</v>
      </c>
      <c r="F211" s="84">
        <v>259385</v>
      </c>
      <c r="G211" s="32">
        <v>148.55000000000001</v>
      </c>
      <c r="H211" s="32" t="s">
        <v>844</v>
      </c>
    </row>
    <row r="212" spans="1:8" ht="15" customHeight="1">
      <c r="A212" s="83">
        <v>45503</v>
      </c>
      <c r="B212" s="32" t="s">
        <v>1108</v>
      </c>
      <c r="C212" s="31" t="s">
        <v>1109</v>
      </c>
      <c r="D212" s="31" t="s">
        <v>1273</v>
      </c>
      <c r="E212" s="31" t="s">
        <v>530</v>
      </c>
      <c r="F212" s="84">
        <v>56882</v>
      </c>
      <c r="G212" s="32">
        <v>52.53</v>
      </c>
      <c r="H212" s="32" t="s">
        <v>844</v>
      </c>
    </row>
    <row r="213" spans="1:8" ht="15" customHeight="1">
      <c r="A213" s="83">
        <v>45503</v>
      </c>
      <c r="B213" s="32" t="s">
        <v>1108</v>
      </c>
      <c r="C213" s="31" t="s">
        <v>1109</v>
      </c>
      <c r="D213" s="31" t="s">
        <v>1110</v>
      </c>
      <c r="E213" s="31" t="s">
        <v>530</v>
      </c>
      <c r="F213" s="84">
        <v>121543</v>
      </c>
      <c r="G213" s="32">
        <v>51.39</v>
      </c>
      <c r="H213" s="32" t="s">
        <v>844</v>
      </c>
    </row>
    <row r="214" spans="1:8" ht="15" customHeight="1">
      <c r="A214" s="83">
        <v>45503</v>
      </c>
      <c r="B214" s="32" t="s">
        <v>1108</v>
      </c>
      <c r="C214" s="31" t="s">
        <v>1109</v>
      </c>
      <c r="D214" s="31" t="s">
        <v>1111</v>
      </c>
      <c r="E214" s="31" t="s">
        <v>530</v>
      </c>
      <c r="F214" s="84">
        <v>72034</v>
      </c>
      <c r="G214" s="32">
        <v>51.59</v>
      </c>
      <c r="H214" s="32" t="s">
        <v>844</v>
      </c>
    </row>
    <row r="215" spans="1:8" ht="15" customHeight="1">
      <c r="A215" s="83">
        <v>45503</v>
      </c>
      <c r="B215" s="32" t="s">
        <v>1108</v>
      </c>
      <c r="C215" s="31" t="s">
        <v>1109</v>
      </c>
      <c r="D215" s="31" t="s">
        <v>1265</v>
      </c>
      <c r="E215" s="31" t="s">
        <v>530</v>
      </c>
      <c r="F215" s="84">
        <v>142858</v>
      </c>
      <c r="G215" s="32">
        <v>50.95</v>
      </c>
      <c r="H215" s="32" t="s">
        <v>844</v>
      </c>
    </row>
    <row r="216" spans="1:8" ht="15" customHeight="1">
      <c r="A216" s="83">
        <v>45503</v>
      </c>
      <c r="B216" s="32" t="s">
        <v>1047</v>
      </c>
      <c r="C216" s="31" t="s">
        <v>1048</v>
      </c>
      <c r="D216" s="31" t="s">
        <v>1031</v>
      </c>
      <c r="E216" s="31" t="s">
        <v>530</v>
      </c>
      <c r="F216" s="84">
        <v>122413</v>
      </c>
      <c r="G216" s="32">
        <v>170.74</v>
      </c>
      <c r="H216" s="32" t="s">
        <v>844</v>
      </c>
    </row>
    <row r="217" spans="1:8" ht="15" customHeight="1">
      <c r="A217" s="83">
        <v>45503</v>
      </c>
      <c r="B217" s="32" t="s">
        <v>1047</v>
      </c>
      <c r="C217" s="31" t="s">
        <v>1048</v>
      </c>
      <c r="D217" s="31" t="s">
        <v>888</v>
      </c>
      <c r="E217" s="31" t="s">
        <v>530</v>
      </c>
      <c r="F217" s="84">
        <v>129120</v>
      </c>
      <c r="G217" s="32">
        <v>170.3</v>
      </c>
      <c r="H217" s="32" t="s">
        <v>844</v>
      </c>
    </row>
    <row r="218" spans="1:8" ht="15" customHeight="1">
      <c r="A218" s="83">
        <v>45503</v>
      </c>
      <c r="B218" s="32" t="s">
        <v>1274</v>
      </c>
      <c r="C218" s="31" t="s">
        <v>1275</v>
      </c>
      <c r="D218" s="31" t="s">
        <v>1276</v>
      </c>
      <c r="E218" s="31" t="s">
        <v>530</v>
      </c>
      <c r="F218" s="84">
        <v>13758</v>
      </c>
      <c r="G218" s="32">
        <v>65.010000000000005</v>
      </c>
      <c r="H218" s="32" t="s">
        <v>844</v>
      </c>
    </row>
    <row r="219" spans="1:8" ht="15" customHeight="1">
      <c r="A219" s="83">
        <v>45503</v>
      </c>
      <c r="B219" s="32" t="s">
        <v>1274</v>
      </c>
      <c r="C219" s="31" t="s">
        <v>1275</v>
      </c>
      <c r="D219" s="31" t="s">
        <v>1302</v>
      </c>
      <c r="E219" s="31" t="s">
        <v>530</v>
      </c>
      <c r="F219" s="84">
        <v>50000</v>
      </c>
      <c r="G219" s="32">
        <v>66.349999999999994</v>
      </c>
      <c r="H219" s="32" t="s">
        <v>844</v>
      </c>
    </row>
    <row r="220" spans="1:8" ht="15" customHeight="1">
      <c r="A220" s="83">
        <v>45503</v>
      </c>
      <c r="B220" s="32" t="s">
        <v>1112</v>
      </c>
      <c r="C220" s="31" t="s">
        <v>1113</v>
      </c>
      <c r="D220" s="31" t="s">
        <v>1127</v>
      </c>
      <c r="E220" s="31" t="s">
        <v>530</v>
      </c>
      <c r="F220" s="84">
        <v>1870000</v>
      </c>
      <c r="G220" s="32">
        <v>9.2899999999999991</v>
      </c>
      <c r="H220" s="32" t="s">
        <v>844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8"/>
  <sheetViews>
    <sheetView zoomScale="70" zoomScaleNormal="70" workbookViewId="0">
      <selection activeCell="I93" sqref="I93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42" bestFit="1" customWidth="1"/>
    <col min="5" max="5" width="8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988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45504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315">
        <v>1</v>
      </c>
      <c r="B10" s="265">
        <v>45419</v>
      </c>
      <c r="C10" s="316"/>
      <c r="D10" s="317" t="s">
        <v>154</v>
      </c>
      <c r="E10" s="318" t="s">
        <v>846</v>
      </c>
      <c r="F10" s="248">
        <v>429.5</v>
      </c>
      <c r="G10" s="249">
        <v>408.5</v>
      </c>
      <c r="H10" s="248">
        <v>454</v>
      </c>
      <c r="I10" s="248" t="s">
        <v>845</v>
      </c>
      <c r="J10" s="247" t="s">
        <v>965</v>
      </c>
      <c r="K10" s="247">
        <f t="shared" ref="K10" si="0">H10-F10</f>
        <v>24.5</v>
      </c>
      <c r="L10" s="261">
        <f t="shared" ref="L10" si="1">(F10*-0.3)/100</f>
        <v>-1.2885</v>
      </c>
      <c r="M10" s="262">
        <f t="shared" ref="M10" si="2">(K10+L10)/F10</f>
        <v>5.4043073341094296E-2</v>
      </c>
      <c r="N10" s="247" t="s">
        <v>547</v>
      </c>
      <c r="O10" s="263">
        <v>45482</v>
      </c>
      <c r="P10" s="264"/>
      <c r="Q10" s="228"/>
      <c r="R10" s="54" t="s">
        <v>847</v>
      </c>
    </row>
    <row r="11" spans="1:26" ht="15" customHeight="1">
      <c r="A11" s="334">
        <v>2</v>
      </c>
      <c r="B11" s="265">
        <v>45449</v>
      </c>
      <c r="C11" s="333"/>
      <c r="D11" s="317" t="s">
        <v>220</v>
      </c>
      <c r="E11" s="318" t="s">
        <v>545</v>
      </c>
      <c r="F11" s="248">
        <v>1100</v>
      </c>
      <c r="G11" s="249">
        <v>1045</v>
      </c>
      <c r="H11" s="248">
        <v>1163</v>
      </c>
      <c r="I11" s="248" t="s">
        <v>892</v>
      </c>
      <c r="J11" s="247" t="s">
        <v>975</v>
      </c>
      <c r="K11" s="247">
        <f t="shared" ref="K11" si="3">H11-F11</f>
        <v>63</v>
      </c>
      <c r="L11" s="261">
        <f t="shared" ref="L11" si="4">(F11*-0.3)/100</f>
        <v>-3.3</v>
      </c>
      <c r="M11" s="262">
        <f t="shared" ref="M11" si="5">(K11+L11)/F11</f>
        <v>5.4272727272727278E-2</v>
      </c>
      <c r="N11" s="247" t="s">
        <v>547</v>
      </c>
      <c r="O11" s="263">
        <v>45481</v>
      </c>
      <c r="P11" s="264"/>
      <c r="Q11" s="330"/>
      <c r="R11" s="331" t="s">
        <v>847</v>
      </c>
      <c r="S11" s="332"/>
      <c r="T11" s="332"/>
      <c r="U11" s="332"/>
      <c r="V11" s="332"/>
      <c r="W11" s="332"/>
      <c r="X11" s="332"/>
    </row>
    <row r="12" spans="1:26" ht="15" customHeight="1">
      <c r="A12" s="315">
        <v>3</v>
      </c>
      <c r="B12" s="265">
        <v>45450</v>
      </c>
      <c r="C12" s="316"/>
      <c r="D12" s="317" t="s">
        <v>221</v>
      </c>
      <c r="E12" s="318" t="s">
        <v>846</v>
      </c>
      <c r="F12" s="248">
        <v>952</v>
      </c>
      <c r="G12" s="249">
        <v>887</v>
      </c>
      <c r="H12" s="248">
        <v>1015.5</v>
      </c>
      <c r="I12" s="248" t="s">
        <v>889</v>
      </c>
      <c r="J12" s="247" t="s">
        <v>1007</v>
      </c>
      <c r="K12" s="247">
        <f t="shared" ref="K12:K13" si="6">H12-F12</f>
        <v>63.5</v>
      </c>
      <c r="L12" s="261">
        <f t="shared" ref="L12" si="7">(F12*-0.3)/100</f>
        <v>-2.8559999999999999</v>
      </c>
      <c r="M12" s="262">
        <f t="shared" ref="M12:M13" si="8">(K12+L12)/F12</f>
        <v>6.3701680672268904E-2</v>
      </c>
      <c r="N12" s="247" t="s">
        <v>547</v>
      </c>
      <c r="O12" s="263">
        <v>45481</v>
      </c>
      <c r="P12" s="264"/>
      <c r="Q12" s="228"/>
      <c r="R12" s="54" t="s">
        <v>848</v>
      </c>
    </row>
    <row r="13" spans="1:26" ht="15" customHeight="1">
      <c r="A13" s="353">
        <v>4</v>
      </c>
      <c r="B13" s="354">
        <v>45462</v>
      </c>
      <c r="C13" s="355"/>
      <c r="D13" s="356" t="s">
        <v>139</v>
      </c>
      <c r="E13" s="357" t="s">
        <v>846</v>
      </c>
      <c r="F13" s="290">
        <v>118</v>
      </c>
      <c r="G13" s="291">
        <v>112</v>
      </c>
      <c r="H13" s="290">
        <v>112.5</v>
      </c>
      <c r="I13" s="290" t="s">
        <v>1008</v>
      </c>
      <c r="J13" s="292" t="s">
        <v>1025</v>
      </c>
      <c r="K13" s="292">
        <f t="shared" si="6"/>
        <v>-5.5</v>
      </c>
      <c r="L13" s="358">
        <f>(F13*-0.3)/100</f>
        <v>-0.35399999999999998</v>
      </c>
      <c r="M13" s="359">
        <f t="shared" si="8"/>
        <v>-4.9610169491525427E-2</v>
      </c>
      <c r="N13" s="292" t="s">
        <v>557</v>
      </c>
      <c r="O13" s="360">
        <v>45496</v>
      </c>
      <c r="P13" s="361"/>
      <c r="Q13" s="228"/>
      <c r="R13" s="54" t="s">
        <v>847</v>
      </c>
    </row>
    <row r="14" spans="1:26" ht="15" customHeight="1">
      <c r="A14" s="315">
        <v>5</v>
      </c>
      <c r="B14" s="265">
        <v>45463</v>
      </c>
      <c r="C14" s="316"/>
      <c r="D14" s="317" t="s">
        <v>92</v>
      </c>
      <c r="E14" s="318" t="s">
        <v>545</v>
      </c>
      <c r="F14" s="248">
        <v>468</v>
      </c>
      <c r="G14" s="249">
        <v>448</v>
      </c>
      <c r="H14" s="248">
        <v>492</v>
      </c>
      <c r="I14" s="248" t="s">
        <v>893</v>
      </c>
      <c r="J14" s="247" t="s">
        <v>957</v>
      </c>
      <c r="K14" s="247">
        <f t="shared" ref="K14:K15" si="9">H14-F14</f>
        <v>24</v>
      </c>
      <c r="L14" s="261">
        <f t="shared" ref="L14" si="10">(F14*-0.3)/100</f>
        <v>-1.4040000000000001</v>
      </c>
      <c r="M14" s="262">
        <f t="shared" ref="M14:M15" si="11">(K14+L14)/F14</f>
        <v>4.8282051282051285E-2</v>
      </c>
      <c r="N14" s="247" t="s">
        <v>547</v>
      </c>
      <c r="O14" s="263">
        <v>45478</v>
      </c>
      <c r="P14" s="264"/>
      <c r="Q14" s="228"/>
      <c r="R14" s="54" t="s">
        <v>847</v>
      </c>
    </row>
    <row r="15" spans="1:26" ht="15" customHeight="1">
      <c r="A15" s="353">
        <v>6</v>
      </c>
      <c r="B15" s="354">
        <v>45463</v>
      </c>
      <c r="C15" s="355"/>
      <c r="D15" s="356" t="s">
        <v>385</v>
      </c>
      <c r="E15" s="357" t="s">
        <v>545</v>
      </c>
      <c r="F15" s="290">
        <v>3370</v>
      </c>
      <c r="G15" s="291">
        <v>3180</v>
      </c>
      <c r="H15" s="290">
        <v>3180</v>
      </c>
      <c r="I15" s="290" t="s">
        <v>894</v>
      </c>
      <c r="J15" s="292" t="s">
        <v>1024</v>
      </c>
      <c r="K15" s="292">
        <f t="shared" si="9"/>
        <v>-190</v>
      </c>
      <c r="L15" s="358">
        <f>(F15*-0.3)/100</f>
        <v>-10.11</v>
      </c>
      <c r="M15" s="359">
        <f t="shared" si="11"/>
        <v>-5.937982195845698E-2</v>
      </c>
      <c r="N15" s="292" t="s">
        <v>557</v>
      </c>
      <c r="O15" s="360">
        <v>45496</v>
      </c>
      <c r="P15" s="361"/>
      <c r="Q15" s="228"/>
      <c r="R15" s="54" t="s">
        <v>847</v>
      </c>
    </row>
    <row r="16" spans="1:26" ht="15" customHeight="1">
      <c r="A16" s="315">
        <v>7</v>
      </c>
      <c r="B16" s="265">
        <v>45464</v>
      </c>
      <c r="C16" s="316"/>
      <c r="D16" s="317" t="s">
        <v>93</v>
      </c>
      <c r="E16" s="318" t="s">
        <v>545</v>
      </c>
      <c r="F16" s="248">
        <v>5450</v>
      </c>
      <c r="G16" s="249">
        <v>5145</v>
      </c>
      <c r="H16" s="248">
        <v>5802.5</v>
      </c>
      <c r="I16" s="248" t="s">
        <v>895</v>
      </c>
      <c r="J16" s="247" t="s">
        <v>941</v>
      </c>
      <c r="K16" s="247">
        <f t="shared" ref="K16" si="12">H16-F16</f>
        <v>352.5</v>
      </c>
      <c r="L16" s="261">
        <f t="shared" ref="L16" si="13">(F16*-0.3)/100</f>
        <v>-16.350000000000001</v>
      </c>
      <c r="M16" s="262">
        <f t="shared" ref="M16" si="14">(K16+L16)/F16</f>
        <v>6.1678899082568801E-2</v>
      </c>
      <c r="N16" s="247" t="s">
        <v>547</v>
      </c>
      <c r="O16" s="263">
        <v>45477</v>
      </c>
      <c r="P16" s="264"/>
      <c r="Q16" s="228"/>
      <c r="R16" s="54" t="s">
        <v>847</v>
      </c>
    </row>
    <row r="17" spans="1:18" ht="15" customHeight="1">
      <c r="A17" s="187">
        <v>8</v>
      </c>
      <c r="B17" s="184">
        <v>45468</v>
      </c>
      <c r="C17" s="188"/>
      <c r="D17" s="192" t="s">
        <v>390</v>
      </c>
      <c r="E17" s="189" t="s">
        <v>545</v>
      </c>
      <c r="F17" s="183" t="s">
        <v>896</v>
      </c>
      <c r="G17" s="185">
        <v>795</v>
      </c>
      <c r="H17" s="183"/>
      <c r="I17" s="183" t="s">
        <v>897</v>
      </c>
      <c r="J17" s="185" t="s">
        <v>546</v>
      </c>
      <c r="K17" s="185"/>
      <c r="L17" s="186"/>
      <c r="M17" s="190"/>
      <c r="N17" s="185"/>
      <c r="O17" s="191"/>
      <c r="P17" s="186">
        <f>VLOOKUP(D17,'MidCap Intra'!$B$11:$C$571,2,0)</f>
        <v>817</v>
      </c>
      <c r="Q17" s="228"/>
      <c r="R17" s="54" t="s">
        <v>847</v>
      </c>
    </row>
    <row r="18" spans="1:18" ht="15" customHeight="1">
      <c r="A18" s="315">
        <v>9</v>
      </c>
      <c r="B18" s="265">
        <v>45469</v>
      </c>
      <c r="C18" s="316"/>
      <c r="D18" s="317" t="s">
        <v>298</v>
      </c>
      <c r="E18" s="318" t="s">
        <v>545</v>
      </c>
      <c r="F18" s="248">
        <v>1550</v>
      </c>
      <c r="G18" s="249">
        <v>1480</v>
      </c>
      <c r="H18" s="248">
        <v>1635</v>
      </c>
      <c r="I18" s="248" t="s">
        <v>899</v>
      </c>
      <c r="J18" s="247" t="s">
        <v>1034</v>
      </c>
      <c r="K18" s="247">
        <f t="shared" ref="K18" si="15">H18-F18</f>
        <v>85</v>
      </c>
      <c r="L18" s="261">
        <f t="shared" ref="L18" si="16">(F18*-0.3)/100</f>
        <v>-4.6500000000000004</v>
      </c>
      <c r="M18" s="262">
        <f t="shared" ref="M18" si="17">(K18+L18)/F18</f>
        <v>5.1838709677419353E-2</v>
      </c>
      <c r="N18" s="247" t="s">
        <v>547</v>
      </c>
      <c r="O18" s="263">
        <v>45498</v>
      </c>
      <c r="P18" s="264"/>
      <c r="Q18" s="228"/>
      <c r="R18" s="54" t="s">
        <v>847</v>
      </c>
    </row>
    <row r="19" spans="1:18" ht="15" customHeight="1">
      <c r="A19" s="187">
        <v>10</v>
      </c>
      <c r="B19" s="184">
        <v>45470</v>
      </c>
      <c r="C19" s="188"/>
      <c r="D19" s="192" t="s">
        <v>65</v>
      </c>
      <c r="E19" s="189" t="s">
        <v>545</v>
      </c>
      <c r="F19" s="183" t="s">
        <v>900</v>
      </c>
      <c r="G19" s="185">
        <v>8900</v>
      </c>
      <c r="H19" s="183"/>
      <c r="I19" s="183" t="s">
        <v>901</v>
      </c>
      <c r="J19" s="185" t="s">
        <v>546</v>
      </c>
      <c r="K19" s="185"/>
      <c r="L19" s="186"/>
      <c r="M19" s="190"/>
      <c r="N19" s="185"/>
      <c r="O19" s="191"/>
      <c r="P19" s="186">
        <f>VLOOKUP(D19,'MidCap Intra'!$B$11:$C$571,2,0)</f>
        <v>9564.35</v>
      </c>
      <c r="Q19" s="228"/>
      <c r="R19" s="54" t="s">
        <v>847</v>
      </c>
    </row>
    <row r="20" spans="1:18" ht="15" customHeight="1">
      <c r="A20" s="315">
        <v>11</v>
      </c>
      <c r="B20" s="265">
        <v>45470</v>
      </c>
      <c r="C20" s="316"/>
      <c r="D20" s="317" t="s">
        <v>902</v>
      </c>
      <c r="E20" s="318" t="s">
        <v>545</v>
      </c>
      <c r="F20" s="248">
        <v>144.5</v>
      </c>
      <c r="G20" s="249">
        <v>135</v>
      </c>
      <c r="H20" s="248">
        <v>155</v>
      </c>
      <c r="I20" s="248" t="s">
        <v>903</v>
      </c>
      <c r="J20" s="247" t="s">
        <v>928</v>
      </c>
      <c r="K20" s="247">
        <f t="shared" ref="K20" si="18">H20-F20</f>
        <v>10.5</v>
      </c>
      <c r="L20" s="261">
        <f t="shared" ref="L20" si="19">(F20*-0.3)/100</f>
        <v>-0.4335</v>
      </c>
      <c r="M20" s="262">
        <f t="shared" ref="M20" si="20">(K20+L20)/F20</f>
        <v>6.9664359861591696E-2</v>
      </c>
      <c r="N20" s="247" t="s">
        <v>547</v>
      </c>
      <c r="O20" s="263">
        <v>45475</v>
      </c>
      <c r="P20" s="264"/>
      <c r="Q20" s="228"/>
      <c r="R20" s="54" t="s">
        <v>848</v>
      </c>
    </row>
    <row r="21" spans="1:18" ht="15" customHeight="1">
      <c r="A21" s="315">
        <v>12</v>
      </c>
      <c r="B21" s="265">
        <v>45470</v>
      </c>
      <c r="C21" s="316"/>
      <c r="D21" s="317" t="s">
        <v>149</v>
      </c>
      <c r="E21" s="318" t="s">
        <v>545</v>
      </c>
      <c r="F21" s="248">
        <v>1560</v>
      </c>
      <c r="G21" s="249">
        <v>1470</v>
      </c>
      <c r="H21" s="248">
        <v>1642.5</v>
      </c>
      <c r="I21" s="248" t="s">
        <v>906</v>
      </c>
      <c r="J21" s="247" t="s">
        <v>768</v>
      </c>
      <c r="K21" s="247">
        <f t="shared" ref="K21" si="21">H21-F21</f>
        <v>82.5</v>
      </c>
      <c r="L21" s="261">
        <f t="shared" ref="L21" si="22">(F21*-0.3)/100</f>
        <v>-4.68</v>
      </c>
      <c r="M21" s="262">
        <f t="shared" ref="M21" si="23">(K21+L21)/F21</f>
        <v>4.9884615384615381E-2</v>
      </c>
      <c r="N21" s="247" t="s">
        <v>547</v>
      </c>
      <c r="O21" s="263">
        <v>45477</v>
      </c>
      <c r="P21" s="264"/>
      <c r="Q21" s="228"/>
      <c r="R21" s="54" t="s">
        <v>847</v>
      </c>
    </row>
    <row r="22" spans="1:18" ht="15" customHeight="1">
      <c r="A22" s="315">
        <v>13</v>
      </c>
      <c r="B22" s="265">
        <v>45474</v>
      </c>
      <c r="C22" s="316"/>
      <c r="D22" s="317" t="s">
        <v>142</v>
      </c>
      <c r="E22" s="318" t="s">
        <v>545</v>
      </c>
      <c r="F22" s="248">
        <v>507</v>
      </c>
      <c r="G22" s="249">
        <v>468</v>
      </c>
      <c r="H22" s="248">
        <v>536</v>
      </c>
      <c r="I22" s="248" t="s">
        <v>911</v>
      </c>
      <c r="J22" s="247" t="s">
        <v>927</v>
      </c>
      <c r="K22" s="247">
        <f t="shared" ref="K22" si="24">H22-F22</f>
        <v>29</v>
      </c>
      <c r="L22" s="261">
        <f t="shared" ref="L22" si="25">(F22*-0.3)/100</f>
        <v>-1.5209999999999999</v>
      </c>
      <c r="M22" s="262">
        <f t="shared" ref="M22" si="26">(K22+L22)/F22</f>
        <v>5.419921104536489E-2</v>
      </c>
      <c r="N22" s="247" t="s">
        <v>547</v>
      </c>
      <c r="O22" s="263">
        <v>45475</v>
      </c>
      <c r="P22" s="264"/>
      <c r="Q22" s="228"/>
      <c r="R22" s="54" t="s">
        <v>847</v>
      </c>
    </row>
    <row r="23" spans="1:18" ht="15" customHeight="1">
      <c r="A23" s="187">
        <v>14</v>
      </c>
      <c r="B23" s="184">
        <v>45474</v>
      </c>
      <c r="C23" s="188"/>
      <c r="D23" s="192" t="s">
        <v>206</v>
      </c>
      <c r="E23" s="189" t="s">
        <v>545</v>
      </c>
      <c r="F23" s="183" t="s">
        <v>912</v>
      </c>
      <c r="G23" s="185">
        <v>2940</v>
      </c>
      <c r="H23" s="183"/>
      <c r="I23" s="183" t="s">
        <v>913</v>
      </c>
      <c r="J23" s="185" t="s">
        <v>546</v>
      </c>
      <c r="K23" s="185"/>
      <c r="L23" s="186"/>
      <c r="M23" s="190"/>
      <c r="N23" s="185"/>
      <c r="O23" s="191"/>
      <c r="P23" s="186">
        <f>VLOOKUP(D23,'MidCap Intra'!$B$11:$C$571,2,0)</f>
        <v>3026.3</v>
      </c>
      <c r="Q23" s="228"/>
      <c r="R23" s="54" t="s">
        <v>847</v>
      </c>
    </row>
    <row r="24" spans="1:18" ht="15" customHeight="1">
      <c r="A24" s="315">
        <v>15</v>
      </c>
      <c r="B24" s="265">
        <v>45475</v>
      </c>
      <c r="C24" s="316"/>
      <c r="D24" s="317" t="s">
        <v>345</v>
      </c>
      <c r="E24" s="318" t="s">
        <v>545</v>
      </c>
      <c r="F24" s="248">
        <v>215</v>
      </c>
      <c r="G24" s="249">
        <v>200</v>
      </c>
      <c r="H24" s="248">
        <v>228.5</v>
      </c>
      <c r="I24" s="248" t="s">
        <v>921</v>
      </c>
      <c r="J24" s="247" t="s">
        <v>933</v>
      </c>
      <c r="K24" s="247">
        <f t="shared" ref="K24" si="27">H24-F24</f>
        <v>13.5</v>
      </c>
      <c r="L24" s="261">
        <f t="shared" ref="L24" si="28">(F24*-0.3)/100</f>
        <v>-0.64500000000000002</v>
      </c>
      <c r="M24" s="262">
        <f t="shared" ref="M24" si="29">(K24+L24)/F24</f>
        <v>5.9790697674418608E-2</v>
      </c>
      <c r="N24" s="247" t="s">
        <v>547</v>
      </c>
      <c r="O24" s="263">
        <v>45476</v>
      </c>
      <c r="P24" s="264"/>
      <c r="Q24" s="228"/>
      <c r="R24" s="54" t="s">
        <v>847</v>
      </c>
    </row>
    <row r="25" spans="1:18" ht="15" customHeight="1">
      <c r="A25" s="315">
        <v>16</v>
      </c>
      <c r="B25" s="265">
        <v>45475</v>
      </c>
      <c r="C25" s="316"/>
      <c r="D25" s="317" t="s">
        <v>442</v>
      </c>
      <c r="E25" s="318" t="s">
        <v>545</v>
      </c>
      <c r="F25" s="248">
        <v>257</v>
      </c>
      <c r="G25" s="249">
        <v>238</v>
      </c>
      <c r="H25" s="248">
        <v>271.5</v>
      </c>
      <c r="I25" s="248" t="s">
        <v>922</v>
      </c>
      <c r="J25" s="247" t="s">
        <v>961</v>
      </c>
      <c r="K25" s="247">
        <f t="shared" ref="K25" si="30">H25-F25</f>
        <v>14.5</v>
      </c>
      <c r="L25" s="261">
        <f t="shared" ref="L25" si="31">(F25*-0.3)/100</f>
        <v>-0.77099999999999991</v>
      </c>
      <c r="M25" s="262">
        <f t="shared" ref="M25" si="32">(K25+L25)/F25</f>
        <v>5.3420233463035018E-2</v>
      </c>
      <c r="N25" s="247" t="s">
        <v>547</v>
      </c>
      <c r="O25" s="263">
        <v>45481</v>
      </c>
      <c r="P25" s="264"/>
      <c r="Q25" s="228"/>
      <c r="R25" s="54" t="s">
        <v>849</v>
      </c>
    </row>
    <row r="26" spans="1:18" ht="15" customHeight="1">
      <c r="A26" s="315">
        <v>17</v>
      </c>
      <c r="B26" s="265">
        <v>45477</v>
      </c>
      <c r="C26" s="316"/>
      <c r="D26" s="317" t="s">
        <v>370</v>
      </c>
      <c r="E26" s="318" t="s">
        <v>545</v>
      </c>
      <c r="F26" s="248">
        <v>496</v>
      </c>
      <c r="G26" s="249">
        <v>468</v>
      </c>
      <c r="H26" s="248">
        <v>521.5</v>
      </c>
      <c r="I26" s="248" t="s">
        <v>939</v>
      </c>
      <c r="J26" s="247" t="s">
        <v>956</v>
      </c>
      <c r="K26" s="247">
        <f t="shared" ref="K26" si="33">H26-F26</f>
        <v>25.5</v>
      </c>
      <c r="L26" s="261">
        <f t="shared" ref="L26" si="34">(F26*-0.3)/100</f>
        <v>-1.4879999999999998</v>
      </c>
      <c r="M26" s="262">
        <f t="shared" ref="M26" si="35">(K26+L26)/F26</f>
        <v>4.8411290322580645E-2</v>
      </c>
      <c r="N26" s="247" t="s">
        <v>547</v>
      </c>
      <c r="O26" s="263">
        <v>45478</v>
      </c>
      <c r="P26" s="264"/>
      <c r="Q26" s="228"/>
      <c r="R26" s="54" t="s">
        <v>847</v>
      </c>
    </row>
    <row r="27" spans="1:18" ht="15" customHeight="1">
      <c r="A27" s="315">
        <v>18</v>
      </c>
      <c r="B27" s="265">
        <v>45477</v>
      </c>
      <c r="C27" s="316"/>
      <c r="D27" s="317" t="s">
        <v>86</v>
      </c>
      <c r="E27" s="318" t="s">
        <v>846</v>
      </c>
      <c r="F27" s="248">
        <v>700</v>
      </c>
      <c r="G27" s="249">
        <v>666</v>
      </c>
      <c r="H27" s="248">
        <v>748.5</v>
      </c>
      <c r="I27" s="248" t="s">
        <v>938</v>
      </c>
      <c r="J27" s="247" t="s">
        <v>1009</v>
      </c>
      <c r="K27" s="247">
        <f t="shared" ref="K27" si="36">H27-F27</f>
        <v>48.5</v>
      </c>
      <c r="L27" s="261">
        <f t="shared" ref="L27" si="37">(F27*-0.3)/100</f>
        <v>-2.1</v>
      </c>
      <c r="M27" s="262">
        <f t="shared" ref="M27" si="38">(K27+L27)/F27</f>
        <v>6.6285714285714281E-2</v>
      </c>
      <c r="N27" s="247" t="s">
        <v>547</v>
      </c>
      <c r="O27" s="263">
        <v>45488</v>
      </c>
      <c r="P27" s="264"/>
      <c r="Q27" s="228"/>
      <c r="R27" s="54" t="s">
        <v>847</v>
      </c>
    </row>
    <row r="28" spans="1:18" ht="15" customHeight="1">
      <c r="A28" s="315">
        <v>19</v>
      </c>
      <c r="B28" s="265">
        <v>45478</v>
      </c>
      <c r="C28" s="316"/>
      <c r="D28" s="317" t="s">
        <v>386</v>
      </c>
      <c r="E28" s="318" t="s">
        <v>545</v>
      </c>
      <c r="F28" s="248">
        <v>223</v>
      </c>
      <c r="G28" s="249">
        <v>214</v>
      </c>
      <c r="H28" s="248">
        <v>238</v>
      </c>
      <c r="I28" s="248" t="s">
        <v>943</v>
      </c>
      <c r="J28" s="247" t="s">
        <v>990</v>
      </c>
      <c r="K28" s="247">
        <f t="shared" ref="K28:K29" si="39">H28-F28</f>
        <v>15</v>
      </c>
      <c r="L28" s="261">
        <f t="shared" ref="L28" si="40">(F28*-0.3)/100</f>
        <v>-0.66899999999999993</v>
      </c>
      <c r="M28" s="262">
        <f t="shared" ref="M28:M29" si="41">(K28+L28)/F28</f>
        <v>6.4264573991031387E-2</v>
      </c>
      <c r="N28" s="247" t="s">
        <v>547</v>
      </c>
      <c r="O28" s="263">
        <v>45484</v>
      </c>
      <c r="P28" s="264"/>
      <c r="Q28" s="228"/>
      <c r="R28" s="54" t="s">
        <v>847</v>
      </c>
    </row>
    <row r="29" spans="1:18" ht="15" customHeight="1">
      <c r="A29" s="315">
        <v>20</v>
      </c>
      <c r="B29" s="265">
        <v>45478</v>
      </c>
      <c r="C29" s="316"/>
      <c r="D29" s="317" t="s">
        <v>890</v>
      </c>
      <c r="E29" s="318" t="s">
        <v>846</v>
      </c>
      <c r="F29" s="248">
        <v>1250</v>
      </c>
      <c r="G29" s="249">
        <v>1185</v>
      </c>
      <c r="H29" s="248">
        <v>1317</v>
      </c>
      <c r="I29" s="248" t="s">
        <v>950</v>
      </c>
      <c r="J29" s="247" t="s">
        <v>640</v>
      </c>
      <c r="K29" s="247">
        <f t="shared" si="39"/>
        <v>67</v>
      </c>
      <c r="L29" s="261">
        <f>(F29*-0.3)/100</f>
        <v>-3.75</v>
      </c>
      <c r="M29" s="262">
        <f t="shared" si="41"/>
        <v>5.0599999999999999E-2</v>
      </c>
      <c r="N29" s="247" t="s">
        <v>547</v>
      </c>
      <c r="O29" s="263">
        <v>45489</v>
      </c>
      <c r="P29" s="264"/>
      <c r="Q29" s="228"/>
      <c r="R29" s="54" t="s">
        <v>847</v>
      </c>
    </row>
    <row r="30" spans="1:18" ht="15" customHeight="1">
      <c r="A30" s="315">
        <v>21</v>
      </c>
      <c r="B30" s="265">
        <v>45481</v>
      </c>
      <c r="C30" s="316"/>
      <c r="D30" s="317" t="s">
        <v>498</v>
      </c>
      <c r="E30" s="318" t="s">
        <v>545</v>
      </c>
      <c r="F30" s="248">
        <v>270</v>
      </c>
      <c r="G30" s="249">
        <v>251</v>
      </c>
      <c r="H30" s="248">
        <v>288.5</v>
      </c>
      <c r="I30" s="248" t="s">
        <v>970</v>
      </c>
      <c r="J30" s="247" t="s">
        <v>974</v>
      </c>
      <c r="K30" s="247">
        <f t="shared" ref="K30" si="42">H30-F30</f>
        <v>18.5</v>
      </c>
      <c r="L30" s="261">
        <f>(F30*-0.03)/100</f>
        <v>-8.1000000000000003E-2</v>
      </c>
      <c r="M30" s="262">
        <f t="shared" ref="M30" si="43">(K30+L30)/F30</f>
        <v>6.8218518518518526E-2</v>
      </c>
      <c r="N30" s="247" t="s">
        <v>547</v>
      </c>
      <c r="O30" s="263">
        <v>45481</v>
      </c>
      <c r="P30" s="264"/>
      <c r="Q30" s="228"/>
      <c r="R30" s="54" t="s">
        <v>848</v>
      </c>
    </row>
    <row r="31" spans="1:18" ht="15" customHeight="1">
      <c r="A31" s="315">
        <v>22</v>
      </c>
      <c r="B31" s="265">
        <v>45481</v>
      </c>
      <c r="C31" s="316"/>
      <c r="D31" s="317" t="s">
        <v>176</v>
      </c>
      <c r="E31" s="318" t="s">
        <v>545</v>
      </c>
      <c r="F31" s="248">
        <v>1660</v>
      </c>
      <c r="G31" s="249">
        <v>1530</v>
      </c>
      <c r="H31" s="248">
        <v>1735</v>
      </c>
      <c r="I31" s="248" t="s">
        <v>971</v>
      </c>
      <c r="J31" s="247" t="s">
        <v>994</v>
      </c>
      <c r="K31" s="247">
        <f t="shared" ref="K31:K32" si="44">H31-F31</f>
        <v>75</v>
      </c>
      <c r="L31" s="261">
        <f>(F31*-0.3)/100</f>
        <v>-4.9800000000000004</v>
      </c>
      <c r="M31" s="262">
        <f t="shared" ref="M31:M32" si="45">(K31+L31)/F31</f>
        <v>4.2180722891566262E-2</v>
      </c>
      <c r="N31" s="247" t="s">
        <v>547</v>
      </c>
      <c r="O31" s="263">
        <v>45488</v>
      </c>
      <c r="P31" s="264"/>
      <c r="Q31" s="228"/>
      <c r="R31" s="54" t="s">
        <v>847</v>
      </c>
    </row>
    <row r="32" spans="1:18" ht="15" customHeight="1">
      <c r="A32" s="353">
        <v>23</v>
      </c>
      <c r="B32" s="354">
        <v>45481</v>
      </c>
      <c r="C32" s="355"/>
      <c r="D32" s="356" t="s">
        <v>861</v>
      </c>
      <c r="E32" s="357" t="s">
        <v>545</v>
      </c>
      <c r="F32" s="290">
        <v>420</v>
      </c>
      <c r="G32" s="291">
        <v>398</v>
      </c>
      <c r="H32" s="290">
        <v>398</v>
      </c>
      <c r="I32" s="290" t="s">
        <v>973</v>
      </c>
      <c r="J32" s="292" t="s">
        <v>1017</v>
      </c>
      <c r="K32" s="292">
        <f t="shared" si="44"/>
        <v>-22</v>
      </c>
      <c r="L32" s="358">
        <f t="shared" ref="L32:L38" si="46">(F32*-0.3)/100</f>
        <v>-1.26</v>
      </c>
      <c r="M32" s="359">
        <f t="shared" si="45"/>
        <v>-5.5380952380952385E-2</v>
      </c>
      <c r="N32" s="292" t="s">
        <v>557</v>
      </c>
      <c r="O32" s="360">
        <v>45492</v>
      </c>
      <c r="P32" s="361"/>
      <c r="Q32" s="228"/>
      <c r="R32" s="54" t="s">
        <v>847</v>
      </c>
    </row>
    <row r="33" spans="1:18" ht="15" customHeight="1">
      <c r="A33" s="315">
        <v>24</v>
      </c>
      <c r="B33" s="265">
        <v>45481</v>
      </c>
      <c r="C33" s="316"/>
      <c r="D33" s="317" t="s">
        <v>112</v>
      </c>
      <c r="E33" s="318" t="s">
        <v>545</v>
      </c>
      <c r="F33" s="248">
        <v>225</v>
      </c>
      <c r="G33" s="249">
        <v>217</v>
      </c>
      <c r="H33" s="248">
        <v>233</v>
      </c>
      <c r="I33" s="248" t="s">
        <v>943</v>
      </c>
      <c r="J33" s="247" t="s">
        <v>992</v>
      </c>
      <c r="K33" s="247">
        <f t="shared" ref="K33" si="47">H33-F33</f>
        <v>8</v>
      </c>
      <c r="L33" s="261">
        <f t="shared" si="46"/>
        <v>-0.67500000000000004</v>
      </c>
      <c r="M33" s="262">
        <f t="shared" ref="M33" si="48">(K33+L33)/F33</f>
        <v>3.255555555555556E-2</v>
      </c>
      <c r="N33" s="247" t="s">
        <v>547</v>
      </c>
      <c r="O33" s="263">
        <v>45485</v>
      </c>
      <c r="P33" s="264"/>
      <c r="Q33" s="228"/>
      <c r="R33" s="54" t="s">
        <v>847</v>
      </c>
    </row>
    <row r="34" spans="1:18" ht="15" customHeight="1">
      <c r="A34" s="315">
        <v>25</v>
      </c>
      <c r="B34" s="265">
        <v>45482</v>
      </c>
      <c r="C34" s="316"/>
      <c r="D34" s="317" t="s">
        <v>498</v>
      </c>
      <c r="E34" s="318" t="s">
        <v>545</v>
      </c>
      <c r="F34" s="248">
        <v>268.5</v>
      </c>
      <c r="G34" s="249">
        <v>252.5</v>
      </c>
      <c r="H34" s="248">
        <v>288.5</v>
      </c>
      <c r="I34" s="248" t="s">
        <v>970</v>
      </c>
      <c r="J34" s="247" t="s">
        <v>989</v>
      </c>
      <c r="K34" s="247">
        <f t="shared" ref="K34" si="49">H34-F34</f>
        <v>20</v>
      </c>
      <c r="L34" s="261">
        <f t="shared" si="46"/>
        <v>-0.80549999999999999</v>
      </c>
      <c r="M34" s="262">
        <f t="shared" ref="M34" si="50">(K34+L34)/F34</f>
        <v>7.1487895716945998E-2</v>
      </c>
      <c r="N34" s="247" t="s">
        <v>547</v>
      </c>
      <c r="O34" s="263">
        <v>45484</v>
      </c>
      <c r="P34" s="264"/>
      <c r="Q34" s="228"/>
      <c r="R34" s="54" t="s">
        <v>848</v>
      </c>
    </row>
    <row r="35" spans="1:18" ht="15" customHeight="1">
      <c r="A35" s="315">
        <v>26</v>
      </c>
      <c r="B35" s="265">
        <v>45483</v>
      </c>
      <c r="C35" s="316"/>
      <c r="D35" s="317" t="s">
        <v>477</v>
      </c>
      <c r="E35" s="318" t="s">
        <v>545</v>
      </c>
      <c r="F35" s="248">
        <v>675</v>
      </c>
      <c r="G35" s="249">
        <v>645</v>
      </c>
      <c r="H35" s="248">
        <v>698</v>
      </c>
      <c r="I35" s="248" t="s">
        <v>977</v>
      </c>
      <c r="J35" s="247" t="s">
        <v>1061</v>
      </c>
      <c r="K35" s="247">
        <f t="shared" ref="K35" si="51">H35-F35</f>
        <v>23</v>
      </c>
      <c r="L35" s="261">
        <f t="shared" si="46"/>
        <v>-2.0249999999999999</v>
      </c>
      <c r="M35" s="262">
        <f t="shared" ref="M35" si="52">(K35+L35)/F35</f>
        <v>3.1074074074074077E-2</v>
      </c>
      <c r="N35" s="247" t="s">
        <v>547</v>
      </c>
      <c r="O35" s="263">
        <v>45499</v>
      </c>
      <c r="P35" s="264"/>
      <c r="Q35" s="228"/>
      <c r="R35" s="54" t="s">
        <v>847</v>
      </c>
    </row>
    <row r="36" spans="1:18" ht="15" customHeight="1">
      <c r="A36" s="353">
        <v>27</v>
      </c>
      <c r="B36" s="354">
        <v>45484</v>
      </c>
      <c r="C36" s="355"/>
      <c r="D36" s="356" t="s">
        <v>79</v>
      </c>
      <c r="E36" s="357" t="s">
        <v>545</v>
      </c>
      <c r="F36" s="290">
        <v>327.5</v>
      </c>
      <c r="G36" s="291">
        <v>310</v>
      </c>
      <c r="H36" s="290">
        <v>309</v>
      </c>
      <c r="I36" s="290" t="s">
        <v>991</v>
      </c>
      <c r="J36" s="292" t="s">
        <v>1012</v>
      </c>
      <c r="K36" s="292">
        <f t="shared" ref="K36:K37" si="53">H36-F36</f>
        <v>-18.5</v>
      </c>
      <c r="L36" s="358">
        <f t="shared" si="46"/>
        <v>-0.98250000000000004</v>
      </c>
      <c r="M36" s="359">
        <f t="shared" ref="M36:M37" si="54">(K36+L36)/F36</f>
        <v>-5.9488549618320619E-2</v>
      </c>
      <c r="N36" s="292" t="s">
        <v>557</v>
      </c>
      <c r="O36" s="360">
        <v>45491</v>
      </c>
      <c r="P36" s="361"/>
      <c r="Q36" s="228"/>
      <c r="R36" s="54" t="s">
        <v>848</v>
      </c>
    </row>
    <row r="37" spans="1:18" ht="15" customHeight="1">
      <c r="A37" s="315">
        <v>28</v>
      </c>
      <c r="B37" s="265">
        <v>45485</v>
      </c>
      <c r="C37" s="316"/>
      <c r="D37" s="317" t="s">
        <v>829</v>
      </c>
      <c r="E37" s="318" t="s">
        <v>545</v>
      </c>
      <c r="F37" s="248">
        <v>837.5</v>
      </c>
      <c r="G37" s="249">
        <v>790</v>
      </c>
      <c r="H37" s="248">
        <v>878</v>
      </c>
      <c r="I37" s="248" t="s">
        <v>897</v>
      </c>
      <c r="J37" s="247" t="s">
        <v>1038</v>
      </c>
      <c r="K37" s="247">
        <f t="shared" si="53"/>
        <v>40.5</v>
      </c>
      <c r="L37" s="261">
        <f t="shared" si="46"/>
        <v>-2.5125000000000002</v>
      </c>
      <c r="M37" s="262">
        <f t="shared" si="54"/>
        <v>4.5358208955223876E-2</v>
      </c>
      <c r="N37" s="247" t="s">
        <v>547</v>
      </c>
      <c r="O37" s="263">
        <v>45498</v>
      </c>
      <c r="P37" s="264"/>
      <c r="Q37" s="228"/>
      <c r="R37" s="54" t="s">
        <v>847</v>
      </c>
    </row>
    <row r="38" spans="1:18" ht="15" customHeight="1">
      <c r="A38" s="315">
        <v>29</v>
      </c>
      <c r="B38" s="265">
        <v>45485</v>
      </c>
      <c r="C38" s="316"/>
      <c r="D38" s="317" t="s">
        <v>862</v>
      </c>
      <c r="E38" s="318" t="s">
        <v>545</v>
      </c>
      <c r="F38" s="248">
        <v>570</v>
      </c>
      <c r="G38" s="249">
        <v>535</v>
      </c>
      <c r="H38" s="248">
        <v>615</v>
      </c>
      <c r="I38" s="248" t="s">
        <v>993</v>
      </c>
      <c r="J38" s="247" t="s">
        <v>995</v>
      </c>
      <c r="K38" s="247">
        <f t="shared" ref="K38:K39" si="55">H38-F38</f>
        <v>45</v>
      </c>
      <c r="L38" s="261">
        <f t="shared" si="46"/>
        <v>-1.71</v>
      </c>
      <c r="M38" s="262">
        <f t="shared" ref="M38:M39" si="56">(K38+L38)/F38</f>
        <v>7.5947368421052625E-2</v>
      </c>
      <c r="N38" s="247" t="s">
        <v>547</v>
      </c>
      <c r="O38" s="263">
        <v>45488</v>
      </c>
      <c r="P38" s="264"/>
      <c r="Q38" s="228"/>
      <c r="R38" s="54" t="s">
        <v>847</v>
      </c>
    </row>
    <row r="39" spans="1:18" ht="15" customHeight="1">
      <c r="A39" s="315">
        <v>30</v>
      </c>
      <c r="B39" s="265">
        <v>45488</v>
      </c>
      <c r="C39" s="316"/>
      <c r="D39" s="317" t="s">
        <v>237</v>
      </c>
      <c r="E39" s="318" t="s">
        <v>545</v>
      </c>
      <c r="F39" s="248">
        <v>1165</v>
      </c>
      <c r="G39" s="249">
        <v>1100</v>
      </c>
      <c r="H39" s="248">
        <v>1235</v>
      </c>
      <c r="I39" s="248" t="s">
        <v>996</v>
      </c>
      <c r="J39" s="247" t="s">
        <v>728</v>
      </c>
      <c r="K39" s="247">
        <f t="shared" si="55"/>
        <v>70</v>
      </c>
      <c r="L39" s="261">
        <f>(F39*-0.3)/100</f>
        <v>-3.4950000000000001</v>
      </c>
      <c r="M39" s="262">
        <f t="shared" si="56"/>
        <v>5.7085836909871242E-2</v>
      </c>
      <c r="N39" s="247" t="s">
        <v>547</v>
      </c>
      <c r="O39" s="263">
        <v>45502</v>
      </c>
      <c r="P39" s="264"/>
      <c r="Q39" s="228"/>
      <c r="R39" s="54" t="s">
        <v>848</v>
      </c>
    </row>
    <row r="40" spans="1:18" ht="15" customHeight="1">
      <c r="A40" s="315">
        <v>31</v>
      </c>
      <c r="B40" s="265">
        <v>45488</v>
      </c>
      <c r="C40" s="316"/>
      <c r="D40" s="317" t="s">
        <v>500</v>
      </c>
      <c r="E40" s="318" t="s">
        <v>545</v>
      </c>
      <c r="F40" s="248">
        <v>3860</v>
      </c>
      <c r="G40" s="249">
        <v>3700</v>
      </c>
      <c r="H40" s="248">
        <v>4050</v>
      </c>
      <c r="I40" s="248" t="s">
        <v>997</v>
      </c>
      <c r="J40" s="247" t="s">
        <v>1033</v>
      </c>
      <c r="K40" s="247">
        <f t="shared" ref="K40" si="57">H40-F40</f>
        <v>190</v>
      </c>
      <c r="L40" s="261">
        <f>(F40*-0.3)/100</f>
        <v>-11.58</v>
      </c>
      <c r="M40" s="262">
        <f t="shared" ref="M40" si="58">(K40+L40)/F40</f>
        <v>4.6222797927461139E-2</v>
      </c>
      <c r="N40" s="247" t="s">
        <v>547</v>
      </c>
      <c r="O40" s="263">
        <v>45498</v>
      </c>
      <c r="P40" s="264"/>
      <c r="Q40" s="228"/>
      <c r="R40" s="54" t="s">
        <v>847</v>
      </c>
    </row>
    <row r="41" spans="1:18" ht="15" customHeight="1">
      <c r="A41" s="315">
        <v>32</v>
      </c>
      <c r="B41" s="265">
        <v>45489</v>
      </c>
      <c r="C41" s="316"/>
      <c r="D41" s="317" t="s">
        <v>86</v>
      </c>
      <c r="E41" s="318" t="s">
        <v>545</v>
      </c>
      <c r="F41" s="248">
        <v>709.5</v>
      </c>
      <c r="G41" s="249">
        <v>680</v>
      </c>
      <c r="H41" s="248">
        <v>726</v>
      </c>
      <c r="I41" s="248" t="s">
        <v>1002</v>
      </c>
      <c r="J41" s="247" t="s">
        <v>1026</v>
      </c>
      <c r="K41" s="247">
        <f t="shared" ref="K41" si="59">H41-F41</f>
        <v>16.5</v>
      </c>
      <c r="L41" s="261">
        <f>(F41*-0.3)/100</f>
        <v>-2.1284999999999998</v>
      </c>
      <c r="M41" s="262">
        <f t="shared" ref="M41" si="60">(K41+L41)/F41</f>
        <v>2.0255813953488373E-2</v>
      </c>
      <c r="N41" s="247" t="s">
        <v>547</v>
      </c>
      <c r="O41" s="263">
        <v>45496</v>
      </c>
      <c r="P41" s="264"/>
      <c r="Q41" s="228"/>
      <c r="R41" s="54" t="s">
        <v>847</v>
      </c>
    </row>
    <row r="42" spans="1:18" ht="15" customHeight="1">
      <c r="A42" s="315">
        <v>33</v>
      </c>
      <c r="B42" s="265">
        <v>45491</v>
      </c>
      <c r="C42" s="316"/>
      <c r="D42" s="317" t="s">
        <v>439</v>
      </c>
      <c r="E42" s="318" t="s">
        <v>545</v>
      </c>
      <c r="F42" s="248">
        <v>176.5</v>
      </c>
      <c r="G42" s="249">
        <v>166</v>
      </c>
      <c r="H42" s="248">
        <v>185.75</v>
      </c>
      <c r="I42" s="248" t="s">
        <v>1011</v>
      </c>
      <c r="J42" s="247" t="s">
        <v>1020</v>
      </c>
      <c r="K42" s="247">
        <f t="shared" ref="K42" si="61">H42-F42</f>
        <v>9.25</v>
      </c>
      <c r="L42" s="261">
        <f>(F42*-0.3)/100</f>
        <v>-0.52949999999999997</v>
      </c>
      <c r="M42" s="262">
        <f t="shared" ref="M42" si="62">(K42+L42)/F42</f>
        <v>4.9407932011331444E-2</v>
      </c>
      <c r="N42" s="247" t="s">
        <v>547</v>
      </c>
      <c r="O42" s="263">
        <v>45495</v>
      </c>
      <c r="P42" s="264"/>
      <c r="Q42" s="228"/>
      <c r="R42" s="54" t="s">
        <v>847</v>
      </c>
    </row>
    <row r="43" spans="1:18" ht="15" customHeight="1">
      <c r="A43" s="187">
        <v>34</v>
      </c>
      <c r="B43" s="184">
        <v>45492</v>
      </c>
      <c r="C43" s="188"/>
      <c r="D43" s="192" t="s">
        <v>67</v>
      </c>
      <c r="E43" s="189" t="s">
        <v>545</v>
      </c>
      <c r="F43" s="183" t="s">
        <v>1015</v>
      </c>
      <c r="G43" s="185">
        <v>1560</v>
      </c>
      <c r="H43" s="183"/>
      <c r="I43" s="183" t="s">
        <v>1016</v>
      </c>
      <c r="J43" s="185" t="s">
        <v>546</v>
      </c>
      <c r="K43" s="185"/>
      <c r="L43" s="186"/>
      <c r="M43" s="190"/>
      <c r="N43" s="185"/>
      <c r="O43" s="191"/>
      <c r="P43" s="186"/>
      <c r="Q43" s="228"/>
      <c r="R43" s="54" t="s">
        <v>847</v>
      </c>
    </row>
    <row r="44" spans="1:18" ht="15" customHeight="1">
      <c r="A44" s="315">
        <v>35</v>
      </c>
      <c r="B44" s="265">
        <v>45495</v>
      </c>
      <c r="C44" s="316"/>
      <c r="D44" s="317" t="s">
        <v>498</v>
      </c>
      <c r="E44" s="318" t="s">
        <v>545</v>
      </c>
      <c r="F44" s="248">
        <v>267</v>
      </c>
      <c r="G44" s="249">
        <v>251</v>
      </c>
      <c r="H44" s="248">
        <v>293.5</v>
      </c>
      <c r="I44" s="248" t="s">
        <v>970</v>
      </c>
      <c r="J44" s="247" t="s">
        <v>1129</v>
      </c>
      <c r="K44" s="247">
        <f t="shared" ref="K44" si="63">H44-F44</f>
        <v>26.5</v>
      </c>
      <c r="L44" s="261">
        <f>(F44*-0.3)/100</f>
        <v>-0.80099999999999993</v>
      </c>
      <c r="M44" s="262">
        <f t="shared" ref="M44" si="64">(K44+L44)/F44</f>
        <v>9.6250936329588019E-2</v>
      </c>
      <c r="N44" s="247" t="s">
        <v>547</v>
      </c>
      <c r="O44" s="263">
        <v>45499</v>
      </c>
      <c r="P44" s="264"/>
      <c r="Q44" s="228"/>
      <c r="R44" s="54" t="s">
        <v>848</v>
      </c>
    </row>
    <row r="45" spans="1:18" ht="15" customHeight="1">
      <c r="A45" s="315">
        <v>36</v>
      </c>
      <c r="B45" s="265">
        <v>45497</v>
      </c>
      <c r="C45" s="316"/>
      <c r="D45" s="317" t="s">
        <v>188</v>
      </c>
      <c r="E45" s="318" t="s">
        <v>545</v>
      </c>
      <c r="F45" s="248">
        <v>1720</v>
      </c>
      <c r="G45" s="249">
        <v>1575</v>
      </c>
      <c r="H45" s="248">
        <v>1812.5</v>
      </c>
      <c r="I45" s="248" t="s">
        <v>1028</v>
      </c>
      <c r="J45" s="247" t="s">
        <v>1128</v>
      </c>
      <c r="K45" s="247">
        <f t="shared" ref="K45" si="65">H45-F45</f>
        <v>92.5</v>
      </c>
      <c r="L45" s="261">
        <f>(F45*-0.3)/100</f>
        <v>-5.16</v>
      </c>
      <c r="M45" s="262">
        <f t="shared" ref="M45" si="66">(K45+L45)/F45</f>
        <v>5.0779069767441863E-2</v>
      </c>
      <c r="N45" s="247" t="s">
        <v>547</v>
      </c>
      <c r="O45" s="263">
        <v>45502</v>
      </c>
      <c r="P45" s="264"/>
      <c r="Q45" s="228"/>
      <c r="R45" s="54" t="s">
        <v>847</v>
      </c>
    </row>
    <row r="46" spans="1:18" ht="15" customHeight="1">
      <c r="A46" s="187">
        <v>37</v>
      </c>
      <c r="B46" s="184">
        <v>45498</v>
      </c>
      <c r="C46" s="188"/>
      <c r="D46" s="192" t="s">
        <v>184</v>
      </c>
      <c r="E46" s="189" t="s">
        <v>545</v>
      </c>
      <c r="F46" s="183" t="s">
        <v>1035</v>
      </c>
      <c r="G46" s="185">
        <v>2330</v>
      </c>
      <c r="H46" s="183"/>
      <c r="I46" s="183" t="s">
        <v>1036</v>
      </c>
      <c r="J46" s="185" t="s">
        <v>546</v>
      </c>
      <c r="K46" s="185"/>
      <c r="L46" s="186"/>
      <c r="M46" s="190"/>
      <c r="N46" s="185"/>
      <c r="O46" s="191"/>
      <c r="P46" s="186"/>
      <c r="Q46" s="228"/>
      <c r="R46" s="54" t="s">
        <v>847</v>
      </c>
    </row>
    <row r="47" spans="1:18" ht="15" customHeight="1">
      <c r="A47" s="315">
        <v>38</v>
      </c>
      <c r="B47" s="265">
        <v>45498</v>
      </c>
      <c r="C47" s="316"/>
      <c r="D47" s="317" t="s">
        <v>220</v>
      </c>
      <c r="E47" s="318" t="s">
        <v>545</v>
      </c>
      <c r="F47" s="248">
        <v>1210</v>
      </c>
      <c r="G47" s="249">
        <v>1150</v>
      </c>
      <c r="H47" s="248">
        <v>1226</v>
      </c>
      <c r="I47" s="248" t="s">
        <v>1037</v>
      </c>
      <c r="J47" s="247" t="s">
        <v>1041</v>
      </c>
      <c r="K47" s="247">
        <f t="shared" ref="K47" si="67">H47-F47</f>
        <v>16</v>
      </c>
      <c r="L47" s="261">
        <f>(F47*-0.03)/100</f>
        <v>-0.36299999999999999</v>
      </c>
      <c r="M47" s="262">
        <f t="shared" ref="M47" si="68">(K47+L47)/F47</f>
        <v>1.2923140495867768E-2</v>
      </c>
      <c r="N47" s="247" t="s">
        <v>547</v>
      </c>
      <c r="O47" s="263">
        <v>45498</v>
      </c>
      <c r="P47" s="264"/>
      <c r="Q47" s="228"/>
      <c r="R47" s="54" t="s">
        <v>847</v>
      </c>
    </row>
    <row r="48" spans="1:18" ht="15" customHeight="1">
      <c r="A48" s="187">
        <v>39</v>
      </c>
      <c r="B48" s="184">
        <v>45499</v>
      </c>
      <c r="C48" s="188"/>
      <c r="D48" s="192" t="s">
        <v>843</v>
      </c>
      <c r="E48" s="189" t="s">
        <v>545</v>
      </c>
      <c r="F48" s="183" t="s">
        <v>1062</v>
      </c>
      <c r="G48" s="185">
        <v>164</v>
      </c>
      <c r="H48" s="183"/>
      <c r="I48" s="183" t="s">
        <v>1063</v>
      </c>
      <c r="J48" s="185" t="s">
        <v>546</v>
      </c>
      <c r="K48" s="185"/>
      <c r="L48" s="186"/>
      <c r="M48" s="190"/>
      <c r="N48" s="185"/>
      <c r="O48" s="191"/>
      <c r="P48" s="186"/>
      <c r="Q48" s="228"/>
      <c r="R48" s="54" t="s">
        <v>847</v>
      </c>
    </row>
    <row r="49" spans="1:38" ht="15" customHeight="1">
      <c r="A49" s="187">
        <v>40</v>
      </c>
      <c r="B49" s="184">
        <v>45499</v>
      </c>
      <c r="C49" s="188"/>
      <c r="D49" s="192" t="s">
        <v>805</v>
      </c>
      <c r="E49" s="189" t="s">
        <v>545</v>
      </c>
      <c r="F49" s="183" t="s">
        <v>896</v>
      </c>
      <c r="G49" s="185">
        <v>790</v>
      </c>
      <c r="H49" s="183"/>
      <c r="I49" s="183" t="s">
        <v>897</v>
      </c>
      <c r="J49" s="185" t="s">
        <v>546</v>
      </c>
      <c r="K49" s="185"/>
      <c r="L49" s="186"/>
      <c r="M49" s="190"/>
      <c r="N49" s="185"/>
      <c r="O49" s="191"/>
      <c r="P49" s="186"/>
      <c r="Q49" s="228"/>
      <c r="R49" s="54" t="s">
        <v>847</v>
      </c>
    </row>
    <row r="50" spans="1:38" ht="15" customHeight="1">
      <c r="A50" s="187">
        <v>41</v>
      </c>
      <c r="B50" s="184">
        <v>45502</v>
      </c>
      <c r="C50" s="188"/>
      <c r="D50" s="192" t="s">
        <v>344</v>
      </c>
      <c r="E50" s="189" t="s">
        <v>545</v>
      </c>
      <c r="F50" s="183" t="s">
        <v>1064</v>
      </c>
      <c r="G50" s="185">
        <v>1645</v>
      </c>
      <c r="H50" s="183"/>
      <c r="I50" s="183" t="s">
        <v>1065</v>
      </c>
      <c r="J50" s="185" t="s">
        <v>546</v>
      </c>
      <c r="K50" s="185"/>
      <c r="L50" s="186"/>
      <c r="M50" s="190"/>
      <c r="N50" s="185"/>
      <c r="O50" s="191"/>
      <c r="P50" s="186"/>
      <c r="Q50" s="228"/>
      <c r="R50" s="54" t="s">
        <v>847</v>
      </c>
    </row>
    <row r="51" spans="1:38" ht="15" customHeight="1">
      <c r="A51" s="187">
        <v>42</v>
      </c>
      <c r="B51" s="184">
        <v>45503</v>
      </c>
      <c r="C51" s="188"/>
      <c r="D51" s="192" t="s">
        <v>165</v>
      </c>
      <c r="E51" s="189" t="s">
        <v>545</v>
      </c>
      <c r="F51" s="183" t="s">
        <v>1130</v>
      </c>
      <c r="G51" s="185">
        <v>4800</v>
      </c>
      <c r="H51" s="183"/>
      <c r="I51" s="183" t="s">
        <v>1131</v>
      </c>
      <c r="J51" s="185" t="s">
        <v>546</v>
      </c>
      <c r="K51" s="185"/>
      <c r="L51" s="186"/>
      <c r="M51" s="190"/>
      <c r="N51" s="185"/>
      <c r="O51" s="191"/>
      <c r="P51" s="186"/>
      <c r="Q51" s="228"/>
      <c r="R51" s="54" t="s">
        <v>848</v>
      </c>
    </row>
    <row r="52" spans="1:38" ht="15" customHeight="1">
      <c r="A52" s="187">
        <v>43</v>
      </c>
      <c r="B52" s="184">
        <v>45503</v>
      </c>
      <c r="C52" s="188"/>
      <c r="D52" s="192" t="s">
        <v>298</v>
      </c>
      <c r="E52" s="189" t="s">
        <v>545</v>
      </c>
      <c r="F52" s="183" t="s">
        <v>1132</v>
      </c>
      <c r="G52" s="185">
        <v>1495</v>
      </c>
      <c r="H52" s="183"/>
      <c r="I52" s="183" t="s">
        <v>1133</v>
      </c>
      <c r="J52" s="185" t="s">
        <v>546</v>
      </c>
      <c r="K52" s="185"/>
      <c r="L52" s="186"/>
      <c r="M52" s="190"/>
      <c r="N52" s="185"/>
      <c r="O52" s="191"/>
      <c r="P52" s="186"/>
      <c r="Q52" s="228"/>
      <c r="R52" s="54" t="s">
        <v>847</v>
      </c>
    </row>
    <row r="53" spans="1:38" ht="15" customHeight="1">
      <c r="A53" s="187">
        <v>44</v>
      </c>
      <c r="B53" s="184">
        <v>45503</v>
      </c>
      <c r="C53" s="188"/>
      <c r="D53" s="192" t="s">
        <v>151</v>
      </c>
      <c r="E53" s="189" t="s">
        <v>545</v>
      </c>
      <c r="F53" s="183" t="s">
        <v>1135</v>
      </c>
      <c r="G53" s="185">
        <v>167</v>
      </c>
      <c r="H53" s="183"/>
      <c r="I53" s="183" t="s">
        <v>1011</v>
      </c>
      <c r="J53" s="185" t="s">
        <v>546</v>
      </c>
      <c r="K53" s="185"/>
      <c r="L53" s="186"/>
      <c r="M53" s="190"/>
      <c r="N53" s="185"/>
      <c r="O53" s="191"/>
      <c r="P53" s="186"/>
      <c r="Q53" s="228"/>
      <c r="R53" s="54" t="s">
        <v>847</v>
      </c>
    </row>
    <row r="54" spans="1:38" ht="15" customHeight="1">
      <c r="A54" s="187"/>
      <c r="B54" s="184"/>
      <c r="C54" s="188"/>
      <c r="D54" s="192"/>
      <c r="E54" s="189"/>
      <c r="F54" s="183"/>
      <c r="G54" s="185"/>
      <c r="H54" s="183"/>
      <c r="I54" s="183"/>
      <c r="J54" s="185"/>
      <c r="K54" s="185"/>
      <c r="L54" s="186"/>
      <c r="M54" s="190"/>
      <c r="N54" s="185"/>
      <c r="O54" s="191"/>
      <c r="P54" s="186"/>
      <c r="Q54" s="228"/>
    </row>
    <row r="55" spans="1:38" ht="15" customHeight="1">
      <c r="A55" s="187"/>
      <c r="B55" s="184"/>
      <c r="C55" s="188"/>
      <c r="D55" s="192"/>
      <c r="E55" s="189"/>
      <c r="F55" s="183"/>
      <c r="G55" s="185"/>
      <c r="H55" s="183"/>
      <c r="I55" s="183"/>
      <c r="J55" s="185"/>
      <c r="K55" s="185"/>
      <c r="L55" s="186"/>
      <c r="M55" s="190"/>
      <c r="N55" s="185"/>
      <c r="O55" s="191"/>
      <c r="P55" s="186"/>
      <c r="Q55" s="228"/>
    </row>
    <row r="56" spans="1:38" ht="15" customHeight="1">
      <c r="G56" s="54"/>
      <c r="H56" s="54"/>
      <c r="I56" s="54"/>
      <c r="J56" s="54"/>
      <c r="K56" s="54"/>
      <c r="L56" s="54"/>
      <c r="M56" s="54"/>
      <c r="N56" s="54"/>
      <c r="O56" s="54"/>
      <c r="P56" s="54"/>
    </row>
    <row r="57" spans="1:38" ht="14.25" customHeight="1">
      <c r="A57" s="96"/>
      <c r="B57" s="97"/>
      <c r="C57" s="98"/>
      <c r="D57" s="99"/>
      <c r="E57" s="100"/>
      <c r="F57" s="100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102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</row>
    <row r="58" spans="1:38" ht="12" customHeight="1">
      <c r="A58" s="103" t="s">
        <v>548</v>
      </c>
      <c r="B58" s="104"/>
      <c r="C58" s="105"/>
      <c r="E58" s="106"/>
      <c r="F58" s="106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</row>
    <row r="59" spans="1:38" ht="12" customHeight="1">
      <c r="A59" s="107" t="s">
        <v>549</v>
      </c>
      <c r="B59" s="103"/>
      <c r="C59" s="103"/>
      <c r="D59" s="103"/>
      <c r="E59" s="37"/>
      <c r="F59" s="108" t="s">
        <v>550</v>
      </c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</row>
    <row r="60" spans="1:38" ht="12" customHeight="1">
      <c r="A60" s="103" t="s">
        <v>551</v>
      </c>
      <c r="B60" s="103"/>
      <c r="C60" s="103"/>
      <c r="D60" s="103" t="s">
        <v>552</v>
      </c>
      <c r="E60" s="6"/>
      <c r="F60" s="108" t="s">
        <v>553</v>
      </c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</row>
    <row r="61" spans="1:38" ht="12" customHeight="1">
      <c r="A61" s="103"/>
      <c r="B61" s="103"/>
      <c r="C61" s="103"/>
      <c r="D61" s="103"/>
      <c r="E61" s="6"/>
      <c r="F61" s="6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</row>
    <row r="62" spans="1:38" ht="12" customHeight="1">
      <c r="A62" s="196"/>
      <c r="B62" s="196"/>
      <c r="C62" s="196"/>
      <c r="D62" s="196"/>
      <c r="E62" s="197"/>
      <c r="F62" s="197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</row>
    <row r="63" spans="1:38" ht="14.25" customHeight="1">
      <c r="A63" s="103"/>
      <c r="B63" s="103"/>
      <c r="C63" s="103"/>
      <c r="D63" s="103"/>
      <c r="E63" s="6"/>
      <c r="F63" s="6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</row>
    <row r="64" spans="1:38" ht="12.75" customHeight="1">
      <c r="A64" s="115" t="s">
        <v>558</v>
      </c>
      <c r="B64" s="115"/>
      <c r="C64" s="115"/>
      <c r="D64" s="115"/>
      <c r="E64" s="6"/>
      <c r="F64" s="6"/>
      <c r="G64" s="54"/>
      <c r="H64" s="54"/>
      <c r="I64" s="54"/>
      <c r="J64" s="54"/>
      <c r="K64" s="54"/>
      <c r="L64" s="54"/>
      <c r="M64" s="54"/>
      <c r="N64" s="54"/>
      <c r="O64" s="54"/>
      <c r="P64" s="54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</row>
    <row r="65" spans="1:38" ht="38.25" customHeight="1">
      <c r="A65" s="93" t="s">
        <v>16</v>
      </c>
      <c r="B65" s="93" t="s">
        <v>521</v>
      </c>
      <c r="C65" s="93"/>
      <c r="D65" s="94" t="s">
        <v>532</v>
      </c>
      <c r="E65" s="93" t="s">
        <v>533</v>
      </c>
      <c r="F65" s="93" t="s">
        <v>534</v>
      </c>
      <c r="G65" s="93" t="s">
        <v>554</v>
      </c>
      <c r="H65" s="93" t="s">
        <v>536</v>
      </c>
      <c r="I65" s="193" t="s">
        <v>537</v>
      </c>
      <c r="J65" s="195" t="s">
        <v>538</v>
      </c>
      <c r="K65" s="194" t="s">
        <v>559</v>
      </c>
      <c r="L65" s="95" t="s">
        <v>540</v>
      </c>
      <c r="M65" s="116" t="s">
        <v>560</v>
      </c>
      <c r="N65" s="93" t="s">
        <v>561</v>
      </c>
      <c r="O65" s="92" t="s">
        <v>542</v>
      </c>
      <c r="P65" s="260" t="s">
        <v>543</v>
      </c>
      <c r="Q65" s="230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</row>
    <row r="66" spans="1:38" ht="12.75" customHeight="1">
      <c r="A66" s="248">
        <v>1</v>
      </c>
      <c r="B66" s="287">
        <v>45472</v>
      </c>
      <c r="C66" s="288"/>
      <c r="D66" s="288" t="s">
        <v>904</v>
      </c>
      <c r="E66" s="248" t="s">
        <v>556</v>
      </c>
      <c r="F66" s="248">
        <v>3917.5</v>
      </c>
      <c r="G66" s="248">
        <v>3848</v>
      </c>
      <c r="H66" s="248">
        <v>3974</v>
      </c>
      <c r="I66" s="249" t="s">
        <v>905</v>
      </c>
      <c r="J66" s="304" t="s">
        <v>920</v>
      </c>
      <c r="K66" s="303">
        <f t="shared" ref="K66" si="69">H66-F66</f>
        <v>56.5</v>
      </c>
      <c r="L66" s="305">
        <f t="shared" ref="L66:L67" si="70">(H66*N66)*0.03%</f>
        <v>208.63499999999999</v>
      </c>
      <c r="M66" s="306">
        <f t="shared" ref="M66:M67" si="71">(K66*N66)-L66</f>
        <v>9678.8649999999998</v>
      </c>
      <c r="N66" s="303">
        <v>175</v>
      </c>
      <c r="O66" s="307" t="s">
        <v>547</v>
      </c>
      <c r="P66" s="308">
        <v>45474</v>
      </c>
      <c r="Q66" s="226"/>
      <c r="R66" s="54" t="s">
        <v>847</v>
      </c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ht="12.75" customHeight="1">
      <c r="A67" s="290">
        <v>2</v>
      </c>
      <c r="B67" s="295">
        <v>45474</v>
      </c>
      <c r="C67" s="289"/>
      <c r="D67" s="289" t="s">
        <v>909</v>
      </c>
      <c r="E67" s="290" t="s">
        <v>817</v>
      </c>
      <c r="F67" s="290">
        <v>24130</v>
      </c>
      <c r="G67" s="290">
        <v>24310</v>
      </c>
      <c r="H67" s="290">
        <v>24310</v>
      </c>
      <c r="I67" s="291" t="s">
        <v>910</v>
      </c>
      <c r="J67" s="309" t="s">
        <v>931</v>
      </c>
      <c r="K67" s="310">
        <f>F67-H67</f>
        <v>-180</v>
      </c>
      <c r="L67" s="311">
        <f t="shared" si="70"/>
        <v>182.32499999999999</v>
      </c>
      <c r="M67" s="312">
        <f t="shared" si="71"/>
        <v>-4682.3249999999998</v>
      </c>
      <c r="N67" s="310">
        <v>25</v>
      </c>
      <c r="O67" s="313" t="s">
        <v>557</v>
      </c>
      <c r="P67" s="314">
        <v>45476</v>
      </c>
      <c r="Q67" s="226"/>
      <c r="R67" s="54" t="s">
        <v>849</v>
      </c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118"/>
      <c r="AK67" s="118"/>
      <c r="AL67" s="118"/>
    </row>
    <row r="68" spans="1:38" ht="12.75" customHeight="1">
      <c r="A68" s="319">
        <v>3</v>
      </c>
      <c r="B68" s="320">
        <v>45474</v>
      </c>
      <c r="C68" s="321"/>
      <c r="D68" s="321" t="s">
        <v>917</v>
      </c>
      <c r="E68" s="319" t="s">
        <v>556</v>
      </c>
      <c r="F68" s="319">
        <v>716</v>
      </c>
      <c r="G68" s="319">
        <v>704</v>
      </c>
      <c r="H68" s="319">
        <v>716</v>
      </c>
      <c r="I68" s="322" t="s">
        <v>918</v>
      </c>
      <c r="J68" s="323" t="s">
        <v>932</v>
      </c>
      <c r="K68" s="324">
        <f t="shared" ref="K68" si="72">H68-F68</f>
        <v>0</v>
      </c>
      <c r="L68" s="325">
        <f t="shared" ref="L68" si="73">(H68*N68)*0.03%</f>
        <v>214.79999999999998</v>
      </c>
      <c r="M68" s="326">
        <f t="shared" ref="M68" si="74">(K68*N68)-L68</f>
        <v>-214.79999999999998</v>
      </c>
      <c r="N68" s="324">
        <v>1000</v>
      </c>
      <c r="O68" s="327" t="s">
        <v>557</v>
      </c>
      <c r="P68" s="328">
        <v>45476</v>
      </c>
      <c r="Q68" s="226"/>
      <c r="R68" s="54" t="s">
        <v>849</v>
      </c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 ht="12.75" customHeight="1">
      <c r="A69" s="290">
        <v>4</v>
      </c>
      <c r="B69" s="295">
        <v>45474</v>
      </c>
      <c r="C69" s="289"/>
      <c r="D69" s="289" t="s">
        <v>898</v>
      </c>
      <c r="E69" s="290" t="s">
        <v>556</v>
      </c>
      <c r="F69" s="290">
        <v>2840</v>
      </c>
      <c r="G69" s="290">
        <v>2802</v>
      </c>
      <c r="H69" s="290">
        <v>2802</v>
      </c>
      <c r="I69" s="291" t="s">
        <v>919</v>
      </c>
      <c r="J69" s="309" t="s">
        <v>923</v>
      </c>
      <c r="K69" s="310">
        <f t="shared" ref="K69:K70" si="75">H69-F69</f>
        <v>-38</v>
      </c>
      <c r="L69" s="311">
        <f t="shared" ref="L69:L70" si="76">(H69*N69)*0.03%</f>
        <v>252.17999999999998</v>
      </c>
      <c r="M69" s="312">
        <f t="shared" ref="M69:M70" si="77">(K69*N69)-L69</f>
        <v>-11652.18</v>
      </c>
      <c r="N69" s="310">
        <v>300</v>
      </c>
      <c r="O69" s="313" t="s">
        <v>557</v>
      </c>
      <c r="P69" s="314">
        <v>45475</v>
      </c>
      <c r="Q69" s="226"/>
      <c r="R69" s="54" t="s">
        <v>849</v>
      </c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ht="12.75" customHeight="1">
      <c r="A70" s="248">
        <v>5</v>
      </c>
      <c r="B70" s="287">
        <v>45478</v>
      </c>
      <c r="C70" s="288"/>
      <c r="D70" s="288" t="s">
        <v>946</v>
      </c>
      <c r="E70" s="248" t="s">
        <v>556</v>
      </c>
      <c r="F70" s="248">
        <v>1512</v>
      </c>
      <c r="G70" s="248">
        <v>1495</v>
      </c>
      <c r="H70" s="248">
        <v>1526</v>
      </c>
      <c r="I70" s="329" t="s">
        <v>947</v>
      </c>
      <c r="J70" s="304" t="s">
        <v>959</v>
      </c>
      <c r="K70" s="303">
        <f t="shared" si="75"/>
        <v>14</v>
      </c>
      <c r="L70" s="305">
        <f t="shared" si="76"/>
        <v>297.57</v>
      </c>
      <c r="M70" s="306">
        <f t="shared" si="77"/>
        <v>8802.43</v>
      </c>
      <c r="N70" s="303">
        <v>650</v>
      </c>
      <c r="O70" s="307" t="s">
        <v>547</v>
      </c>
      <c r="P70" s="308">
        <v>45481</v>
      </c>
      <c r="Q70" s="226"/>
      <c r="R70" s="54" t="s">
        <v>847</v>
      </c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118"/>
      <c r="AK70" s="118"/>
      <c r="AL70" s="118"/>
    </row>
    <row r="71" spans="1:38" ht="12.75" customHeight="1">
      <c r="A71" s="248">
        <v>6</v>
      </c>
      <c r="B71" s="287">
        <v>45478</v>
      </c>
      <c r="C71" s="288"/>
      <c r="D71" s="288" t="s">
        <v>948</v>
      </c>
      <c r="E71" s="248" t="s">
        <v>556</v>
      </c>
      <c r="F71" s="248">
        <v>2398</v>
      </c>
      <c r="G71" s="248">
        <v>2370</v>
      </c>
      <c r="H71" s="248">
        <v>2422.5</v>
      </c>
      <c r="I71" s="249" t="s">
        <v>949</v>
      </c>
      <c r="J71" s="304" t="s">
        <v>965</v>
      </c>
      <c r="K71" s="303">
        <f t="shared" ref="K71:K72" si="78">H71-F71</f>
        <v>24.5</v>
      </c>
      <c r="L71" s="305">
        <f t="shared" ref="L71:L72" si="79">(H71*N71)*0.03%</f>
        <v>272.53125</v>
      </c>
      <c r="M71" s="306">
        <f t="shared" ref="M71:M72" si="80">(K71*N71)-L71</f>
        <v>8914.96875</v>
      </c>
      <c r="N71" s="303">
        <v>375</v>
      </c>
      <c r="O71" s="307" t="s">
        <v>547</v>
      </c>
      <c r="P71" s="308">
        <v>45481</v>
      </c>
      <c r="Q71" s="226"/>
      <c r="R71" s="54" t="s">
        <v>849</v>
      </c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118"/>
      <c r="AK71" s="118"/>
      <c r="AL71" s="118"/>
    </row>
    <row r="72" spans="1:38" ht="12.75" customHeight="1">
      <c r="A72" s="290">
        <v>7</v>
      </c>
      <c r="B72" s="295">
        <v>45481</v>
      </c>
      <c r="C72" s="289"/>
      <c r="D72" s="289" t="s">
        <v>962</v>
      </c>
      <c r="E72" s="290" t="s">
        <v>556</v>
      </c>
      <c r="F72" s="290">
        <v>4555</v>
      </c>
      <c r="G72" s="290">
        <v>4495</v>
      </c>
      <c r="H72" s="290">
        <v>4502.5</v>
      </c>
      <c r="I72" s="290" t="s">
        <v>963</v>
      </c>
      <c r="J72" s="309" t="s">
        <v>966</v>
      </c>
      <c r="K72" s="310">
        <f t="shared" si="78"/>
        <v>-52.5</v>
      </c>
      <c r="L72" s="311">
        <f t="shared" si="79"/>
        <v>270.14999999999998</v>
      </c>
      <c r="M72" s="312">
        <f t="shared" si="80"/>
        <v>-10770.15</v>
      </c>
      <c r="N72" s="310">
        <v>200</v>
      </c>
      <c r="O72" s="313" t="s">
        <v>557</v>
      </c>
      <c r="P72" s="314">
        <v>45481</v>
      </c>
      <c r="Q72" s="226"/>
      <c r="R72" s="54" t="s">
        <v>849</v>
      </c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118"/>
      <c r="AK72" s="118"/>
      <c r="AL72" s="118"/>
    </row>
    <row r="73" spans="1:38" ht="12.75" customHeight="1">
      <c r="A73" s="290">
        <v>8</v>
      </c>
      <c r="B73" s="295">
        <v>45481</v>
      </c>
      <c r="C73" s="289"/>
      <c r="D73" s="289" t="s">
        <v>946</v>
      </c>
      <c r="E73" s="290" t="s">
        <v>556</v>
      </c>
      <c r="F73" s="290">
        <v>1511</v>
      </c>
      <c r="G73" s="290">
        <v>1496</v>
      </c>
      <c r="H73" s="290">
        <v>1496</v>
      </c>
      <c r="I73" s="290" t="s">
        <v>964</v>
      </c>
      <c r="J73" s="309" t="s">
        <v>972</v>
      </c>
      <c r="K73" s="310">
        <f t="shared" ref="K73" si="81">H73-F73</f>
        <v>-15</v>
      </c>
      <c r="L73" s="311">
        <f t="shared" ref="L73" si="82">(H73*N73)*0.03%</f>
        <v>291.71999999999997</v>
      </c>
      <c r="M73" s="312">
        <f t="shared" ref="M73" si="83">(K73*N73)-L73</f>
        <v>-10041.719999999999</v>
      </c>
      <c r="N73" s="310">
        <v>650</v>
      </c>
      <c r="O73" s="313" t="s">
        <v>557</v>
      </c>
      <c r="P73" s="314">
        <v>45481</v>
      </c>
      <c r="Q73" s="226"/>
      <c r="R73" s="54" t="s">
        <v>847</v>
      </c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118"/>
      <c r="AK73" s="118"/>
      <c r="AL73" s="118"/>
    </row>
    <row r="74" spans="1:38" ht="12.75" customHeight="1">
      <c r="A74" s="335">
        <v>9</v>
      </c>
      <c r="B74" s="336">
        <v>45481</v>
      </c>
      <c r="C74" s="337"/>
      <c r="D74" s="337" t="s">
        <v>967</v>
      </c>
      <c r="E74" s="335" t="s">
        <v>556</v>
      </c>
      <c r="F74" s="335">
        <v>2377</v>
      </c>
      <c r="G74" s="335">
        <v>2349</v>
      </c>
      <c r="H74" s="335">
        <v>2349</v>
      </c>
      <c r="I74" s="335" t="s">
        <v>968</v>
      </c>
      <c r="J74" s="338" t="s">
        <v>969</v>
      </c>
      <c r="K74" s="339">
        <f t="shared" ref="K74:K75" si="84">H74-F74</f>
        <v>-28</v>
      </c>
      <c r="L74" s="340">
        <f t="shared" ref="L74:L75" si="85">(H74*N74)*0.03%</f>
        <v>258.62489999999997</v>
      </c>
      <c r="M74" s="341">
        <f t="shared" ref="M74:M75" si="86">(K74*N74)-L74</f>
        <v>-10534.624900000001</v>
      </c>
      <c r="N74" s="339">
        <v>367</v>
      </c>
      <c r="O74" s="342" t="s">
        <v>557</v>
      </c>
      <c r="P74" s="343">
        <v>45481</v>
      </c>
      <c r="Q74" s="226"/>
      <c r="R74" s="54" t="s">
        <v>849</v>
      </c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118"/>
      <c r="AK74" s="118"/>
      <c r="AL74" s="118"/>
    </row>
    <row r="75" spans="1:38" ht="12.75" customHeight="1">
      <c r="A75" s="248">
        <v>10</v>
      </c>
      <c r="B75" s="287">
        <v>45483</v>
      </c>
      <c r="C75" s="288"/>
      <c r="D75" s="288" t="s">
        <v>978</v>
      </c>
      <c r="E75" s="248" t="s">
        <v>556</v>
      </c>
      <c r="F75" s="248">
        <v>2601</v>
      </c>
      <c r="G75" s="248">
        <v>2568</v>
      </c>
      <c r="H75" s="248">
        <v>2630</v>
      </c>
      <c r="I75" s="248" t="s">
        <v>979</v>
      </c>
      <c r="J75" s="284" t="s">
        <v>927</v>
      </c>
      <c r="K75" s="247">
        <f t="shared" si="84"/>
        <v>29</v>
      </c>
      <c r="L75" s="285">
        <f t="shared" si="85"/>
        <v>236.7</v>
      </c>
      <c r="M75" s="286">
        <f t="shared" si="86"/>
        <v>8463.2999999999993</v>
      </c>
      <c r="N75" s="247">
        <v>300</v>
      </c>
      <c r="O75" s="284" t="s">
        <v>547</v>
      </c>
      <c r="P75" s="287">
        <v>45485</v>
      </c>
      <c r="Q75" s="226"/>
      <c r="R75" s="54" t="s">
        <v>848</v>
      </c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118"/>
      <c r="AK75" s="118"/>
      <c r="AL75" s="118"/>
    </row>
    <row r="76" spans="1:38" ht="12.75" customHeight="1">
      <c r="A76" s="344">
        <v>11</v>
      </c>
      <c r="B76" s="345">
        <v>45483</v>
      </c>
      <c r="C76" s="346"/>
      <c r="D76" s="346" t="s">
        <v>982</v>
      </c>
      <c r="E76" s="344" t="s">
        <v>556</v>
      </c>
      <c r="F76" s="344">
        <v>448.5</v>
      </c>
      <c r="G76" s="344">
        <v>442</v>
      </c>
      <c r="H76" s="344">
        <v>453.5</v>
      </c>
      <c r="I76" s="344" t="s">
        <v>983</v>
      </c>
      <c r="J76" s="304" t="s">
        <v>984</v>
      </c>
      <c r="K76" s="347">
        <f t="shared" ref="K76" si="87">H76-F76</f>
        <v>5</v>
      </c>
      <c r="L76" s="348">
        <f t="shared" ref="L76" si="88">(H76*N76)*0.03%</f>
        <v>217.67999999999998</v>
      </c>
      <c r="M76" s="349">
        <f t="shared" ref="M76" si="89">(K76*N76)-L76</f>
        <v>7782.32</v>
      </c>
      <c r="N76" s="347">
        <v>1600</v>
      </c>
      <c r="O76" s="350" t="s">
        <v>547</v>
      </c>
      <c r="P76" s="351">
        <v>45483</v>
      </c>
      <c r="Q76" s="226"/>
      <c r="R76" s="54" t="s">
        <v>847</v>
      </c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118"/>
      <c r="AK76" s="118"/>
      <c r="AL76" s="118"/>
    </row>
    <row r="77" spans="1:38" ht="12.75" customHeight="1">
      <c r="A77" s="363">
        <v>12</v>
      </c>
      <c r="B77" s="362">
        <v>45483</v>
      </c>
      <c r="C77" s="364"/>
      <c r="D77" s="364" t="s">
        <v>909</v>
      </c>
      <c r="E77" s="363" t="s">
        <v>556</v>
      </c>
      <c r="F77" s="363">
        <v>24260</v>
      </c>
      <c r="G77" s="363">
        <v>24170</v>
      </c>
      <c r="H77" s="363">
        <v>24330</v>
      </c>
      <c r="I77" s="363" t="s">
        <v>981</v>
      </c>
      <c r="J77" s="365" t="s">
        <v>728</v>
      </c>
      <c r="K77" s="366">
        <f t="shared" ref="K77:K78" si="90">H77-F77</f>
        <v>70</v>
      </c>
      <c r="L77" s="367">
        <f t="shared" ref="L77:L78" si="91">(H77*N77)*0.03%</f>
        <v>182.47499999999999</v>
      </c>
      <c r="M77" s="368">
        <f t="shared" ref="M77:M78" si="92">(K77*N77)-L77</f>
        <v>1567.5250000000001</v>
      </c>
      <c r="N77" s="366">
        <v>25</v>
      </c>
      <c r="O77" s="369" t="s">
        <v>547</v>
      </c>
      <c r="P77" s="370">
        <v>45483</v>
      </c>
      <c r="Q77" s="226"/>
      <c r="R77" s="54" t="s">
        <v>847</v>
      </c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118"/>
      <c r="AK77" s="118"/>
      <c r="AL77" s="118"/>
    </row>
    <row r="78" spans="1:38" ht="12.75" customHeight="1">
      <c r="A78" s="290">
        <v>13</v>
      </c>
      <c r="B78" s="295">
        <v>45483</v>
      </c>
      <c r="C78" s="289"/>
      <c r="D78" s="289" t="s">
        <v>1003</v>
      </c>
      <c r="E78" s="290" t="s">
        <v>556</v>
      </c>
      <c r="F78" s="290">
        <v>40625</v>
      </c>
      <c r="G78" s="290">
        <v>39900</v>
      </c>
      <c r="H78" s="290">
        <v>39875</v>
      </c>
      <c r="I78" s="291" t="s">
        <v>1004</v>
      </c>
      <c r="J78" s="296" t="s">
        <v>1013</v>
      </c>
      <c r="K78" s="292">
        <f t="shared" si="90"/>
        <v>-750</v>
      </c>
      <c r="L78" s="293">
        <f t="shared" si="91"/>
        <v>179.43749999999997</v>
      </c>
      <c r="M78" s="294">
        <f t="shared" si="92"/>
        <v>-11429.4375</v>
      </c>
      <c r="N78" s="292">
        <v>15</v>
      </c>
      <c r="O78" s="296" t="s">
        <v>557</v>
      </c>
      <c r="P78" s="295">
        <v>45491</v>
      </c>
      <c r="Q78" s="226"/>
      <c r="R78" s="54" t="s">
        <v>848</v>
      </c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118"/>
      <c r="AK78" s="118"/>
      <c r="AL78" s="118"/>
    </row>
    <row r="79" spans="1:38" ht="12.75" customHeight="1">
      <c r="A79" s="290">
        <v>14</v>
      </c>
      <c r="B79" s="295">
        <v>45502</v>
      </c>
      <c r="C79" s="289"/>
      <c r="D79" s="289" t="s">
        <v>1066</v>
      </c>
      <c r="E79" s="290" t="s">
        <v>556</v>
      </c>
      <c r="F79" s="290">
        <v>1488.5</v>
      </c>
      <c r="G79" s="290">
        <v>1469</v>
      </c>
      <c r="H79" s="290">
        <v>1469</v>
      </c>
      <c r="I79" s="291" t="s">
        <v>1067</v>
      </c>
      <c r="J79" s="296" t="s">
        <v>1134</v>
      </c>
      <c r="K79" s="292">
        <f t="shared" ref="K79" si="93">H79-F79</f>
        <v>-19.5</v>
      </c>
      <c r="L79" s="293">
        <f t="shared" ref="L79" si="94">(H79*N79)*0.03%</f>
        <v>209.33249999999998</v>
      </c>
      <c r="M79" s="294">
        <f t="shared" ref="M79" si="95">(K79*N79)-L79</f>
        <v>-9471.8325000000004</v>
      </c>
      <c r="N79" s="292">
        <v>475</v>
      </c>
      <c r="O79" s="296" t="s">
        <v>557</v>
      </c>
      <c r="P79" s="295">
        <v>45503</v>
      </c>
      <c r="Q79" s="226"/>
      <c r="R79" s="54" t="s">
        <v>847</v>
      </c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118"/>
      <c r="AK79" s="118"/>
      <c r="AL79" s="118"/>
    </row>
    <row r="80" spans="1:38" ht="12.75" customHeight="1">
      <c r="A80" s="183"/>
      <c r="B80" s="231"/>
      <c r="C80" s="227"/>
      <c r="D80" s="227"/>
      <c r="E80" s="183"/>
      <c r="F80" s="183"/>
      <c r="G80" s="183"/>
      <c r="H80" s="183"/>
      <c r="I80" s="185"/>
      <c r="J80" s="185"/>
      <c r="K80" s="183"/>
      <c r="L80" s="186"/>
      <c r="M80" s="273"/>
      <c r="N80" s="183"/>
      <c r="O80" s="185"/>
      <c r="P80" s="231"/>
      <c r="Q80" s="226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118"/>
      <c r="AK80" s="118"/>
      <c r="AL80" s="118"/>
    </row>
    <row r="81" spans="1:38" s="268" customFormat="1" ht="12.75" customHeight="1">
      <c r="A81" s="183"/>
      <c r="B81" s="231"/>
      <c r="C81" s="227"/>
      <c r="D81" s="227"/>
      <c r="E81" s="183"/>
      <c r="F81" s="183"/>
      <c r="G81" s="183"/>
      <c r="H81" s="183"/>
      <c r="I81" s="185"/>
      <c r="J81" s="185"/>
      <c r="K81" s="183"/>
      <c r="L81" s="186"/>
      <c r="M81" s="273"/>
      <c r="N81" s="183"/>
      <c r="O81" s="185"/>
      <c r="P81" s="231"/>
      <c r="Q81" s="226"/>
      <c r="R81" s="266"/>
      <c r="S81" s="266"/>
      <c r="T81" s="266"/>
      <c r="U81" s="266"/>
      <c r="V81" s="266"/>
      <c r="W81" s="266"/>
      <c r="X81" s="266"/>
      <c r="Y81" s="266"/>
      <c r="Z81" s="266"/>
      <c r="AA81" s="266"/>
      <c r="AB81" s="266"/>
      <c r="AC81" s="266"/>
      <c r="AD81" s="266"/>
      <c r="AE81" s="266"/>
      <c r="AF81" s="266"/>
      <c r="AG81" s="266"/>
      <c r="AH81" s="266"/>
      <c r="AI81" s="266"/>
      <c r="AJ81" s="267"/>
      <c r="AK81" s="267"/>
      <c r="AL81" s="267"/>
    </row>
    <row r="82" spans="1:38" s="268" customFormat="1" ht="15" customHeight="1">
      <c r="A82" s="267"/>
      <c r="B82" s="226"/>
      <c r="C82" s="269"/>
      <c r="D82" s="269"/>
      <c r="E82" s="267"/>
      <c r="F82" s="267"/>
      <c r="G82" s="267"/>
      <c r="H82" s="267"/>
      <c r="I82" s="270"/>
      <c r="J82" s="270"/>
      <c r="K82" s="267"/>
      <c r="L82" s="271"/>
      <c r="M82" s="272"/>
      <c r="N82" s="267"/>
      <c r="O82" s="270"/>
      <c r="P82" s="226"/>
      <c r="R82" s="266"/>
      <c r="S82" s="266"/>
      <c r="T82" s="266"/>
      <c r="U82" s="266"/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F82" s="266"/>
      <c r="AG82" s="266"/>
      <c r="AH82" s="266"/>
      <c r="AI82" s="266"/>
    </row>
    <row r="83" spans="1:38" ht="12.75" customHeight="1">
      <c r="A83" s="118"/>
      <c r="B83" s="120"/>
      <c r="C83" s="117"/>
      <c r="D83" s="117"/>
      <c r="E83" s="118"/>
      <c r="F83" s="118"/>
      <c r="G83" s="118"/>
      <c r="H83" s="121"/>
      <c r="I83" s="121"/>
      <c r="J83" s="121"/>
      <c r="K83" s="117"/>
      <c r="L83" s="118"/>
      <c r="M83" s="118"/>
      <c r="N83" s="118"/>
      <c r="O83" s="121"/>
      <c r="P83" s="121"/>
      <c r="Q83" s="121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118"/>
      <c r="AK83" s="118"/>
      <c r="AL83" s="118"/>
    </row>
    <row r="84" spans="1:38">
      <c r="A84" s="122" t="s">
        <v>562</v>
      </c>
      <c r="B84" s="122"/>
      <c r="C84" s="122"/>
      <c r="D84" s="122"/>
      <c r="E84" s="123"/>
      <c r="F84" s="101"/>
      <c r="G84" s="101"/>
      <c r="H84" s="101"/>
      <c r="I84" s="101"/>
      <c r="J84" s="1"/>
      <c r="K84" s="6"/>
      <c r="L84" s="6"/>
      <c r="M84" s="6"/>
      <c r="N84" s="1"/>
      <c r="O84" s="1"/>
      <c r="P84" s="37"/>
      <c r="Q84" s="37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37"/>
      <c r="AK84" s="37"/>
      <c r="AL84" s="37"/>
    </row>
    <row r="85" spans="1:38" ht="38.25">
      <c r="A85" s="93" t="s">
        <v>16</v>
      </c>
      <c r="B85" s="93" t="s">
        <v>521</v>
      </c>
      <c r="C85" s="93"/>
      <c r="D85" s="94" t="s">
        <v>532</v>
      </c>
      <c r="E85" s="93" t="s">
        <v>533</v>
      </c>
      <c r="F85" s="93" t="s">
        <v>534</v>
      </c>
      <c r="G85" s="93" t="s">
        <v>554</v>
      </c>
      <c r="H85" s="93" t="s">
        <v>536</v>
      </c>
      <c r="I85" s="93" t="s">
        <v>537</v>
      </c>
      <c r="J85" s="92" t="s">
        <v>538</v>
      </c>
      <c r="K85" s="92" t="s">
        <v>563</v>
      </c>
      <c r="L85" s="95" t="s">
        <v>540</v>
      </c>
      <c r="M85" s="116" t="s">
        <v>560</v>
      </c>
      <c r="N85" s="93" t="s">
        <v>561</v>
      </c>
      <c r="O85" s="93" t="s">
        <v>542</v>
      </c>
      <c r="P85" s="94" t="s">
        <v>543</v>
      </c>
      <c r="Q85" s="229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37"/>
      <c r="AK85" s="37"/>
      <c r="AL85" s="37"/>
    </row>
    <row r="86" spans="1:38" ht="12.75" customHeight="1">
      <c r="A86" s="248">
        <v>1</v>
      </c>
      <c r="B86" s="287">
        <v>45471</v>
      </c>
      <c r="C86" s="288"/>
      <c r="D86" s="288" t="s">
        <v>908</v>
      </c>
      <c r="E86" s="248" t="s">
        <v>817</v>
      </c>
      <c r="F86" s="248">
        <v>96</v>
      </c>
      <c r="G86" s="248">
        <v>130</v>
      </c>
      <c r="H86" s="248">
        <v>74</v>
      </c>
      <c r="I86" s="249" t="s">
        <v>907</v>
      </c>
      <c r="J86" s="284" t="s">
        <v>929</v>
      </c>
      <c r="K86" s="247">
        <f>F86-H86</f>
        <v>22</v>
      </c>
      <c r="L86" s="285">
        <v>50</v>
      </c>
      <c r="M86" s="286">
        <f t="shared" ref="M86" si="96">(K86*N86)-L86</f>
        <v>500</v>
      </c>
      <c r="N86" s="247">
        <v>25</v>
      </c>
      <c r="O86" s="284" t="s">
        <v>547</v>
      </c>
      <c r="P86" s="287">
        <v>45475</v>
      </c>
      <c r="Q86" s="226"/>
      <c r="R86" s="54" t="s">
        <v>849</v>
      </c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  <c r="AG86" s="119"/>
      <c r="AH86" s="117"/>
      <c r="AI86" s="117"/>
      <c r="AJ86" s="118"/>
      <c r="AK86" s="118"/>
      <c r="AL86" s="118"/>
    </row>
    <row r="87" spans="1:38" ht="12.75" customHeight="1">
      <c r="A87" s="290">
        <v>2</v>
      </c>
      <c r="B87" s="295">
        <v>45474</v>
      </c>
      <c r="C87" s="289"/>
      <c r="D87" s="289" t="s">
        <v>914</v>
      </c>
      <c r="E87" s="290" t="s">
        <v>556</v>
      </c>
      <c r="F87" s="290">
        <v>220</v>
      </c>
      <c r="G87" s="290">
        <v>140</v>
      </c>
      <c r="H87" s="290">
        <v>165</v>
      </c>
      <c r="I87" s="291" t="s">
        <v>915</v>
      </c>
      <c r="J87" s="296" t="s">
        <v>916</v>
      </c>
      <c r="K87" s="292">
        <f t="shared" ref="K87" si="97">H87-F87</f>
        <v>-55</v>
      </c>
      <c r="L87" s="293">
        <v>50</v>
      </c>
      <c r="M87" s="294">
        <f t="shared" ref="M87" si="98">(K87*N87)-L87</f>
        <v>-875</v>
      </c>
      <c r="N87" s="292">
        <v>15</v>
      </c>
      <c r="O87" s="296" t="s">
        <v>557</v>
      </c>
      <c r="P87" s="295">
        <v>45474</v>
      </c>
      <c r="Q87" s="226"/>
      <c r="R87" s="54" t="s">
        <v>849</v>
      </c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  <c r="AG87" s="119"/>
      <c r="AH87" s="117"/>
      <c r="AI87" s="117"/>
      <c r="AJ87" s="118"/>
      <c r="AK87" s="118"/>
      <c r="AL87" s="118"/>
    </row>
    <row r="88" spans="1:38" ht="12.75" customHeight="1">
      <c r="A88" s="290">
        <v>3</v>
      </c>
      <c r="B88" s="295">
        <v>45475</v>
      </c>
      <c r="C88" s="289"/>
      <c r="D88" s="289" t="s">
        <v>926</v>
      </c>
      <c r="E88" s="290" t="s">
        <v>556</v>
      </c>
      <c r="F88" s="290">
        <v>30</v>
      </c>
      <c r="G88" s="290">
        <v>0</v>
      </c>
      <c r="H88" s="290">
        <v>15.5</v>
      </c>
      <c r="I88" s="291" t="s">
        <v>887</v>
      </c>
      <c r="J88" s="296" t="s">
        <v>930</v>
      </c>
      <c r="K88" s="292">
        <f t="shared" ref="K88" si="99">H88-F88</f>
        <v>-14.5</v>
      </c>
      <c r="L88" s="293">
        <v>50</v>
      </c>
      <c r="M88" s="294">
        <f t="shared" ref="M88:M89" si="100">(K88*N88)-L88</f>
        <v>-630</v>
      </c>
      <c r="N88" s="292">
        <v>40</v>
      </c>
      <c r="O88" s="296" t="s">
        <v>557</v>
      </c>
      <c r="P88" s="295">
        <v>45475</v>
      </c>
      <c r="Q88" s="226"/>
      <c r="R88" s="54" t="s">
        <v>849</v>
      </c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248">
        <v>4</v>
      </c>
      <c r="B89" s="287">
        <v>45476</v>
      </c>
      <c r="C89" s="288"/>
      <c r="D89" s="288" t="s">
        <v>908</v>
      </c>
      <c r="E89" s="248" t="s">
        <v>817</v>
      </c>
      <c r="F89" s="248">
        <v>103</v>
      </c>
      <c r="G89" s="248">
        <v>135</v>
      </c>
      <c r="H89" s="248">
        <v>71.5</v>
      </c>
      <c r="I89" s="249" t="s">
        <v>907</v>
      </c>
      <c r="J89" s="284" t="s">
        <v>942</v>
      </c>
      <c r="K89" s="247">
        <f>F89-H89</f>
        <v>31.5</v>
      </c>
      <c r="L89" s="285">
        <v>50</v>
      </c>
      <c r="M89" s="286">
        <f t="shared" si="100"/>
        <v>737.5</v>
      </c>
      <c r="N89" s="247">
        <v>25</v>
      </c>
      <c r="O89" s="284" t="s">
        <v>547</v>
      </c>
      <c r="P89" s="287">
        <v>45478</v>
      </c>
      <c r="Q89" s="226"/>
      <c r="R89" s="54" t="s">
        <v>849</v>
      </c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ht="12.75" customHeight="1">
      <c r="A90" s="248">
        <v>5</v>
      </c>
      <c r="B90" s="287">
        <v>45476</v>
      </c>
      <c r="C90" s="288"/>
      <c r="D90" s="288" t="s">
        <v>934</v>
      </c>
      <c r="E90" s="248" t="s">
        <v>556</v>
      </c>
      <c r="F90" s="248">
        <v>145</v>
      </c>
      <c r="G90" s="248">
        <v>30</v>
      </c>
      <c r="H90" s="248">
        <v>235</v>
      </c>
      <c r="I90" s="249" t="s">
        <v>935</v>
      </c>
      <c r="J90" s="284" t="s">
        <v>936</v>
      </c>
      <c r="K90" s="247">
        <f>H90-F90</f>
        <v>90</v>
      </c>
      <c r="L90" s="285">
        <v>50</v>
      </c>
      <c r="M90" s="286">
        <f t="shared" ref="M90" si="101">(K90*N90)-L90</f>
        <v>1300</v>
      </c>
      <c r="N90" s="247">
        <v>15</v>
      </c>
      <c r="O90" s="284" t="s">
        <v>547</v>
      </c>
      <c r="P90" s="287">
        <v>45476</v>
      </c>
      <c r="Q90" s="226"/>
      <c r="R90" s="54" t="s">
        <v>849</v>
      </c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119"/>
      <c r="AH90" s="117"/>
      <c r="AI90" s="117"/>
      <c r="AJ90" s="118"/>
      <c r="AK90" s="118"/>
      <c r="AL90" s="118"/>
    </row>
    <row r="91" spans="1:38" ht="12.75" customHeight="1">
      <c r="A91" s="248">
        <v>6</v>
      </c>
      <c r="B91" s="287">
        <v>45476</v>
      </c>
      <c r="C91" s="288"/>
      <c r="D91" s="288" t="s">
        <v>934</v>
      </c>
      <c r="E91" s="248" t="s">
        <v>556</v>
      </c>
      <c r="F91" s="248">
        <v>80</v>
      </c>
      <c r="G91" s="248">
        <v>0</v>
      </c>
      <c r="H91" s="248">
        <v>135</v>
      </c>
      <c r="I91" s="249" t="s">
        <v>937</v>
      </c>
      <c r="J91" s="284" t="s">
        <v>682</v>
      </c>
      <c r="K91" s="247">
        <f>H91-F91</f>
        <v>55</v>
      </c>
      <c r="L91" s="285">
        <v>50</v>
      </c>
      <c r="M91" s="286">
        <f t="shared" ref="M91" si="102">(K91*N91)-L91</f>
        <v>775</v>
      </c>
      <c r="N91" s="247">
        <v>15</v>
      </c>
      <c r="O91" s="284" t="s">
        <v>547</v>
      </c>
      <c r="P91" s="287">
        <v>45476</v>
      </c>
      <c r="Q91" s="226"/>
      <c r="R91" s="54" t="s">
        <v>849</v>
      </c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19"/>
      <c r="AH91" s="117"/>
      <c r="AI91" s="117"/>
      <c r="AJ91" s="118"/>
      <c r="AK91" s="118"/>
      <c r="AL91" s="118"/>
    </row>
    <row r="92" spans="1:38" ht="12.75" customHeight="1">
      <c r="A92" s="248">
        <v>7</v>
      </c>
      <c r="B92" s="287">
        <v>45478</v>
      </c>
      <c r="C92" s="288"/>
      <c r="D92" s="288" t="s">
        <v>944</v>
      </c>
      <c r="E92" s="248" t="s">
        <v>556</v>
      </c>
      <c r="F92" s="248">
        <v>142</v>
      </c>
      <c r="G92" s="248">
        <v>90</v>
      </c>
      <c r="H92" s="248">
        <v>172</v>
      </c>
      <c r="I92" s="249" t="s">
        <v>945</v>
      </c>
      <c r="J92" s="284" t="s">
        <v>765</v>
      </c>
      <c r="K92" s="247">
        <f>H92-F92</f>
        <v>30</v>
      </c>
      <c r="L92" s="285">
        <v>50</v>
      </c>
      <c r="M92" s="286">
        <f t="shared" ref="M92" si="103">(K92*N92)-L92</f>
        <v>700</v>
      </c>
      <c r="N92" s="247">
        <v>25</v>
      </c>
      <c r="O92" s="284" t="s">
        <v>547</v>
      </c>
      <c r="P92" s="287">
        <v>45478</v>
      </c>
      <c r="Q92" s="226"/>
      <c r="R92" s="54" t="s">
        <v>849</v>
      </c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119"/>
      <c r="AH92" s="117"/>
      <c r="AI92" s="117"/>
      <c r="AJ92" s="118"/>
      <c r="AK92" s="118"/>
      <c r="AL92" s="118"/>
    </row>
    <row r="93" spans="1:38" ht="12.75" customHeight="1">
      <c r="A93" s="248">
        <v>8</v>
      </c>
      <c r="B93" s="287">
        <v>45478</v>
      </c>
      <c r="C93" s="288"/>
      <c r="D93" s="288" t="s">
        <v>951</v>
      </c>
      <c r="E93" s="248" t="s">
        <v>556</v>
      </c>
      <c r="F93" s="248">
        <v>137.5</v>
      </c>
      <c r="G93" s="248">
        <v>85</v>
      </c>
      <c r="H93" s="248">
        <v>160</v>
      </c>
      <c r="I93" s="249" t="s">
        <v>945</v>
      </c>
      <c r="J93" s="284" t="s">
        <v>952</v>
      </c>
      <c r="K93" s="247">
        <f>H93-F93</f>
        <v>22.5</v>
      </c>
      <c r="L93" s="285">
        <v>50</v>
      </c>
      <c r="M93" s="286">
        <f t="shared" ref="M93:M94" si="104">(K93*N93)-L93</f>
        <v>512.5</v>
      </c>
      <c r="N93" s="247">
        <v>25</v>
      </c>
      <c r="O93" s="284" t="s">
        <v>547</v>
      </c>
      <c r="P93" s="287">
        <v>45478</v>
      </c>
      <c r="Q93" s="226"/>
      <c r="R93" s="54" t="s">
        <v>849</v>
      </c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119"/>
      <c r="AH93" s="117"/>
      <c r="AI93" s="117"/>
      <c r="AJ93" s="118"/>
      <c r="AK93" s="118"/>
      <c r="AL93" s="118"/>
    </row>
    <row r="94" spans="1:38" ht="12.75" customHeight="1">
      <c r="A94" s="290">
        <v>9</v>
      </c>
      <c r="B94" s="295">
        <v>45478</v>
      </c>
      <c r="C94" s="289"/>
      <c r="D94" s="289" t="s">
        <v>953</v>
      </c>
      <c r="E94" s="290" t="s">
        <v>817</v>
      </c>
      <c r="F94" s="290">
        <v>103</v>
      </c>
      <c r="G94" s="290">
        <v>135</v>
      </c>
      <c r="H94" s="290">
        <v>135</v>
      </c>
      <c r="I94" s="291" t="s">
        <v>907</v>
      </c>
      <c r="J94" s="296" t="s">
        <v>976</v>
      </c>
      <c r="K94" s="292">
        <f>F94-H94</f>
        <v>-32</v>
      </c>
      <c r="L94" s="293">
        <v>50</v>
      </c>
      <c r="M94" s="294">
        <f t="shared" si="104"/>
        <v>-850</v>
      </c>
      <c r="N94" s="292">
        <v>25</v>
      </c>
      <c r="O94" s="296" t="s">
        <v>557</v>
      </c>
      <c r="P94" s="295">
        <v>45482</v>
      </c>
      <c r="Q94" s="226"/>
      <c r="R94" s="54" t="s">
        <v>849</v>
      </c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119"/>
      <c r="AH94" s="117"/>
      <c r="AI94" s="117"/>
      <c r="AJ94" s="118"/>
      <c r="AK94" s="118"/>
      <c r="AL94" s="118"/>
    </row>
    <row r="95" spans="1:38" ht="12.75" customHeight="1">
      <c r="A95" s="290">
        <v>10</v>
      </c>
      <c r="B95" s="295">
        <v>45478</v>
      </c>
      <c r="C95" s="289"/>
      <c r="D95" s="289" t="s">
        <v>954</v>
      </c>
      <c r="E95" s="290" t="s">
        <v>556</v>
      </c>
      <c r="F95" s="290">
        <v>260</v>
      </c>
      <c r="G95" s="290">
        <v>160</v>
      </c>
      <c r="H95" s="290">
        <v>160</v>
      </c>
      <c r="I95" s="291" t="s">
        <v>955</v>
      </c>
      <c r="J95" s="296" t="s">
        <v>958</v>
      </c>
      <c r="K95" s="292">
        <f t="shared" ref="K95" si="105">H95-F95</f>
        <v>-100</v>
      </c>
      <c r="L95" s="293">
        <v>50</v>
      </c>
      <c r="M95" s="294">
        <f t="shared" ref="M95:M96" si="106">(K95*N95)-L95</f>
        <v>-1550</v>
      </c>
      <c r="N95" s="292">
        <v>15</v>
      </c>
      <c r="O95" s="296" t="s">
        <v>557</v>
      </c>
      <c r="P95" s="295">
        <v>45481</v>
      </c>
      <c r="Q95" s="226"/>
      <c r="R95" s="54" t="s">
        <v>849</v>
      </c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  <c r="AG95" s="119"/>
      <c r="AH95" s="117"/>
      <c r="AI95" s="117"/>
      <c r="AJ95" s="118"/>
      <c r="AK95" s="118"/>
      <c r="AL95" s="118"/>
    </row>
    <row r="96" spans="1:38" ht="12.75" customHeight="1">
      <c r="A96" s="248">
        <v>11</v>
      </c>
      <c r="B96" s="287">
        <v>45483</v>
      </c>
      <c r="C96" s="288"/>
      <c r="D96" s="288" t="s">
        <v>944</v>
      </c>
      <c r="E96" s="248" t="s">
        <v>556</v>
      </c>
      <c r="F96" s="248">
        <v>81</v>
      </c>
      <c r="G96" s="248">
        <v>40</v>
      </c>
      <c r="H96" s="248">
        <v>99.5</v>
      </c>
      <c r="I96" s="249" t="s">
        <v>980</v>
      </c>
      <c r="J96" s="284" t="s">
        <v>974</v>
      </c>
      <c r="K96" s="247">
        <f>H96-F96</f>
        <v>18.5</v>
      </c>
      <c r="L96" s="285">
        <v>50</v>
      </c>
      <c r="M96" s="286">
        <f t="shared" si="106"/>
        <v>412.5</v>
      </c>
      <c r="N96" s="247">
        <v>25</v>
      </c>
      <c r="O96" s="284" t="s">
        <v>547</v>
      </c>
      <c r="P96" s="287">
        <v>45483</v>
      </c>
      <c r="Q96" s="226"/>
      <c r="R96" s="54" t="s">
        <v>849</v>
      </c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  <c r="AG96" s="119"/>
      <c r="AH96" s="117"/>
      <c r="AI96" s="117"/>
      <c r="AJ96" s="118"/>
      <c r="AK96" s="118"/>
      <c r="AL96" s="118"/>
    </row>
    <row r="97" spans="1:38" ht="12.75" customHeight="1">
      <c r="A97" s="290">
        <v>12</v>
      </c>
      <c r="B97" s="295">
        <v>45483</v>
      </c>
      <c r="C97" s="289"/>
      <c r="D97" s="289" t="s">
        <v>985</v>
      </c>
      <c r="E97" s="290" t="s">
        <v>556</v>
      </c>
      <c r="F97" s="290">
        <v>72.5</v>
      </c>
      <c r="G97" s="290">
        <v>0</v>
      </c>
      <c r="H97" s="290">
        <v>10</v>
      </c>
      <c r="I97" s="291" t="s">
        <v>986</v>
      </c>
      <c r="J97" s="296" t="s">
        <v>987</v>
      </c>
      <c r="K97" s="292">
        <f t="shared" ref="K97" si="107">H97-F97</f>
        <v>-62.5</v>
      </c>
      <c r="L97" s="293">
        <v>50</v>
      </c>
      <c r="M97" s="294">
        <f t="shared" ref="M97:M98" si="108">(K97*N97)-L97</f>
        <v>-987.5</v>
      </c>
      <c r="N97" s="292">
        <v>15</v>
      </c>
      <c r="O97" s="296" t="s">
        <v>557</v>
      </c>
      <c r="P97" s="295">
        <v>45483</v>
      </c>
      <c r="Q97" s="226"/>
      <c r="R97" s="54" t="s">
        <v>849</v>
      </c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  <c r="AG97" s="119"/>
      <c r="AH97" s="117"/>
      <c r="AI97" s="117"/>
      <c r="AJ97" s="118"/>
      <c r="AK97" s="118"/>
      <c r="AL97" s="118"/>
    </row>
    <row r="98" spans="1:38" ht="12.75" customHeight="1">
      <c r="A98" s="290">
        <v>13</v>
      </c>
      <c r="B98" s="295">
        <v>45489</v>
      </c>
      <c r="C98" s="289"/>
      <c r="D98" s="289" t="s">
        <v>1000</v>
      </c>
      <c r="E98" s="290" t="s">
        <v>556</v>
      </c>
      <c r="F98" s="290">
        <v>52.5</v>
      </c>
      <c r="G98" s="290">
        <v>0</v>
      </c>
      <c r="H98" s="290">
        <v>18</v>
      </c>
      <c r="I98" s="291" t="s">
        <v>1001</v>
      </c>
      <c r="J98" s="296" t="s">
        <v>1010</v>
      </c>
      <c r="K98" s="292">
        <f>H98-F98</f>
        <v>-34.5</v>
      </c>
      <c r="L98" s="293">
        <v>50</v>
      </c>
      <c r="M98" s="294">
        <f t="shared" si="108"/>
        <v>-912.5</v>
      </c>
      <c r="N98" s="292">
        <v>25</v>
      </c>
      <c r="O98" s="296" t="s">
        <v>557</v>
      </c>
      <c r="P98" s="295">
        <v>45491</v>
      </c>
      <c r="Q98" s="226"/>
      <c r="R98" s="54" t="s">
        <v>849</v>
      </c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  <c r="AG98" s="119"/>
      <c r="AH98" s="117"/>
      <c r="AI98" s="117"/>
      <c r="AJ98" s="118"/>
      <c r="AK98" s="118"/>
      <c r="AL98" s="118"/>
    </row>
    <row r="99" spans="1:38" ht="12.75" customHeight="1">
      <c r="A99" s="385">
        <v>14</v>
      </c>
      <c r="B99" s="383">
        <v>45495</v>
      </c>
      <c r="C99" s="288"/>
      <c r="D99" s="288" t="s">
        <v>1018</v>
      </c>
      <c r="E99" s="248" t="s">
        <v>556</v>
      </c>
      <c r="F99" s="248">
        <v>170</v>
      </c>
      <c r="G99" s="248"/>
      <c r="H99" s="248">
        <v>285</v>
      </c>
      <c r="I99" s="249"/>
      <c r="J99" s="387" t="s">
        <v>1021</v>
      </c>
      <c r="K99" s="247">
        <f>H99-F99</f>
        <v>115</v>
      </c>
      <c r="L99" s="285">
        <v>50</v>
      </c>
      <c r="M99" s="389">
        <v>1700</v>
      </c>
      <c r="N99" s="247">
        <v>25</v>
      </c>
      <c r="O99" s="387" t="s">
        <v>547</v>
      </c>
      <c r="P99" s="383">
        <v>45496</v>
      </c>
      <c r="Q99" s="226"/>
      <c r="R99" s="54" t="s">
        <v>847</v>
      </c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  <c r="AG99" s="119"/>
      <c r="AH99" s="117"/>
      <c r="AI99" s="117"/>
      <c r="AJ99" s="118"/>
      <c r="AK99" s="118"/>
      <c r="AL99" s="118"/>
    </row>
    <row r="100" spans="1:38" ht="12.75" customHeight="1">
      <c r="A100" s="386"/>
      <c r="B100" s="384"/>
      <c r="C100" s="288"/>
      <c r="D100" s="288" t="s">
        <v>1019</v>
      </c>
      <c r="E100" s="248" t="s">
        <v>817</v>
      </c>
      <c r="F100" s="248">
        <v>62</v>
      </c>
      <c r="G100" s="248"/>
      <c r="H100" s="248">
        <v>105</v>
      </c>
      <c r="I100" s="249"/>
      <c r="J100" s="388"/>
      <c r="K100" s="247">
        <f>F100-H100</f>
        <v>-43</v>
      </c>
      <c r="L100" s="285">
        <v>50</v>
      </c>
      <c r="M100" s="390"/>
      <c r="N100" s="247">
        <v>25</v>
      </c>
      <c r="O100" s="388"/>
      <c r="P100" s="384"/>
      <c r="Q100" s="226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  <c r="AG100" s="119"/>
      <c r="AH100" s="117"/>
      <c r="AI100" s="117"/>
      <c r="AJ100" s="118"/>
      <c r="AK100" s="118"/>
      <c r="AL100" s="118"/>
    </row>
    <row r="101" spans="1:38" ht="12.75" customHeight="1">
      <c r="A101" s="290">
        <v>15</v>
      </c>
      <c r="B101" s="295">
        <v>45496</v>
      </c>
      <c r="C101" s="289"/>
      <c r="D101" s="289" t="s">
        <v>1022</v>
      </c>
      <c r="E101" s="290" t="s">
        <v>556</v>
      </c>
      <c r="F101" s="290">
        <v>200</v>
      </c>
      <c r="G101" s="290">
        <v>90</v>
      </c>
      <c r="H101" s="290">
        <v>90</v>
      </c>
      <c r="I101" s="291"/>
      <c r="J101" s="296" t="s">
        <v>1023</v>
      </c>
      <c r="K101" s="292">
        <f t="shared" ref="K101" si="109">H101-F101</f>
        <v>-110</v>
      </c>
      <c r="L101" s="293">
        <v>50</v>
      </c>
      <c r="M101" s="294">
        <f t="shared" ref="M101:M102" si="110">(K101*N101)-L101</f>
        <v>-2800</v>
      </c>
      <c r="N101" s="292">
        <v>25</v>
      </c>
      <c r="O101" s="296" t="s">
        <v>557</v>
      </c>
      <c r="P101" s="295">
        <v>45496</v>
      </c>
      <c r="Q101" s="226"/>
      <c r="R101" s="54" t="s">
        <v>847</v>
      </c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  <c r="AG101" s="119"/>
      <c r="AH101" s="117"/>
      <c r="AI101" s="117"/>
      <c r="AJ101" s="118"/>
      <c r="AK101" s="118"/>
      <c r="AL101" s="118"/>
    </row>
    <row r="102" spans="1:38" ht="12.75" customHeight="1">
      <c r="A102" s="248">
        <v>16</v>
      </c>
      <c r="B102" s="287">
        <v>45502</v>
      </c>
      <c r="C102" s="288"/>
      <c r="D102" s="288" t="s">
        <v>1068</v>
      </c>
      <c r="E102" s="248" t="s">
        <v>556</v>
      </c>
      <c r="F102" s="248">
        <v>95</v>
      </c>
      <c r="G102" s="248">
        <v>40</v>
      </c>
      <c r="H102" s="248">
        <v>112.5</v>
      </c>
      <c r="I102" s="249" t="s">
        <v>937</v>
      </c>
      <c r="J102" s="284" t="s">
        <v>1303</v>
      </c>
      <c r="K102" s="247">
        <f>H102-F102</f>
        <v>17.5</v>
      </c>
      <c r="L102" s="285">
        <v>50</v>
      </c>
      <c r="M102" s="286">
        <f t="shared" si="110"/>
        <v>387.5</v>
      </c>
      <c r="N102" s="247">
        <v>25</v>
      </c>
      <c r="O102" s="284" t="s">
        <v>547</v>
      </c>
      <c r="P102" s="287">
        <v>45503</v>
      </c>
      <c r="Q102" s="226"/>
      <c r="R102" s="54" t="s">
        <v>847</v>
      </c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  <c r="AG102" s="119"/>
      <c r="AH102" s="117"/>
      <c r="AI102" s="117"/>
      <c r="AJ102" s="118"/>
      <c r="AK102" s="118"/>
      <c r="AL102" s="118"/>
    </row>
    <row r="103" spans="1:38" ht="12.75" customHeight="1">
      <c r="A103" s="297"/>
      <c r="B103" s="298"/>
      <c r="C103" s="299"/>
      <c r="D103" s="299"/>
      <c r="E103" s="297"/>
      <c r="F103" s="297"/>
      <c r="G103" s="297"/>
      <c r="H103" s="297"/>
      <c r="I103" s="300"/>
      <c r="J103" s="300"/>
      <c r="K103" s="297"/>
      <c r="L103" s="301"/>
      <c r="M103" s="302"/>
      <c r="N103" s="297"/>
      <c r="O103" s="300"/>
      <c r="P103" s="298"/>
      <c r="Q103" s="226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  <c r="AE103" s="54"/>
      <c r="AF103" s="37"/>
      <c r="AG103" s="119"/>
      <c r="AH103" s="117"/>
      <c r="AI103" s="117"/>
      <c r="AJ103" s="118"/>
      <c r="AK103" s="118"/>
      <c r="AL103" s="118"/>
    </row>
    <row r="104" spans="1:38" s="243" customFormat="1" ht="12.75" customHeight="1">
      <c r="A104" s="297"/>
      <c r="B104" s="298"/>
      <c r="C104" s="299"/>
      <c r="D104" s="299"/>
      <c r="E104" s="297"/>
      <c r="F104" s="297"/>
      <c r="G104" s="297"/>
      <c r="H104" s="297"/>
      <c r="I104" s="300"/>
      <c r="J104" s="300"/>
      <c r="K104" s="297"/>
      <c r="L104" s="301"/>
      <c r="M104" s="302"/>
      <c r="N104" s="297"/>
      <c r="O104" s="300"/>
      <c r="P104" s="298"/>
      <c r="Q104" s="239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  <c r="AE104" s="54"/>
      <c r="AF104" s="37"/>
      <c r="AG104" s="242"/>
      <c r="AH104" s="240"/>
      <c r="AI104" s="240"/>
      <c r="AJ104" s="241"/>
      <c r="AK104" s="241"/>
      <c r="AL104" s="241"/>
    </row>
    <row r="105" spans="1:38" ht="38.25" customHeight="1">
      <c r="A105" s="91" t="s">
        <v>568</v>
      </c>
      <c r="B105" s="124"/>
      <c r="C105" s="124"/>
      <c r="D105" s="125"/>
      <c r="E105" s="109"/>
      <c r="F105" s="6"/>
      <c r="G105" s="6"/>
      <c r="H105" s="110"/>
      <c r="I105" s="126"/>
      <c r="J105" s="1"/>
      <c r="K105" s="6"/>
      <c r="L105" s="6"/>
      <c r="M105" s="6"/>
      <c r="N105" s="1"/>
      <c r="O105" s="1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  <c r="AE105" s="54"/>
      <c r="AF105" s="37"/>
      <c r="AG105" s="1"/>
      <c r="AH105" s="1"/>
      <c r="AI105" s="1"/>
      <c r="AJ105" s="6"/>
      <c r="AK105" s="1"/>
    </row>
    <row r="106" spans="1:38" ht="38.25">
      <c r="A106" s="92" t="s">
        <v>16</v>
      </c>
      <c r="B106" s="93" t="s">
        <v>521</v>
      </c>
      <c r="C106" s="93"/>
      <c r="D106" s="94" t="s">
        <v>532</v>
      </c>
      <c r="E106" s="93" t="s">
        <v>533</v>
      </c>
      <c r="F106" s="93" t="s">
        <v>534</v>
      </c>
      <c r="G106" s="93" t="s">
        <v>535</v>
      </c>
      <c r="H106" s="93" t="s">
        <v>536</v>
      </c>
      <c r="I106" s="93" t="s">
        <v>537</v>
      </c>
      <c r="J106" s="92" t="s">
        <v>538</v>
      </c>
      <c r="K106" s="113" t="s">
        <v>555</v>
      </c>
      <c r="L106" s="114" t="s">
        <v>540</v>
      </c>
      <c r="M106" s="95" t="s">
        <v>541</v>
      </c>
      <c r="N106" s="93" t="s">
        <v>542</v>
      </c>
      <c r="O106" s="94" t="s">
        <v>543</v>
      </c>
      <c r="P106" s="193" t="s">
        <v>544</v>
      </c>
      <c r="Q106" s="195" t="s">
        <v>812</v>
      </c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  <c r="AE106" s="54"/>
      <c r="AF106" s="37"/>
      <c r="AG106" s="37"/>
      <c r="AH106" s="37"/>
      <c r="AI106" s="37"/>
      <c r="AJ106" s="37"/>
      <c r="AK106" s="37"/>
      <c r="AL106" s="37"/>
    </row>
    <row r="107" spans="1:38" ht="12.75" customHeight="1">
      <c r="A107" s="183">
        <v>1</v>
      </c>
      <c r="B107" s="184">
        <v>45356</v>
      </c>
      <c r="C107" s="227"/>
      <c r="D107" s="227" t="s">
        <v>295</v>
      </c>
      <c r="E107" s="183" t="s">
        <v>846</v>
      </c>
      <c r="F107" s="183">
        <v>38.94</v>
      </c>
      <c r="G107" s="183">
        <v>34.64</v>
      </c>
      <c r="H107" s="183"/>
      <c r="I107" s="183" t="s">
        <v>885</v>
      </c>
      <c r="J107" s="183" t="s">
        <v>546</v>
      </c>
      <c r="K107" s="183"/>
      <c r="L107" s="245"/>
      <c r="M107" s="246"/>
      <c r="N107" s="183"/>
      <c r="O107" s="231"/>
      <c r="P107" s="186">
        <f>VLOOKUP(D107,'MidCap Intra'!$B$11:$C$571,2,0)</f>
        <v>40.78</v>
      </c>
      <c r="Q107" s="244"/>
      <c r="R107" s="54" t="s">
        <v>847</v>
      </c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  <c r="AE107" s="54"/>
      <c r="AF107" s="37"/>
    </row>
    <row r="108" spans="1:38" ht="12.75" customHeight="1">
      <c r="A108" s="248">
        <v>2</v>
      </c>
      <c r="B108" s="265">
        <v>45477</v>
      </c>
      <c r="C108" s="288"/>
      <c r="D108" s="288" t="s">
        <v>862</v>
      </c>
      <c r="E108" s="248" t="s">
        <v>545</v>
      </c>
      <c r="F108" s="248">
        <v>540</v>
      </c>
      <c r="G108" s="248">
        <v>489</v>
      </c>
      <c r="H108" s="248">
        <v>604</v>
      </c>
      <c r="I108" s="248" t="s">
        <v>940</v>
      </c>
      <c r="J108" s="247" t="s">
        <v>960</v>
      </c>
      <c r="K108" s="247">
        <f t="shared" ref="K108" si="111">H108-F108</f>
        <v>64</v>
      </c>
      <c r="L108" s="261">
        <f t="shared" ref="L108" si="112">(F108*-0.3)/100</f>
        <v>-1.62</v>
      </c>
      <c r="M108" s="262">
        <f t="shared" ref="M108" si="113">(K108+L108)/F108</f>
        <v>0.11551851851851852</v>
      </c>
      <c r="N108" s="247" t="s">
        <v>547</v>
      </c>
      <c r="O108" s="263">
        <v>45481</v>
      </c>
      <c r="P108" s="264"/>
      <c r="Q108" s="244"/>
      <c r="R108" s="54" t="s">
        <v>847</v>
      </c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  <c r="AE108" s="54"/>
      <c r="AF108" s="37"/>
    </row>
    <row r="109" spans="1:38" ht="12.75" customHeight="1">
      <c r="A109" s="183">
        <v>3</v>
      </c>
      <c r="B109" s="184">
        <v>45498</v>
      </c>
      <c r="C109" s="227"/>
      <c r="D109" s="227" t="s">
        <v>475</v>
      </c>
      <c r="E109" s="183" t="s">
        <v>545</v>
      </c>
      <c r="F109" s="183" t="s">
        <v>1039</v>
      </c>
      <c r="G109" s="183">
        <v>3600</v>
      </c>
      <c r="H109" s="183"/>
      <c r="I109" s="183" t="s">
        <v>1040</v>
      </c>
      <c r="J109" s="183" t="s">
        <v>546</v>
      </c>
      <c r="K109" s="183"/>
      <c r="L109" s="245"/>
      <c r="M109" s="246"/>
      <c r="N109" s="183"/>
      <c r="O109" s="231"/>
      <c r="P109" s="186"/>
      <c r="Q109" s="244"/>
      <c r="R109" s="54" t="s">
        <v>847</v>
      </c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  <c r="AE109" s="54"/>
      <c r="AF109" s="37"/>
    </row>
    <row r="110" spans="1:38" ht="12.75" customHeight="1">
      <c r="A110" s="183"/>
      <c r="B110" s="184"/>
      <c r="C110" s="227"/>
      <c r="D110" s="227"/>
      <c r="E110" s="183"/>
      <c r="F110" s="183"/>
      <c r="G110" s="183"/>
      <c r="H110" s="183"/>
      <c r="I110" s="183"/>
      <c r="J110" s="183"/>
      <c r="K110" s="183"/>
      <c r="L110" s="245"/>
      <c r="M110" s="246"/>
      <c r="N110" s="183"/>
      <c r="O110" s="231"/>
      <c r="P110" s="186"/>
      <c r="Q110" s="244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  <c r="AE110" s="54"/>
      <c r="AF110" s="37"/>
    </row>
    <row r="111" spans="1:38" ht="12.75" customHeight="1">
      <c r="A111" s="183"/>
      <c r="B111" s="184"/>
      <c r="C111" s="227"/>
      <c r="D111" s="227"/>
      <c r="E111" s="183"/>
      <c r="F111" s="183"/>
      <c r="G111" s="183"/>
      <c r="H111" s="183"/>
      <c r="I111" s="183"/>
      <c r="J111" s="183"/>
      <c r="K111" s="183"/>
      <c r="L111" s="245"/>
      <c r="M111" s="246"/>
      <c r="N111" s="183"/>
      <c r="O111" s="231"/>
      <c r="P111" s="184"/>
      <c r="Q111" s="244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  <c r="AE111" s="54"/>
      <c r="AF111" s="37"/>
    </row>
    <row r="112" spans="1:38" ht="12.75" customHeight="1">
      <c r="A112" s="103" t="s">
        <v>548</v>
      </c>
      <c r="B112" s="103"/>
      <c r="C112" s="103"/>
      <c r="D112" s="54"/>
      <c r="E112" s="37"/>
      <c r="F112" s="108" t="s">
        <v>550</v>
      </c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  <c r="AE112" s="54"/>
      <c r="AF112" s="37"/>
    </row>
    <row r="113" spans="1:32" ht="12.75" customHeight="1">
      <c r="A113" s="107" t="s">
        <v>549</v>
      </c>
      <c r="B113" s="103"/>
      <c r="C113" s="103"/>
      <c r="D113" s="54"/>
      <c r="E113" s="37"/>
      <c r="F113" s="108" t="s">
        <v>553</v>
      </c>
      <c r="G113" s="54"/>
      <c r="H113" s="54" t="s">
        <v>570</v>
      </c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  <c r="AE113" s="54"/>
      <c r="AF113" s="37"/>
    </row>
    <row r="114" spans="1:32" ht="12.75" customHeight="1">
      <c r="A114" s="54"/>
      <c r="B114" s="54"/>
      <c r="C114" s="103"/>
      <c r="D114" s="54"/>
      <c r="E114" s="37"/>
      <c r="F114" s="108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  <c r="AE114" s="54"/>
      <c r="AF114" s="37"/>
    </row>
    <row r="115" spans="1:32" ht="12.75" customHeight="1">
      <c r="A115" s="54"/>
      <c r="B115" s="54"/>
      <c r="C115" s="103"/>
      <c r="D115" s="54"/>
      <c r="E115" s="37"/>
      <c r="F115" s="108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2" ht="12.75" customHeight="1">
      <c r="A116" s="54"/>
      <c r="B116" s="54"/>
      <c r="C116" s="103"/>
      <c r="D116" s="54"/>
      <c r="E116" s="37"/>
      <c r="F116" s="108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2" ht="12.75" customHeight="1">
      <c r="A117" s="54"/>
      <c r="B117" s="54"/>
      <c r="C117" s="103"/>
      <c r="D117" s="54"/>
      <c r="E117" s="37"/>
      <c r="F117" s="108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2" ht="12.75" customHeight="1">
      <c r="A118" s="54"/>
      <c r="B118" s="54"/>
      <c r="C118" s="103"/>
      <c r="D118" s="54"/>
      <c r="E118" s="37"/>
      <c r="F118" s="108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2" ht="12.75" customHeight="1">
      <c r="A119" s="54"/>
      <c r="B119" s="54"/>
      <c r="C119" s="103"/>
      <c r="D119" s="54"/>
      <c r="E119" s="37"/>
      <c r="F119" s="108"/>
      <c r="G119" s="54"/>
      <c r="H119" s="37"/>
      <c r="I119" s="54"/>
      <c r="J119" s="54"/>
      <c r="K119" s="54"/>
      <c r="L119" s="54"/>
      <c r="M119" s="54"/>
      <c r="N119" s="54"/>
      <c r="O119" s="54"/>
      <c r="P119" s="54"/>
      <c r="Q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2" ht="12.75" customHeight="1">
      <c r="A120" s="54"/>
      <c r="B120" s="54"/>
      <c r="C120" s="103"/>
      <c r="D120" s="54"/>
      <c r="E120" s="37"/>
      <c r="F120" s="108"/>
      <c r="G120" s="54"/>
      <c r="H120" s="37"/>
      <c r="I120" s="54"/>
      <c r="J120" s="54"/>
      <c r="K120" s="54"/>
      <c r="L120" s="54"/>
      <c r="M120" s="54"/>
      <c r="N120" s="54"/>
      <c r="O120" s="54"/>
      <c r="P120" s="54"/>
      <c r="Q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2" ht="12.75" customHeight="1">
      <c r="A121" s="54"/>
      <c r="B121" s="54"/>
      <c r="C121" s="97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2" ht="38.25" customHeight="1">
      <c r="A122" s="37"/>
      <c r="B122" s="127" t="s">
        <v>571</v>
      </c>
      <c r="C122" s="127"/>
      <c r="D122" s="54"/>
      <c r="E122" s="127"/>
      <c r="F122" s="6"/>
      <c r="G122" s="6"/>
      <c r="H122" s="111"/>
      <c r="I122" s="6"/>
      <c r="J122" s="111"/>
      <c r="K122" s="112"/>
      <c r="L122" s="6"/>
      <c r="M122" s="6"/>
      <c r="N122" s="1"/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2" ht="12.75" customHeight="1">
      <c r="A123" s="92" t="s">
        <v>16</v>
      </c>
      <c r="B123" s="93" t="s">
        <v>521</v>
      </c>
      <c r="C123" s="93"/>
      <c r="D123" s="94" t="s">
        <v>532</v>
      </c>
      <c r="E123" s="93" t="s">
        <v>533</v>
      </c>
      <c r="F123" s="93" t="s">
        <v>534</v>
      </c>
      <c r="G123" s="93" t="s">
        <v>572</v>
      </c>
      <c r="H123" s="93" t="s">
        <v>573</v>
      </c>
      <c r="I123" s="93" t="s">
        <v>537</v>
      </c>
      <c r="J123" s="128" t="s">
        <v>538</v>
      </c>
      <c r="K123" s="93" t="s">
        <v>539</v>
      </c>
      <c r="L123" s="93" t="s">
        <v>574</v>
      </c>
      <c r="M123" s="93" t="s">
        <v>542</v>
      </c>
      <c r="N123" s="94" t="s">
        <v>543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2" ht="12.75" customHeight="1">
      <c r="A124" s="129">
        <v>1</v>
      </c>
      <c r="B124" s="130">
        <v>41579</v>
      </c>
      <c r="C124" s="130"/>
      <c r="D124" s="131" t="s">
        <v>575</v>
      </c>
      <c r="E124" s="132" t="s">
        <v>545</v>
      </c>
      <c r="F124" s="133">
        <v>82</v>
      </c>
      <c r="G124" s="132" t="s">
        <v>576</v>
      </c>
      <c r="H124" s="132">
        <v>100</v>
      </c>
      <c r="I124" s="134">
        <v>100</v>
      </c>
      <c r="J124" s="135" t="s">
        <v>577</v>
      </c>
      <c r="K124" s="136">
        <f t="shared" ref="K124:K155" si="114">H124-F124</f>
        <v>18</v>
      </c>
      <c r="L124" s="137">
        <f t="shared" ref="L124:L155" si="115">K124/F124</f>
        <v>0.21951219512195122</v>
      </c>
      <c r="M124" s="132" t="s">
        <v>547</v>
      </c>
      <c r="N124" s="138">
        <v>42657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2" ht="12.75" customHeight="1">
      <c r="A125" s="129">
        <v>2</v>
      </c>
      <c r="B125" s="130">
        <v>41794</v>
      </c>
      <c r="C125" s="130"/>
      <c r="D125" s="131" t="s">
        <v>578</v>
      </c>
      <c r="E125" s="132" t="s">
        <v>556</v>
      </c>
      <c r="F125" s="133">
        <v>257</v>
      </c>
      <c r="G125" s="132" t="s">
        <v>576</v>
      </c>
      <c r="H125" s="132">
        <v>300</v>
      </c>
      <c r="I125" s="134">
        <v>300</v>
      </c>
      <c r="J125" s="135" t="s">
        <v>577</v>
      </c>
      <c r="K125" s="136">
        <f t="shared" si="114"/>
        <v>43</v>
      </c>
      <c r="L125" s="137">
        <f t="shared" si="115"/>
        <v>0.16731517509727625</v>
      </c>
      <c r="M125" s="132" t="s">
        <v>547</v>
      </c>
      <c r="N125" s="138">
        <v>41822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2" ht="12.75" customHeight="1">
      <c r="A126" s="129">
        <v>3</v>
      </c>
      <c r="B126" s="130">
        <v>41828</v>
      </c>
      <c r="C126" s="130"/>
      <c r="D126" s="131" t="s">
        <v>579</v>
      </c>
      <c r="E126" s="132" t="s">
        <v>556</v>
      </c>
      <c r="F126" s="133">
        <v>393</v>
      </c>
      <c r="G126" s="132" t="s">
        <v>576</v>
      </c>
      <c r="H126" s="132">
        <v>468</v>
      </c>
      <c r="I126" s="134">
        <v>468</v>
      </c>
      <c r="J126" s="135" t="s">
        <v>577</v>
      </c>
      <c r="K126" s="136">
        <f t="shared" si="114"/>
        <v>75</v>
      </c>
      <c r="L126" s="137">
        <f t="shared" si="115"/>
        <v>0.19083969465648856</v>
      </c>
      <c r="M126" s="132" t="s">
        <v>547</v>
      </c>
      <c r="N126" s="138">
        <v>41863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2" ht="12.75" customHeight="1">
      <c r="A127" s="129">
        <v>4</v>
      </c>
      <c r="B127" s="130">
        <v>41857</v>
      </c>
      <c r="C127" s="130"/>
      <c r="D127" s="131" t="s">
        <v>580</v>
      </c>
      <c r="E127" s="132" t="s">
        <v>556</v>
      </c>
      <c r="F127" s="133">
        <v>205</v>
      </c>
      <c r="G127" s="132" t="s">
        <v>576</v>
      </c>
      <c r="H127" s="132">
        <v>275</v>
      </c>
      <c r="I127" s="134">
        <v>250</v>
      </c>
      <c r="J127" s="135" t="s">
        <v>577</v>
      </c>
      <c r="K127" s="136">
        <f t="shared" si="114"/>
        <v>70</v>
      </c>
      <c r="L127" s="137">
        <f t="shared" si="115"/>
        <v>0.34146341463414637</v>
      </c>
      <c r="M127" s="132" t="s">
        <v>547</v>
      </c>
      <c r="N127" s="138">
        <v>41962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2" ht="12.75" customHeight="1">
      <c r="A128" s="129">
        <v>5</v>
      </c>
      <c r="B128" s="130">
        <v>41886</v>
      </c>
      <c r="C128" s="130"/>
      <c r="D128" s="131" t="s">
        <v>581</v>
      </c>
      <c r="E128" s="132" t="s">
        <v>556</v>
      </c>
      <c r="F128" s="133">
        <v>162</v>
      </c>
      <c r="G128" s="132" t="s">
        <v>576</v>
      </c>
      <c r="H128" s="132">
        <v>190</v>
      </c>
      <c r="I128" s="134">
        <v>190</v>
      </c>
      <c r="J128" s="135" t="s">
        <v>577</v>
      </c>
      <c r="K128" s="136">
        <f t="shared" si="114"/>
        <v>28</v>
      </c>
      <c r="L128" s="137">
        <f t="shared" si="115"/>
        <v>0.1728395061728395</v>
      </c>
      <c r="M128" s="132" t="s">
        <v>547</v>
      </c>
      <c r="N128" s="138">
        <v>42006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6</v>
      </c>
      <c r="B129" s="130">
        <v>41886</v>
      </c>
      <c r="C129" s="130"/>
      <c r="D129" s="131" t="s">
        <v>582</v>
      </c>
      <c r="E129" s="132" t="s">
        <v>556</v>
      </c>
      <c r="F129" s="133">
        <v>75</v>
      </c>
      <c r="G129" s="132" t="s">
        <v>576</v>
      </c>
      <c r="H129" s="132">
        <v>91.5</v>
      </c>
      <c r="I129" s="134" t="s">
        <v>569</v>
      </c>
      <c r="J129" s="135" t="s">
        <v>583</v>
      </c>
      <c r="K129" s="136">
        <f t="shared" si="114"/>
        <v>16.5</v>
      </c>
      <c r="L129" s="137">
        <f t="shared" si="115"/>
        <v>0.22</v>
      </c>
      <c r="M129" s="132" t="s">
        <v>547</v>
      </c>
      <c r="N129" s="138">
        <v>41954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7</v>
      </c>
      <c r="B130" s="130">
        <v>41913</v>
      </c>
      <c r="C130" s="130"/>
      <c r="D130" s="131" t="s">
        <v>584</v>
      </c>
      <c r="E130" s="132" t="s">
        <v>556</v>
      </c>
      <c r="F130" s="133">
        <v>850</v>
      </c>
      <c r="G130" s="132" t="s">
        <v>576</v>
      </c>
      <c r="H130" s="132">
        <v>982.5</v>
      </c>
      <c r="I130" s="134">
        <v>1050</v>
      </c>
      <c r="J130" s="135" t="s">
        <v>585</v>
      </c>
      <c r="K130" s="136">
        <f t="shared" si="114"/>
        <v>132.5</v>
      </c>
      <c r="L130" s="137">
        <f t="shared" si="115"/>
        <v>0.15588235294117647</v>
      </c>
      <c r="M130" s="132" t="s">
        <v>547</v>
      </c>
      <c r="N130" s="138">
        <v>42039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8</v>
      </c>
      <c r="B131" s="130">
        <v>41913</v>
      </c>
      <c r="C131" s="130"/>
      <c r="D131" s="131" t="s">
        <v>586</v>
      </c>
      <c r="E131" s="132" t="s">
        <v>556</v>
      </c>
      <c r="F131" s="133">
        <v>475</v>
      </c>
      <c r="G131" s="132" t="s">
        <v>576</v>
      </c>
      <c r="H131" s="132">
        <v>515</v>
      </c>
      <c r="I131" s="134">
        <v>600</v>
      </c>
      <c r="J131" s="135" t="s">
        <v>587</v>
      </c>
      <c r="K131" s="136">
        <f t="shared" si="114"/>
        <v>40</v>
      </c>
      <c r="L131" s="137">
        <f t="shared" si="115"/>
        <v>8.4210526315789472E-2</v>
      </c>
      <c r="M131" s="132" t="s">
        <v>547</v>
      </c>
      <c r="N131" s="138">
        <v>41939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9</v>
      </c>
      <c r="B132" s="130">
        <v>41913</v>
      </c>
      <c r="C132" s="130"/>
      <c r="D132" s="131" t="s">
        <v>588</v>
      </c>
      <c r="E132" s="132" t="s">
        <v>556</v>
      </c>
      <c r="F132" s="133">
        <v>86</v>
      </c>
      <c r="G132" s="132" t="s">
        <v>576</v>
      </c>
      <c r="H132" s="132">
        <v>99</v>
      </c>
      <c r="I132" s="134">
        <v>140</v>
      </c>
      <c r="J132" s="135" t="s">
        <v>589</v>
      </c>
      <c r="K132" s="136">
        <f t="shared" si="114"/>
        <v>13</v>
      </c>
      <c r="L132" s="137">
        <f t="shared" si="115"/>
        <v>0.15116279069767441</v>
      </c>
      <c r="M132" s="132" t="s">
        <v>547</v>
      </c>
      <c r="N132" s="138">
        <v>41939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10</v>
      </c>
      <c r="B133" s="130">
        <v>41926</v>
      </c>
      <c r="C133" s="130"/>
      <c r="D133" s="131" t="s">
        <v>590</v>
      </c>
      <c r="E133" s="132" t="s">
        <v>556</v>
      </c>
      <c r="F133" s="133">
        <v>496.6</v>
      </c>
      <c r="G133" s="132" t="s">
        <v>576</v>
      </c>
      <c r="H133" s="132">
        <v>621</v>
      </c>
      <c r="I133" s="134">
        <v>580</v>
      </c>
      <c r="J133" s="135" t="s">
        <v>577</v>
      </c>
      <c r="K133" s="136">
        <f t="shared" si="114"/>
        <v>124.39999999999998</v>
      </c>
      <c r="L133" s="137">
        <f t="shared" si="115"/>
        <v>0.25050342327829234</v>
      </c>
      <c r="M133" s="132" t="s">
        <v>547</v>
      </c>
      <c r="N133" s="138">
        <v>42605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11</v>
      </c>
      <c r="B134" s="130">
        <v>41926</v>
      </c>
      <c r="C134" s="130"/>
      <c r="D134" s="131" t="s">
        <v>591</v>
      </c>
      <c r="E134" s="132" t="s">
        <v>556</v>
      </c>
      <c r="F134" s="133">
        <v>2481.9</v>
      </c>
      <c r="G134" s="132" t="s">
        <v>576</v>
      </c>
      <c r="H134" s="132">
        <v>2840</v>
      </c>
      <c r="I134" s="134">
        <v>2870</v>
      </c>
      <c r="J134" s="135" t="s">
        <v>592</v>
      </c>
      <c r="K134" s="136">
        <f t="shared" si="114"/>
        <v>358.09999999999991</v>
      </c>
      <c r="L134" s="137">
        <f t="shared" si="115"/>
        <v>0.14428462065353154</v>
      </c>
      <c r="M134" s="132" t="s">
        <v>547</v>
      </c>
      <c r="N134" s="138">
        <v>42017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12</v>
      </c>
      <c r="B135" s="130">
        <v>41928</v>
      </c>
      <c r="C135" s="130"/>
      <c r="D135" s="131" t="s">
        <v>593</v>
      </c>
      <c r="E135" s="132" t="s">
        <v>556</v>
      </c>
      <c r="F135" s="133">
        <v>84.5</v>
      </c>
      <c r="G135" s="132" t="s">
        <v>576</v>
      </c>
      <c r="H135" s="132">
        <v>93</v>
      </c>
      <c r="I135" s="134">
        <v>110</v>
      </c>
      <c r="J135" s="135" t="s">
        <v>594</v>
      </c>
      <c r="K135" s="136">
        <f t="shared" si="114"/>
        <v>8.5</v>
      </c>
      <c r="L135" s="137">
        <f t="shared" si="115"/>
        <v>0.10059171597633136</v>
      </c>
      <c r="M135" s="132" t="s">
        <v>547</v>
      </c>
      <c r="N135" s="138">
        <v>41939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13</v>
      </c>
      <c r="B136" s="130">
        <v>41928</v>
      </c>
      <c r="C136" s="130"/>
      <c r="D136" s="131" t="s">
        <v>595</v>
      </c>
      <c r="E136" s="132" t="s">
        <v>556</v>
      </c>
      <c r="F136" s="133">
        <v>401</v>
      </c>
      <c r="G136" s="132" t="s">
        <v>576</v>
      </c>
      <c r="H136" s="132">
        <v>428</v>
      </c>
      <c r="I136" s="134">
        <v>450</v>
      </c>
      <c r="J136" s="135" t="s">
        <v>596</v>
      </c>
      <c r="K136" s="136">
        <f t="shared" si="114"/>
        <v>27</v>
      </c>
      <c r="L136" s="137">
        <f t="shared" si="115"/>
        <v>6.7331670822942641E-2</v>
      </c>
      <c r="M136" s="132" t="s">
        <v>547</v>
      </c>
      <c r="N136" s="138">
        <v>42020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14</v>
      </c>
      <c r="B137" s="130">
        <v>41928</v>
      </c>
      <c r="C137" s="130"/>
      <c r="D137" s="131" t="s">
        <v>597</v>
      </c>
      <c r="E137" s="132" t="s">
        <v>556</v>
      </c>
      <c r="F137" s="133">
        <v>101</v>
      </c>
      <c r="G137" s="132" t="s">
        <v>576</v>
      </c>
      <c r="H137" s="132">
        <v>112</v>
      </c>
      <c r="I137" s="134">
        <v>120</v>
      </c>
      <c r="J137" s="135" t="s">
        <v>598</v>
      </c>
      <c r="K137" s="136">
        <f t="shared" si="114"/>
        <v>11</v>
      </c>
      <c r="L137" s="137">
        <f t="shared" si="115"/>
        <v>0.10891089108910891</v>
      </c>
      <c r="M137" s="132" t="s">
        <v>547</v>
      </c>
      <c r="N137" s="138">
        <v>41939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15</v>
      </c>
      <c r="B138" s="130">
        <v>41954</v>
      </c>
      <c r="C138" s="130"/>
      <c r="D138" s="131" t="s">
        <v>599</v>
      </c>
      <c r="E138" s="132" t="s">
        <v>556</v>
      </c>
      <c r="F138" s="133">
        <v>59</v>
      </c>
      <c r="G138" s="132" t="s">
        <v>576</v>
      </c>
      <c r="H138" s="132">
        <v>76</v>
      </c>
      <c r="I138" s="134">
        <v>76</v>
      </c>
      <c r="J138" s="135" t="s">
        <v>577</v>
      </c>
      <c r="K138" s="136">
        <f t="shared" si="114"/>
        <v>17</v>
      </c>
      <c r="L138" s="137">
        <f t="shared" si="115"/>
        <v>0.28813559322033899</v>
      </c>
      <c r="M138" s="132" t="s">
        <v>547</v>
      </c>
      <c r="N138" s="138">
        <v>43032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16</v>
      </c>
      <c r="B139" s="130">
        <v>41954</v>
      </c>
      <c r="C139" s="130"/>
      <c r="D139" s="131" t="s">
        <v>588</v>
      </c>
      <c r="E139" s="132" t="s">
        <v>556</v>
      </c>
      <c r="F139" s="133">
        <v>99</v>
      </c>
      <c r="G139" s="132" t="s">
        <v>576</v>
      </c>
      <c r="H139" s="132">
        <v>120</v>
      </c>
      <c r="I139" s="134">
        <v>120</v>
      </c>
      <c r="J139" s="135" t="s">
        <v>565</v>
      </c>
      <c r="K139" s="136">
        <f t="shared" si="114"/>
        <v>21</v>
      </c>
      <c r="L139" s="137">
        <f t="shared" si="115"/>
        <v>0.21212121212121213</v>
      </c>
      <c r="M139" s="132" t="s">
        <v>547</v>
      </c>
      <c r="N139" s="138">
        <v>41960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17</v>
      </c>
      <c r="B140" s="130">
        <v>41956</v>
      </c>
      <c r="C140" s="130"/>
      <c r="D140" s="131" t="s">
        <v>600</v>
      </c>
      <c r="E140" s="132" t="s">
        <v>556</v>
      </c>
      <c r="F140" s="133">
        <v>22</v>
      </c>
      <c r="G140" s="132" t="s">
        <v>576</v>
      </c>
      <c r="H140" s="132">
        <v>33.549999999999997</v>
      </c>
      <c r="I140" s="134">
        <v>32</v>
      </c>
      <c r="J140" s="135" t="s">
        <v>601</v>
      </c>
      <c r="K140" s="136">
        <f t="shared" si="114"/>
        <v>11.549999999999997</v>
      </c>
      <c r="L140" s="137">
        <f t="shared" si="115"/>
        <v>0.52499999999999991</v>
      </c>
      <c r="M140" s="132" t="s">
        <v>547</v>
      </c>
      <c r="N140" s="138">
        <v>42188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18</v>
      </c>
      <c r="B141" s="130">
        <v>41976</v>
      </c>
      <c r="C141" s="130"/>
      <c r="D141" s="131" t="s">
        <v>602</v>
      </c>
      <c r="E141" s="132" t="s">
        <v>556</v>
      </c>
      <c r="F141" s="133">
        <v>440</v>
      </c>
      <c r="G141" s="132" t="s">
        <v>576</v>
      </c>
      <c r="H141" s="132">
        <v>520</v>
      </c>
      <c r="I141" s="134">
        <v>520</v>
      </c>
      <c r="J141" s="135" t="s">
        <v>603</v>
      </c>
      <c r="K141" s="136">
        <f t="shared" si="114"/>
        <v>80</v>
      </c>
      <c r="L141" s="137">
        <f t="shared" si="115"/>
        <v>0.18181818181818182</v>
      </c>
      <c r="M141" s="132" t="s">
        <v>547</v>
      </c>
      <c r="N141" s="138">
        <v>42208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19</v>
      </c>
      <c r="B142" s="130">
        <v>41976</v>
      </c>
      <c r="C142" s="130"/>
      <c r="D142" s="131" t="s">
        <v>604</v>
      </c>
      <c r="E142" s="132" t="s">
        <v>556</v>
      </c>
      <c r="F142" s="133">
        <v>360</v>
      </c>
      <c r="G142" s="132" t="s">
        <v>576</v>
      </c>
      <c r="H142" s="132">
        <v>427</v>
      </c>
      <c r="I142" s="134">
        <v>425</v>
      </c>
      <c r="J142" s="135" t="s">
        <v>605</v>
      </c>
      <c r="K142" s="136">
        <f t="shared" si="114"/>
        <v>67</v>
      </c>
      <c r="L142" s="137">
        <f t="shared" si="115"/>
        <v>0.18611111111111112</v>
      </c>
      <c r="M142" s="132" t="s">
        <v>547</v>
      </c>
      <c r="N142" s="138">
        <v>42058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20</v>
      </c>
      <c r="B143" s="130">
        <v>42012</v>
      </c>
      <c r="C143" s="130"/>
      <c r="D143" s="131" t="s">
        <v>606</v>
      </c>
      <c r="E143" s="132" t="s">
        <v>556</v>
      </c>
      <c r="F143" s="133">
        <v>360</v>
      </c>
      <c r="G143" s="132" t="s">
        <v>576</v>
      </c>
      <c r="H143" s="132">
        <v>455</v>
      </c>
      <c r="I143" s="134">
        <v>420</v>
      </c>
      <c r="J143" s="135" t="s">
        <v>607</v>
      </c>
      <c r="K143" s="136">
        <f t="shared" si="114"/>
        <v>95</v>
      </c>
      <c r="L143" s="137">
        <f t="shared" si="115"/>
        <v>0.2638888888888889</v>
      </c>
      <c r="M143" s="132" t="s">
        <v>547</v>
      </c>
      <c r="N143" s="138">
        <v>42024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21</v>
      </c>
      <c r="B144" s="130">
        <v>42012</v>
      </c>
      <c r="C144" s="130"/>
      <c r="D144" s="131" t="s">
        <v>608</v>
      </c>
      <c r="E144" s="132" t="s">
        <v>556</v>
      </c>
      <c r="F144" s="133">
        <v>130</v>
      </c>
      <c r="G144" s="132"/>
      <c r="H144" s="132">
        <v>175.5</v>
      </c>
      <c r="I144" s="134">
        <v>165</v>
      </c>
      <c r="J144" s="135" t="s">
        <v>609</v>
      </c>
      <c r="K144" s="136">
        <f t="shared" si="114"/>
        <v>45.5</v>
      </c>
      <c r="L144" s="137">
        <f t="shared" si="115"/>
        <v>0.35</v>
      </c>
      <c r="M144" s="132" t="s">
        <v>547</v>
      </c>
      <c r="N144" s="138">
        <v>43088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22</v>
      </c>
      <c r="B145" s="130">
        <v>42040</v>
      </c>
      <c r="C145" s="130"/>
      <c r="D145" s="131" t="s">
        <v>387</v>
      </c>
      <c r="E145" s="132" t="s">
        <v>545</v>
      </c>
      <c r="F145" s="133">
        <v>98</v>
      </c>
      <c r="G145" s="132"/>
      <c r="H145" s="132">
        <v>120</v>
      </c>
      <c r="I145" s="134">
        <v>120</v>
      </c>
      <c r="J145" s="135" t="s">
        <v>577</v>
      </c>
      <c r="K145" s="136">
        <f t="shared" si="114"/>
        <v>22</v>
      </c>
      <c r="L145" s="137">
        <f t="shared" si="115"/>
        <v>0.22448979591836735</v>
      </c>
      <c r="M145" s="132" t="s">
        <v>547</v>
      </c>
      <c r="N145" s="138">
        <v>42753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23</v>
      </c>
      <c r="B146" s="130">
        <v>42040</v>
      </c>
      <c r="C146" s="130"/>
      <c r="D146" s="131" t="s">
        <v>610</v>
      </c>
      <c r="E146" s="132" t="s">
        <v>545</v>
      </c>
      <c r="F146" s="133">
        <v>196</v>
      </c>
      <c r="G146" s="132"/>
      <c r="H146" s="132">
        <v>262</v>
      </c>
      <c r="I146" s="134">
        <v>255</v>
      </c>
      <c r="J146" s="135" t="s">
        <v>577</v>
      </c>
      <c r="K146" s="136">
        <f t="shared" si="114"/>
        <v>66</v>
      </c>
      <c r="L146" s="137">
        <f t="shared" si="115"/>
        <v>0.33673469387755101</v>
      </c>
      <c r="M146" s="132" t="s">
        <v>547</v>
      </c>
      <c r="N146" s="138">
        <v>42599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39">
        <v>24</v>
      </c>
      <c r="B147" s="140">
        <v>42067</v>
      </c>
      <c r="C147" s="140"/>
      <c r="D147" s="141" t="s">
        <v>386</v>
      </c>
      <c r="E147" s="142" t="s">
        <v>545</v>
      </c>
      <c r="F147" s="143">
        <v>235</v>
      </c>
      <c r="G147" s="143"/>
      <c r="H147" s="144">
        <v>77</v>
      </c>
      <c r="I147" s="144" t="s">
        <v>611</v>
      </c>
      <c r="J147" s="145" t="s">
        <v>612</v>
      </c>
      <c r="K147" s="146">
        <f t="shared" si="114"/>
        <v>-158</v>
      </c>
      <c r="L147" s="147">
        <f t="shared" si="115"/>
        <v>-0.67234042553191486</v>
      </c>
      <c r="M147" s="143" t="s">
        <v>557</v>
      </c>
      <c r="N147" s="140">
        <v>43522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25</v>
      </c>
      <c r="B148" s="130">
        <v>42067</v>
      </c>
      <c r="C148" s="130"/>
      <c r="D148" s="131" t="s">
        <v>613</v>
      </c>
      <c r="E148" s="132" t="s">
        <v>545</v>
      </c>
      <c r="F148" s="133">
        <v>185</v>
      </c>
      <c r="G148" s="132"/>
      <c r="H148" s="132">
        <v>224</v>
      </c>
      <c r="I148" s="134" t="s">
        <v>614</v>
      </c>
      <c r="J148" s="135" t="s">
        <v>577</v>
      </c>
      <c r="K148" s="136">
        <f t="shared" si="114"/>
        <v>39</v>
      </c>
      <c r="L148" s="137">
        <f t="shared" si="115"/>
        <v>0.21081081081081082</v>
      </c>
      <c r="M148" s="132" t="s">
        <v>547</v>
      </c>
      <c r="N148" s="138">
        <v>42647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39">
        <v>26</v>
      </c>
      <c r="B149" s="140">
        <v>42090</v>
      </c>
      <c r="C149" s="140"/>
      <c r="D149" s="148" t="s">
        <v>615</v>
      </c>
      <c r="E149" s="143" t="s">
        <v>545</v>
      </c>
      <c r="F149" s="143">
        <v>49.5</v>
      </c>
      <c r="G149" s="144"/>
      <c r="H149" s="144">
        <v>15.85</v>
      </c>
      <c r="I149" s="144">
        <v>67</v>
      </c>
      <c r="J149" s="145" t="s">
        <v>616</v>
      </c>
      <c r="K149" s="144">
        <f t="shared" si="114"/>
        <v>-33.65</v>
      </c>
      <c r="L149" s="149">
        <f t="shared" si="115"/>
        <v>-0.67979797979797973</v>
      </c>
      <c r="M149" s="143" t="s">
        <v>557</v>
      </c>
      <c r="N149" s="150">
        <v>43627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27</v>
      </c>
      <c r="B150" s="130">
        <v>42093</v>
      </c>
      <c r="C150" s="130"/>
      <c r="D150" s="131" t="s">
        <v>617</v>
      </c>
      <c r="E150" s="132" t="s">
        <v>545</v>
      </c>
      <c r="F150" s="133">
        <v>183.5</v>
      </c>
      <c r="G150" s="132"/>
      <c r="H150" s="132">
        <v>219</v>
      </c>
      <c r="I150" s="134">
        <v>218</v>
      </c>
      <c r="J150" s="135" t="s">
        <v>618</v>
      </c>
      <c r="K150" s="136">
        <f t="shared" si="114"/>
        <v>35.5</v>
      </c>
      <c r="L150" s="137">
        <f t="shared" si="115"/>
        <v>0.19346049046321526</v>
      </c>
      <c r="M150" s="132" t="s">
        <v>547</v>
      </c>
      <c r="N150" s="138">
        <v>42103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28</v>
      </c>
      <c r="B151" s="130">
        <v>42114</v>
      </c>
      <c r="C151" s="130"/>
      <c r="D151" s="131" t="s">
        <v>619</v>
      </c>
      <c r="E151" s="132" t="s">
        <v>545</v>
      </c>
      <c r="F151" s="133">
        <f>(227+237)/2</f>
        <v>232</v>
      </c>
      <c r="G151" s="132"/>
      <c r="H151" s="132">
        <v>298</v>
      </c>
      <c r="I151" s="134">
        <v>298</v>
      </c>
      <c r="J151" s="135" t="s">
        <v>577</v>
      </c>
      <c r="K151" s="136">
        <f t="shared" si="114"/>
        <v>66</v>
      </c>
      <c r="L151" s="137">
        <f t="shared" si="115"/>
        <v>0.28448275862068967</v>
      </c>
      <c r="M151" s="132" t="s">
        <v>547</v>
      </c>
      <c r="N151" s="138">
        <v>42823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29</v>
      </c>
      <c r="B152" s="130">
        <v>42128</v>
      </c>
      <c r="C152" s="130"/>
      <c r="D152" s="131" t="s">
        <v>620</v>
      </c>
      <c r="E152" s="132" t="s">
        <v>556</v>
      </c>
      <c r="F152" s="133">
        <v>385</v>
      </c>
      <c r="G152" s="132"/>
      <c r="H152" s="132">
        <f>212.5+331</f>
        <v>543.5</v>
      </c>
      <c r="I152" s="134">
        <v>510</v>
      </c>
      <c r="J152" s="135" t="s">
        <v>621</v>
      </c>
      <c r="K152" s="136">
        <f t="shared" si="114"/>
        <v>158.5</v>
      </c>
      <c r="L152" s="137">
        <f t="shared" si="115"/>
        <v>0.41168831168831171</v>
      </c>
      <c r="M152" s="132" t="s">
        <v>547</v>
      </c>
      <c r="N152" s="138">
        <v>42235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30</v>
      </c>
      <c r="B153" s="130">
        <v>42128</v>
      </c>
      <c r="C153" s="130"/>
      <c r="D153" s="131" t="s">
        <v>622</v>
      </c>
      <c r="E153" s="132" t="s">
        <v>556</v>
      </c>
      <c r="F153" s="133">
        <v>115.5</v>
      </c>
      <c r="G153" s="132"/>
      <c r="H153" s="132">
        <v>146</v>
      </c>
      <c r="I153" s="134">
        <v>142</v>
      </c>
      <c r="J153" s="135" t="s">
        <v>623</v>
      </c>
      <c r="K153" s="136">
        <f t="shared" si="114"/>
        <v>30.5</v>
      </c>
      <c r="L153" s="137">
        <f t="shared" si="115"/>
        <v>0.26406926406926406</v>
      </c>
      <c r="M153" s="132" t="s">
        <v>547</v>
      </c>
      <c r="N153" s="138">
        <v>42202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31</v>
      </c>
      <c r="B154" s="130">
        <v>42151</v>
      </c>
      <c r="C154" s="130"/>
      <c r="D154" s="131" t="s">
        <v>501</v>
      </c>
      <c r="E154" s="132" t="s">
        <v>556</v>
      </c>
      <c r="F154" s="133">
        <v>237.5</v>
      </c>
      <c r="G154" s="132"/>
      <c r="H154" s="132">
        <v>279.5</v>
      </c>
      <c r="I154" s="134">
        <v>278</v>
      </c>
      <c r="J154" s="135" t="s">
        <v>577</v>
      </c>
      <c r="K154" s="136">
        <f t="shared" si="114"/>
        <v>42</v>
      </c>
      <c r="L154" s="137">
        <f t="shared" si="115"/>
        <v>0.17684210526315788</v>
      </c>
      <c r="M154" s="132" t="s">
        <v>547</v>
      </c>
      <c r="N154" s="138">
        <v>42222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32</v>
      </c>
      <c r="B155" s="130">
        <v>42174</v>
      </c>
      <c r="C155" s="130"/>
      <c r="D155" s="131" t="s">
        <v>595</v>
      </c>
      <c r="E155" s="132" t="s">
        <v>545</v>
      </c>
      <c r="F155" s="133">
        <v>340</v>
      </c>
      <c r="G155" s="132"/>
      <c r="H155" s="132">
        <v>448</v>
      </c>
      <c r="I155" s="134">
        <v>448</v>
      </c>
      <c r="J155" s="135" t="s">
        <v>577</v>
      </c>
      <c r="K155" s="136">
        <f t="shared" si="114"/>
        <v>108</v>
      </c>
      <c r="L155" s="137">
        <f t="shared" si="115"/>
        <v>0.31764705882352939</v>
      </c>
      <c r="M155" s="132" t="s">
        <v>547</v>
      </c>
      <c r="N155" s="138">
        <v>43018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33</v>
      </c>
      <c r="B156" s="130">
        <v>42191</v>
      </c>
      <c r="C156" s="130"/>
      <c r="D156" s="131" t="s">
        <v>624</v>
      </c>
      <c r="E156" s="132" t="s">
        <v>545</v>
      </c>
      <c r="F156" s="133">
        <v>390</v>
      </c>
      <c r="G156" s="132"/>
      <c r="H156" s="132">
        <v>460</v>
      </c>
      <c r="I156" s="134">
        <v>460</v>
      </c>
      <c r="J156" s="135" t="s">
        <v>577</v>
      </c>
      <c r="K156" s="136">
        <f t="shared" ref="K156:K176" si="116">H156-F156</f>
        <v>70</v>
      </c>
      <c r="L156" s="137">
        <f t="shared" ref="L156:L176" si="117">K156/F156</f>
        <v>0.17948717948717949</v>
      </c>
      <c r="M156" s="132" t="s">
        <v>547</v>
      </c>
      <c r="N156" s="138">
        <v>42478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39">
        <v>34</v>
      </c>
      <c r="B157" s="140">
        <v>42195</v>
      </c>
      <c r="C157" s="140"/>
      <c r="D157" s="141" t="s">
        <v>625</v>
      </c>
      <c r="E157" s="142" t="s">
        <v>545</v>
      </c>
      <c r="F157" s="143">
        <v>122.5</v>
      </c>
      <c r="G157" s="143"/>
      <c r="H157" s="144">
        <v>61</v>
      </c>
      <c r="I157" s="144">
        <v>172</v>
      </c>
      <c r="J157" s="145" t="s">
        <v>626</v>
      </c>
      <c r="K157" s="146">
        <f t="shared" si="116"/>
        <v>-61.5</v>
      </c>
      <c r="L157" s="147">
        <f t="shared" si="117"/>
        <v>-0.50204081632653064</v>
      </c>
      <c r="M157" s="143" t="s">
        <v>557</v>
      </c>
      <c r="N157" s="140">
        <v>43333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35</v>
      </c>
      <c r="B158" s="130">
        <v>42219</v>
      </c>
      <c r="C158" s="130"/>
      <c r="D158" s="131" t="s">
        <v>627</v>
      </c>
      <c r="E158" s="132" t="s">
        <v>545</v>
      </c>
      <c r="F158" s="133">
        <v>297.5</v>
      </c>
      <c r="G158" s="132"/>
      <c r="H158" s="132">
        <v>350</v>
      </c>
      <c r="I158" s="134">
        <v>360</v>
      </c>
      <c r="J158" s="135" t="s">
        <v>628</v>
      </c>
      <c r="K158" s="136">
        <f t="shared" si="116"/>
        <v>52.5</v>
      </c>
      <c r="L158" s="137">
        <f t="shared" si="117"/>
        <v>0.17647058823529413</v>
      </c>
      <c r="M158" s="132" t="s">
        <v>547</v>
      </c>
      <c r="N158" s="138">
        <v>42232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36</v>
      </c>
      <c r="B159" s="130">
        <v>42219</v>
      </c>
      <c r="C159" s="130"/>
      <c r="D159" s="131" t="s">
        <v>629</v>
      </c>
      <c r="E159" s="132" t="s">
        <v>545</v>
      </c>
      <c r="F159" s="133">
        <v>115.5</v>
      </c>
      <c r="G159" s="132"/>
      <c r="H159" s="132">
        <v>149</v>
      </c>
      <c r="I159" s="134">
        <v>140</v>
      </c>
      <c r="J159" s="135" t="s">
        <v>630</v>
      </c>
      <c r="K159" s="136">
        <f t="shared" si="116"/>
        <v>33.5</v>
      </c>
      <c r="L159" s="137">
        <f t="shared" si="117"/>
        <v>0.29004329004329005</v>
      </c>
      <c r="M159" s="132" t="s">
        <v>547</v>
      </c>
      <c r="N159" s="138">
        <v>42740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37</v>
      </c>
      <c r="B160" s="130">
        <v>42251</v>
      </c>
      <c r="C160" s="130"/>
      <c r="D160" s="131" t="s">
        <v>501</v>
      </c>
      <c r="E160" s="132" t="s">
        <v>545</v>
      </c>
      <c r="F160" s="133">
        <v>226</v>
      </c>
      <c r="G160" s="132"/>
      <c r="H160" s="132">
        <v>292</v>
      </c>
      <c r="I160" s="134">
        <v>292</v>
      </c>
      <c r="J160" s="135" t="s">
        <v>631</v>
      </c>
      <c r="K160" s="136">
        <f t="shared" si="116"/>
        <v>66</v>
      </c>
      <c r="L160" s="137">
        <f t="shared" si="117"/>
        <v>0.29203539823008851</v>
      </c>
      <c r="M160" s="132" t="s">
        <v>547</v>
      </c>
      <c r="N160" s="138">
        <v>42286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38</v>
      </c>
      <c r="B161" s="130">
        <v>42254</v>
      </c>
      <c r="C161" s="130"/>
      <c r="D161" s="131" t="s">
        <v>619</v>
      </c>
      <c r="E161" s="132" t="s">
        <v>545</v>
      </c>
      <c r="F161" s="133">
        <v>232.5</v>
      </c>
      <c r="G161" s="132"/>
      <c r="H161" s="132">
        <v>312.5</v>
      </c>
      <c r="I161" s="134">
        <v>310</v>
      </c>
      <c r="J161" s="135" t="s">
        <v>577</v>
      </c>
      <c r="K161" s="136">
        <f t="shared" si="116"/>
        <v>80</v>
      </c>
      <c r="L161" s="137">
        <f t="shared" si="117"/>
        <v>0.34408602150537637</v>
      </c>
      <c r="M161" s="132" t="s">
        <v>547</v>
      </c>
      <c r="N161" s="138">
        <v>42823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39</v>
      </c>
      <c r="B162" s="130">
        <v>42268</v>
      </c>
      <c r="C162" s="130"/>
      <c r="D162" s="131" t="s">
        <v>632</v>
      </c>
      <c r="E162" s="132" t="s">
        <v>545</v>
      </c>
      <c r="F162" s="133">
        <v>196.5</v>
      </c>
      <c r="G162" s="132"/>
      <c r="H162" s="132">
        <v>238</v>
      </c>
      <c r="I162" s="134">
        <v>238</v>
      </c>
      <c r="J162" s="135" t="s">
        <v>631</v>
      </c>
      <c r="K162" s="136">
        <f t="shared" si="116"/>
        <v>41.5</v>
      </c>
      <c r="L162" s="137">
        <f t="shared" si="117"/>
        <v>0.21119592875318066</v>
      </c>
      <c r="M162" s="132" t="s">
        <v>547</v>
      </c>
      <c r="N162" s="138">
        <v>42291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40</v>
      </c>
      <c r="B163" s="130">
        <v>42271</v>
      </c>
      <c r="C163" s="130"/>
      <c r="D163" s="131" t="s">
        <v>575</v>
      </c>
      <c r="E163" s="132" t="s">
        <v>545</v>
      </c>
      <c r="F163" s="133">
        <v>65</v>
      </c>
      <c r="G163" s="132"/>
      <c r="H163" s="132">
        <v>82</v>
      </c>
      <c r="I163" s="134">
        <v>82</v>
      </c>
      <c r="J163" s="135" t="s">
        <v>631</v>
      </c>
      <c r="K163" s="136">
        <f t="shared" si="116"/>
        <v>17</v>
      </c>
      <c r="L163" s="137">
        <f t="shared" si="117"/>
        <v>0.26153846153846155</v>
      </c>
      <c r="M163" s="132" t="s">
        <v>547</v>
      </c>
      <c r="N163" s="138">
        <v>42578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41</v>
      </c>
      <c r="B164" s="130">
        <v>42291</v>
      </c>
      <c r="C164" s="130"/>
      <c r="D164" s="131" t="s">
        <v>633</v>
      </c>
      <c r="E164" s="132" t="s">
        <v>545</v>
      </c>
      <c r="F164" s="133">
        <v>144</v>
      </c>
      <c r="G164" s="132"/>
      <c r="H164" s="132">
        <v>182.5</v>
      </c>
      <c r="I164" s="134">
        <v>181</v>
      </c>
      <c r="J164" s="135" t="s">
        <v>631</v>
      </c>
      <c r="K164" s="136">
        <f t="shared" si="116"/>
        <v>38.5</v>
      </c>
      <c r="L164" s="137">
        <f t="shared" si="117"/>
        <v>0.2673611111111111</v>
      </c>
      <c r="M164" s="132" t="s">
        <v>547</v>
      </c>
      <c r="N164" s="138">
        <v>42817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42</v>
      </c>
      <c r="B165" s="130">
        <v>42291</v>
      </c>
      <c r="C165" s="130"/>
      <c r="D165" s="131" t="s">
        <v>634</v>
      </c>
      <c r="E165" s="132" t="s">
        <v>545</v>
      </c>
      <c r="F165" s="133">
        <v>264</v>
      </c>
      <c r="G165" s="132"/>
      <c r="H165" s="132">
        <v>311</v>
      </c>
      <c r="I165" s="134">
        <v>311</v>
      </c>
      <c r="J165" s="135" t="s">
        <v>631</v>
      </c>
      <c r="K165" s="136">
        <f t="shared" si="116"/>
        <v>47</v>
      </c>
      <c r="L165" s="137">
        <f t="shared" si="117"/>
        <v>0.17803030303030304</v>
      </c>
      <c r="M165" s="132" t="s">
        <v>547</v>
      </c>
      <c r="N165" s="138">
        <v>42604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43</v>
      </c>
      <c r="B166" s="130">
        <v>42318</v>
      </c>
      <c r="C166" s="130"/>
      <c r="D166" s="131" t="s">
        <v>635</v>
      </c>
      <c r="E166" s="132" t="s">
        <v>556</v>
      </c>
      <c r="F166" s="133">
        <v>549.5</v>
      </c>
      <c r="G166" s="132"/>
      <c r="H166" s="132">
        <v>630</v>
      </c>
      <c r="I166" s="134">
        <v>630</v>
      </c>
      <c r="J166" s="135" t="s">
        <v>631</v>
      </c>
      <c r="K166" s="136">
        <f t="shared" si="116"/>
        <v>80.5</v>
      </c>
      <c r="L166" s="137">
        <f t="shared" si="117"/>
        <v>0.1464968152866242</v>
      </c>
      <c r="M166" s="132" t="s">
        <v>547</v>
      </c>
      <c r="N166" s="138">
        <v>42419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44</v>
      </c>
      <c r="B167" s="130">
        <v>42342</v>
      </c>
      <c r="C167" s="130"/>
      <c r="D167" s="131" t="s">
        <v>636</v>
      </c>
      <c r="E167" s="132" t="s">
        <v>545</v>
      </c>
      <c r="F167" s="133">
        <v>1027.5</v>
      </c>
      <c r="G167" s="132"/>
      <c r="H167" s="132">
        <v>1315</v>
      </c>
      <c r="I167" s="134">
        <v>1250</v>
      </c>
      <c r="J167" s="135" t="s">
        <v>631</v>
      </c>
      <c r="K167" s="136">
        <f t="shared" si="116"/>
        <v>287.5</v>
      </c>
      <c r="L167" s="137">
        <f t="shared" si="117"/>
        <v>0.27980535279805352</v>
      </c>
      <c r="M167" s="132" t="s">
        <v>547</v>
      </c>
      <c r="N167" s="138">
        <v>43244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45</v>
      </c>
      <c r="B168" s="130">
        <v>42367</v>
      </c>
      <c r="C168" s="130"/>
      <c r="D168" s="131" t="s">
        <v>637</v>
      </c>
      <c r="E168" s="132" t="s">
        <v>545</v>
      </c>
      <c r="F168" s="133">
        <v>465</v>
      </c>
      <c r="G168" s="132"/>
      <c r="H168" s="132">
        <v>540</v>
      </c>
      <c r="I168" s="134">
        <v>540</v>
      </c>
      <c r="J168" s="135" t="s">
        <v>631</v>
      </c>
      <c r="K168" s="136">
        <f t="shared" si="116"/>
        <v>75</v>
      </c>
      <c r="L168" s="137">
        <f t="shared" si="117"/>
        <v>0.16129032258064516</v>
      </c>
      <c r="M168" s="132" t="s">
        <v>547</v>
      </c>
      <c r="N168" s="138">
        <v>42530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46</v>
      </c>
      <c r="B169" s="130">
        <v>42380</v>
      </c>
      <c r="C169" s="130"/>
      <c r="D169" s="131" t="s">
        <v>387</v>
      </c>
      <c r="E169" s="132" t="s">
        <v>556</v>
      </c>
      <c r="F169" s="133">
        <v>81</v>
      </c>
      <c r="G169" s="132"/>
      <c r="H169" s="132">
        <v>110</v>
      </c>
      <c r="I169" s="134">
        <v>110</v>
      </c>
      <c r="J169" s="135" t="s">
        <v>631</v>
      </c>
      <c r="K169" s="136">
        <f t="shared" si="116"/>
        <v>29</v>
      </c>
      <c r="L169" s="137">
        <f t="shared" si="117"/>
        <v>0.35802469135802467</v>
      </c>
      <c r="M169" s="132" t="s">
        <v>547</v>
      </c>
      <c r="N169" s="138">
        <v>42745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47</v>
      </c>
      <c r="B170" s="130">
        <v>42382</v>
      </c>
      <c r="C170" s="130"/>
      <c r="D170" s="131" t="s">
        <v>638</v>
      </c>
      <c r="E170" s="132" t="s">
        <v>556</v>
      </c>
      <c r="F170" s="133">
        <v>417.5</v>
      </c>
      <c r="G170" s="132"/>
      <c r="H170" s="132">
        <v>547</v>
      </c>
      <c r="I170" s="134">
        <v>535</v>
      </c>
      <c r="J170" s="135" t="s">
        <v>631</v>
      </c>
      <c r="K170" s="136">
        <f t="shared" si="116"/>
        <v>129.5</v>
      </c>
      <c r="L170" s="137">
        <f t="shared" si="117"/>
        <v>0.31017964071856285</v>
      </c>
      <c r="M170" s="132" t="s">
        <v>547</v>
      </c>
      <c r="N170" s="138">
        <v>42578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48</v>
      </c>
      <c r="B171" s="130">
        <v>42408</v>
      </c>
      <c r="C171" s="130"/>
      <c r="D171" s="131" t="s">
        <v>639</v>
      </c>
      <c r="E171" s="132" t="s">
        <v>545</v>
      </c>
      <c r="F171" s="133">
        <v>650</v>
      </c>
      <c r="G171" s="132"/>
      <c r="H171" s="132">
        <v>800</v>
      </c>
      <c r="I171" s="134">
        <v>800</v>
      </c>
      <c r="J171" s="135" t="s">
        <v>631</v>
      </c>
      <c r="K171" s="136">
        <f t="shared" si="116"/>
        <v>150</v>
      </c>
      <c r="L171" s="137">
        <f t="shared" si="117"/>
        <v>0.23076923076923078</v>
      </c>
      <c r="M171" s="132" t="s">
        <v>547</v>
      </c>
      <c r="N171" s="138">
        <v>43154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49</v>
      </c>
      <c r="B172" s="130">
        <v>42433</v>
      </c>
      <c r="C172" s="130"/>
      <c r="D172" s="131" t="s">
        <v>232</v>
      </c>
      <c r="E172" s="132" t="s">
        <v>545</v>
      </c>
      <c r="F172" s="133">
        <v>437.5</v>
      </c>
      <c r="G172" s="132"/>
      <c r="H172" s="132">
        <v>504.5</v>
      </c>
      <c r="I172" s="134">
        <v>522</v>
      </c>
      <c r="J172" s="135" t="s">
        <v>640</v>
      </c>
      <c r="K172" s="136">
        <f t="shared" si="116"/>
        <v>67</v>
      </c>
      <c r="L172" s="137">
        <f t="shared" si="117"/>
        <v>0.15314285714285714</v>
      </c>
      <c r="M172" s="132" t="s">
        <v>547</v>
      </c>
      <c r="N172" s="138">
        <v>42480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50</v>
      </c>
      <c r="B173" s="130">
        <v>42438</v>
      </c>
      <c r="C173" s="130"/>
      <c r="D173" s="131" t="s">
        <v>641</v>
      </c>
      <c r="E173" s="132" t="s">
        <v>545</v>
      </c>
      <c r="F173" s="133">
        <v>189.5</v>
      </c>
      <c r="G173" s="132"/>
      <c r="H173" s="132">
        <v>218</v>
      </c>
      <c r="I173" s="134">
        <v>218</v>
      </c>
      <c r="J173" s="135" t="s">
        <v>631</v>
      </c>
      <c r="K173" s="136">
        <f t="shared" si="116"/>
        <v>28.5</v>
      </c>
      <c r="L173" s="137">
        <f t="shared" si="117"/>
        <v>0.15039577836411611</v>
      </c>
      <c r="M173" s="132" t="s">
        <v>547</v>
      </c>
      <c r="N173" s="138">
        <v>43034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39">
        <v>51</v>
      </c>
      <c r="B174" s="140">
        <v>42471</v>
      </c>
      <c r="C174" s="140"/>
      <c r="D174" s="148" t="s">
        <v>642</v>
      </c>
      <c r="E174" s="143" t="s">
        <v>545</v>
      </c>
      <c r="F174" s="143">
        <v>36.5</v>
      </c>
      <c r="G174" s="144"/>
      <c r="H174" s="144">
        <v>15.85</v>
      </c>
      <c r="I174" s="144">
        <v>60</v>
      </c>
      <c r="J174" s="145" t="s">
        <v>643</v>
      </c>
      <c r="K174" s="146">
        <f t="shared" si="116"/>
        <v>-20.65</v>
      </c>
      <c r="L174" s="147">
        <f t="shared" si="117"/>
        <v>-0.5657534246575342</v>
      </c>
      <c r="M174" s="143" t="s">
        <v>557</v>
      </c>
      <c r="N174" s="151">
        <v>43627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52</v>
      </c>
      <c r="B175" s="130">
        <v>42472</v>
      </c>
      <c r="C175" s="130"/>
      <c r="D175" s="131" t="s">
        <v>644</v>
      </c>
      <c r="E175" s="132" t="s">
        <v>545</v>
      </c>
      <c r="F175" s="133">
        <v>93</v>
      </c>
      <c r="G175" s="132"/>
      <c r="H175" s="132">
        <v>149</v>
      </c>
      <c r="I175" s="134">
        <v>140</v>
      </c>
      <c r="J175" s="135" t="s">
        <v>645</v>
      </c>
      <c r="K175" s="136">
        <f t="shared" si="116"/>
        <v>56</v>
      </c>
      <c r="L175" s="137">
        <f t="shared" si="117"/>
        <v>0.60215053763440862</v>
      </c>
      <c r="M175" s="132" t="s">
        <v>547</v>
      </c>
      <c r="N175" s="138">
        <v>42740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53</v>
      </c>
      <c r="B176" s="130">
        <v>42472</v>
      </c>
      <c r="C176" s="130"/>
      <c r="D176" s="131" t="s">
        <v>646</v>
      </c>
      <c r="E176" s="132" t="s">
        <v>545</v>
      </c>
      <c r="F176" s="133">
        <v>130</v>
      </c>
      <c r="G176" s="132"/>
      <c r="H176" s="132">
        <v>150</v>
      </c>
      <c r="I176" s="134" t="s">
        <v>647</v>
      </c>
      <c r="J176" s="135" t="s">
        <v>631</v>
      </c>
      <c r="K176" s="136">
        <f t="shared" si="116"/>
        <v>20</v>
      </c>
      <c r="L176" s="137">
        <f t="shared" si="117"/>
        <v>0.15384615384615385</v>
      </c>
      <c r="M176" s="132" t="s">
        <v>547</v>
      </c>
      <c r="N176" s="138">
        <v>42564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54</v>
      </c>
      <c r="B177" s="130">
        <v>42473</v>
      </c>
      <c r="C177" s="130"/>
      <c r="D177" s="131" t="s">
        <v>648</v>
      </c>
      <c r="E177" s="132" t="s">
        <v>545</v>
      </c>
      <c r="F177" s="133">
        <v>196</v>
      </c>
      <c r="G177" s="132"/>
      <c r="H177" s="132">
        <v>299</v>
      </c>
      <c r="I177" s="134">
        <v>299</v>
      </c>
      <c r="J177" s="135" t="s">
        <v>631</v>
      </c>
      <c r="K177" s="136">
        <v>103</v>
      </c>
      <c r="L177" s="137">
        <v>0.52551020408163296</v>
      </c>
      <c r="M177" s="132" t="s">
        <v>547</v>
      </c>
      <c r="N177" s="138">
        <v>42620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55</v>
      </c>
      <c r="B178" s="130">
        <v>42473</v>
      </c>
      <c r="C178" s="130"/>
      <c r="D178" s="131" t="s">
        <v>649</v>
      </c>
      <c r="E178" s="132" t="s">
        <v>545</v>
      </c>
      <c r="F178" s="133">
        <v>88</v>
      </c>
      <c r="G178" s="132"/>
      <c r="H178" s="132">
        <v>103</v>
      </c>
      <c r="I178" s="134">
        <v>103</v>
      </c>
      <c r="J178" s="135" t="s">
        <v>631</v>
      </c>
      <c r="K178" s="136">
        <v>15</v>
      </c>
      <c r="L178" s="137">
        <v>0.170454545454545</v>
      </c>
      <c r="M178" s="132" t="s">
        <v>547</v>
      </c>
      <c r="N178" s="138">
        <v>42530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56</v>
      </c>
      <c r="B179" s="130">
        <v>42492</v>
      </c>
      <c r="C179" s="130"/>
      <c r="D179" s="131" t="s">
        <v>650</v>
      </c>
      <c r="E179" s="132" t="s">
        <v>545</v>
      </c>
      <c r="F179" s="133">
        <v>127.5</v>
      </c>
      <c r="G179" s="132"/>
      <c r="H179" s="132">
        <v>148</v>
      </c>
      <c r="I179" s="134" t="s">
        <v>651</v>
      </c>
      <c r="J179" s="135" t="s">
        <v>631</v>
      </c>
      <c r="K179" s="136">
        <f>H179-F179</f>
        <v>20.5</v>
      </c>
      <c r="L179" s="137">
        <f>K179/F179</f>
        <v>0.16078431372549021</v>
      </c>
      <c r="M179" s="132" t="s">
        <v>547</v>
      </c>
      <c r="N179" s="138">
        <v>42564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57</v>
      </c>
      <c r="B180" s="130">
        <v>42493</v>
      </c>
      <c r="C180" s="130"/>
      <c r="D180" s="131" t="s">
        <v>652</v>
      </c>
      <c r="E180" s="132" t="s">
        <v>545</v>
      </c>
      <c r="F180" s="133">
        <v>675</v>
      </c>
      <c r="G180" s="132"/>
      <c r="H180" s="132">
        <v>815</v>
      </c>
      <c r="I180" s="134" t="s">
        <v>653</v>
      </c>
      <c r="J180" s="135" t="s">
        <v>631</v>
      </c>
      <c r="K180" s="136">
        <f>H180-F180</f>
        <v>140</v>
      </c>
      <c r="L180" s="137">
        <f>K180/F180</f>
        <v>0.2074074074074074</v>
      </c>
      <c r="M180" s="132" t="s">
        <v>547</v>
      </c>
      <c r="N180" s="138">
        <v>43154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39">
        <v>58</v>
      </c>
      <c r="B181" s="140">
        <v>42522</v>
      </c>
      <c r="C181" s="140"/>
      <c r="D181" s="141" t="s">
        <v>654</v>
      </c>
      <c r="E181" s="142" t="s">
        <v>545</v>
      </c>
      <c r="F181" s="143">
        <v>500</v>
      </c>
      <c r="G181" s="143"/>
      <c r="H181" s="144">
        <v>232.5</v>
      </c>
      <c r="I181" s="144" t="s">
        <v>655</v>
      </c>
      <c r="J181" s="145" t="s">
        <v>656</v>
      </c>
      <c r="K181" s="146">
        <f>H181-F181</f>
        <v>-267.5</v>
      </c>
      <c r="L181" s="147">
        <f>K181/F181</f>
        <v>-0.53500000000000003</v>
      </c>
      <c r="M181" s="143" t="s">
        <v>557</v>
      </c>
      <c r="N181" s="140">
        <v>43735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59</v>
      </c>
      <c r="B182" s="130">
        <v>42527</v>
      </c>
      <c r="C182" s="130"/>
      <c r="D182" s="131" t="s">
        <v>503</v>
      </c>
      <c r="E182" s="132" t="s">
        <v>545</v>
      </c>
      <c r="F182" s="133">
        <v>110</v>
      </c>
      <c r="G182" s="132"/>
      <c r="H182" s="132">
        <v>126.5</v>
      </c>
      <c r="I182" s="134">
        <v>125</v>
      </c>
      <c r="J182" s="135" t="s">
        <v>583</v>
      </c>
      <c r="K182" s="136">
        <f>H182-F182</f>
        <v>16.5</v>
      </c>
      <c r="L182" s="137">
        <f>K182/F182</f>
        <v>0.15</v>
      </c>
      <c r="M182" s="132" t="s">
        <v>547</v>
      </c>
      <c r="N182" s="138">
        <v>42552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60</v>
      </c>
      <c r="B183" s="130">
        <v>42538</v>
      </c>
      <c r="C183" s="130"/>
      <c r="D183" s="131" t="s">
        <v>657</v>
      </c>
      <c r="E183" s="132" t="s">
        <v>545</v>
      </c>
      <c r="F183" s="133">
        <v>44</v>
      </c>
      <c r="G183" s="132"/>
      <c r="H183" s="132">
        <v>69.5</v>
      </c>
      <c r="I183" s="134">
        <v>69.5</v>
      </c>
      <c r="J183" s="135" t="s">
        <v>658</v>
      </c>
      <c r="K183" s="136">
        <f>H183-F183</f>
        <v>25.5</v>
      </c>
      <c r="L183" s="137">
        <f>K183/F183</f>
        <v>0.57954545454545459</v>
      </c>
      <c r="M183" s="132" t="s">
        <v>547</v>
      </c>
      <c r="N183" s="138">
        <v>42977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61</v>
      </c>
      <c r="B184" s="130">
        <v>42549</v>
      </c>
      <c r="C184" s="130"/>
      <c r="D184" s="131" t="s">
        <v>659</v>
      </c>
      <c r="E184" s="132" t="s">
        <v>545</v>
      </c>
      <c r="F184" s="133">
        <v>262.5</v>
      </c>
      <c r="G184" s="132"/>
      <c r="H184" s="132">
        <v>340</v>
      </c>
      <c r="I184" s="134">
        <v>333</v>
      </c>
      <c r="J184" s="135" t="s">
        <v>660</v>
      </c>
      <c r="K184" s="136">
        <v>77.5</v>
      </c>
      <c r="L184" s="137">
        <v>0.29523809523809502</v>
      </c>
      <c r="M184" s="132" t="s">
        <v>547</v>
      </c>
      <c r="N184" s="138">
        <v>43017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62</v>
      </c>
      <c r="B185" s="130">
        <v>42549</v>
      </c>
      <c r="C185" s="130"/>
      <c r="D185" s="131" t="s">
        <v>661</v>
      </c>
      <c r="E185" s="132" t="s">
        <v>545</v>
      </c>
      <c r="F185" s="133">
        <v>840</v>
      </c>
      <c r="G185" s="132"/>
      <c r="H185" s="132">
        <v>1230</v>
      </c>
      <c r="I185" s="134">
        <v>1230</v>
      </c>
      <c r="J185" s="135" t="s">
        <v>631</v>
      </c>
      <c r="K185" s="136">
        <v>390</v>
      </c>
      <c r="L185" s="137">
        <v>0.46428571428571402</v>
      </c>
      <c r="M185" s="132" t="s">
        <v>547</v>
      </c>
      <c r="N185" s="138">
        <v>42649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52">
        <v>63</v>
      </c>
      <c r="B186" s="153">
        <v>42556</v>
      </c>
      <c r="C186" s="153"/>
      <c r="D186" s="154" t="s">
        <v>662</v>
      </c>
      <c r="E186" s="155" t="s">
        <v>545</v>
      </c>
      <c r="F186" s="155">
        <v>395</v>
      </c>
      <c r="G186" s="156"/>
      <c r="H186" s="156">
        <f>(468.5+342.5)/2</f>
        <v>405.5</v>
      </c>
      <c r="I186" s="156">
        <v>510</v>
      </c>
      <c r="J186" s="157" t="s">
        <v>663</v>
      </c>
      <c r="K186" s="158">
        <f t="shared" ref="K186:K192" si="118">H186-F186</f>
        <v>10.5</v>
      </c>
      <c r="L186" s="159">
        <f t="shared" ref="L186:L192" si="119">K186/F186</f>
        <v>2.6582278481012658E-2</v>
      </c>
      <c r="M186" s="155" t="s">
        <v>564</v>
      </c>
      <c r="N186" s="153">
        <v>43606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39">
        <v>64</v>
      </c>
      <c r="B187" s="140">
        <v>42584</v>
      </c>
      <c r="C187" s="140"/>
      <c r="D187" s="141" t="s">
        <v>664</v>
      </c>
      <c r="E187" s="142" t="s">
        <v>556</v>
      </c>
      <c r="F187" s="143">
        <f>169.5-12.8</f>
        <v>156.69999999999999</v>
      </c>
      <c r="G187" s="143"/>
      <c r="H187" s="144">
        <v>77</v>
      </c>
      <c r="I187" s="144" t="s">
        <v>665</v>
      </c>
      <c r="J187" s="145" t="s">
        <v>666</v>
      </c>
      <c r="K187" s="146">
        <f t="shared" si="118"/>
        <v>-79.699999999999989</v>
      </c>
      <c r="L187" s="147">
        <f t="shared" si="119"/>
        <v>-0.50861518825781749</v>
      </c>
      <c r="M187" s="143" t="s">
        <v>557</v>
      </c>
      <c r="N187" s="140">
        <v>43522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39">
        <v>65</v>
      </c>
      <c r="B188" s="140">
        <v>42586</v>
      </c>
      <c r="C188" s="140"/>
      <c r="D188" s="141" t="s">
        <v>667</v>
      </c>
      <c r="E188" s="142" t="s">
        <v>545</v>
      </c>
      <c r="F188" s="143">
        <v>400</v>
      </c>
      <c r="G188" s="143"/>
      <c r="H188" s="144">
        <v>305</v>
      </c>
      <c r="I188" s="144">
        <v>475</v>
      </c>
      <c r="J188" s="145" t="s">
        <v>668</v>
      </c>
      <c r="K188" s="146">
        <f t="shared" si="118"/>
        <v>-95</v>
      </c>
      <c r="L188" s="147">
        <f t="shared" si="119"/>
        <v>-0.23749999999999999</v>
      </c>
      <c r="M188" s="143" t="s">
        <v>557</v>
      </c>
      <c r="N188" s="140">
        <v>43606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66</v>
      </c>
      <c r="B189" s="130">
        <v>42593</v>
      </c>
      <c r="C189" s="130"/>
      <c r="D189" s="131" t="s">
        <v>669</v>
      </c>
      <c r="E189" s="132" t="s">
        <v>545</v>
      </c>
      <c r="F189" s="133">
        <v>86.5</v>
      </c>
      <c r="G189" s="132"/>
      <c r="H189" s="132">
        <v>130</v>
      </c>
      <c r="I189" s="134">
        <v>130</v>
      </c>
      <c r="J189" s="135" t="s">
        <v>670</v>
      </c>
      <c r="K189" s="136">
        <f t="shared" si="118"/>
        <v>43.5</v>
      </c>
      <c r="L189" s="137">
        <f t="shared" si="119"/>
        <v>0.50289017341040465</v>
      </c>
      <c r="M189" s="132" t="s">
        <v>547</v>
      </c>
      <c r="N189" s="138">
        <v>43091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39">
        <v>67</v>
      </c>
      <c r="B190" s="140">
        <v>42600</v>
      </c>
      <c r="C190" s="140"/>
      <c r="D190" s="141" t="s">
        <v>119</v>
      </c>
      <c r="E190" s="142" t="s">
        <v>545</v>
      </c>
      <c r="F190" s="143">
        <v>133.5</v>
      </c>
      <c r="G190" s="143"/>
      <c r="H190" s="144">
        <v>126.5</v>
      </c>
      <c r="I190" s="144">
        <v>178</v>
      </c>
      <c r="J190" s="145" t="s">
        <v>671</v>
      </c>
      <c r="K190" s="146">
        <f t="shared" si="118"/>
        <v>-7</v>
      </c>
      <c r="L190" s="147">
        <f t="shared" si="119"/>
        <v>-5.2434456928838954E-2</v>
      </c>
      <c r="M190" s="143" t="s">
        <v>557</v>
      </c>
      <c r="N190" s="140">
        <v>42615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68</v>
      </c>
      <c r="B191" s="130">
        <v>42613</v>
      </c>
      <c r="C191" s="130"/>
      <c r="D191" s="131" t="s">
        <v>672</v>
      </c>
      <c r="E191" s="132" t="s">
        <v>545</v>
      </c>
      <c r="F191" s="133">
        <v>560</v>
      </c>
      <c r="G191" s="132"/>
      <c r="H191" s="132">
        <v>725</v>
      </c>
      <c r="I191" s="134">
        <v>725</v>
      </c>
      <c r="J191" s="135" t="s">
        <v>577</v>
      </c>
      <c r="K191" s="136">
        <f t="shared" si="118"/>
        <v>165</v>
      </c>
      <c r="L191" s="137">
        <f t="shared" si="119"/>
        <v>0.29464285714285715</v>
      </c>
      <c r="M191" s="132" t="s">
        <v>547</v>
      </c>
      <c r="N191" s="138">
        <v>42456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69</v>
      </c>
      <c r="B192" s="130">
        <v>42614</v>
      </c>
      <c r="C192" s="130"/>
      <c r="D192" s="131" t="s">
        <v>673</v>
      </c>
      <c r="E192" s="132" t="s">
        <v>545</v>
      </c>
      <c r="F192" s="133">
        <v>160.5</v>
      </c>
      <c r="G192" s="132"/>
      <c r="H192" s="132">
        <v>210</v>
      </c>
      <c r="I192" s="134">
        <v>210</v>
      </c>
      <c r="J192" s="135" t="s">
        <v>577</v>
      </c>
      <c r="K192" s="136">
        <f t="shared" si="118"/>
        <v>49.5</v>
      </c>
      <c r="L192" s="137">
        <f t="shared" si="119"/>
        <v>0.30841121495327101</v>
      </c>
      <c r="M192" s="132" t="s">
        <v>547</v>
      </c>
      <c r="N192" s="138">
        <v>42871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70</v>
      </c>
      <c r="B193" s="130">
        <v>42646</v>
      </c>
      <c r="C193" s="130"/>
      <c r="D193" s="131" t="s">
        <v>396</v>
      </c>
      <c r="E193" s="132" t="s">
        <v>545</v>
      </c>
      <c r="F193" s="133">
        <v>430</v>
      </c>
      <c r="G193" s="132"/>
      <c r="H193" s="132">
        <v>596</v>
      </c>
      <c r="I193" s="134">
        <v>575</v>
      </c>
      <c r="J193" s="135" t="s">
        <v>674</v>
      </c>
      <c r="K193" s="136">
        <v>166</v>
      </c>
      <c r="L193" s="137">
        <v>0.38604651162790699</v>
      </c>
      <c r="M193" s="132" t="s">
        <v>547</v>
      </c>
      <c r="N193" s="138">
        <v>42769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71</v>
      </c>
      <c r="B194" s="130">
        <v>42657</v>
      </c>
      <c r="C194" s="130"/>
      <c r="D194" s="131" t="s">
        <v>675</v>
      </c>
      <c r="E194" s="132" t="s">
        <v>545</v>
      </c>
      <c r="F194" s="133">
        <v>280</v>
      </c>
      <c r="G194" s="132"/>
      <c r="H194" s="132">
        <v>345</v>
      </c>
      <c r="I194" s="134">
        <v>345</v>
      </c>
      <c r="J194" s="135" t="s">
        <v>577</v>
      </c>
      <c r="K194" s="136">
        <f t="shared" ref="K194:K199" si="120">H194-F194</f>
        <v>65</v>
      </c>
      <c r="L194" s="137">
        <f>K194/F194</f>
        <v>0.23214285714285715</v>
      </c>
      <c r="M194" s="132" t="s">
        <v>547</v>
      </c>
      <c r="N194" s="138">
        <v>42814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9">
        <v>72</v>
      </c>
      <c r="B195" s="130">
        <v>42657</v>
      </c>
      <c r="C195" s="130"/>
      <c r="D195" s="131" t="s">
        <v>676</v>
      </c>
      <c r="E195" s="132" t="s">
        <v>545</v>
      </c>
      <c r="F195" s="133">
        <v>245</v>
      </c>
      <c r="G195" s="132"/>
      <c r="H195" s="132">
        <v>325.5</v>
      </c>
      <c r="I195" s="134">
        <v>330</v>
      </c>
      <c r="J195" s="135" t="s">
        <v>677</v>
      </c>
      <c r="K195" s="136">
        <f t="shared" si="120"/>
        <v>80.5</v>
      </c>
      <c r="L195" s="137">
        <f>K195/F195</f>
        <v>0.32857142857142857</v>
      </c>
      <c r="M195" s="132" t="s">
        <v>547</v>
      </c>
      <c r="N195" s="138">
        <v>42769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73</v>
      </c>
      <c r="B196" s="130">
        <v>42660</v>
      </c>
      <c r="C196" s="130"/>
      <c r="D196" s="131" t="s">
        <v>678</v>
      </c>
      <c r="E196" s="132" t="s">
        <v>545</v>
      </c>
      <c r="F196" s="133">
        <v>125</v>
      </c>
      <c r="G196" s="132"/>
      <c r="H196" s="132">
        <v>160</v>
      </c>
      <c r="I196" s="134">
        <v>160</v>
      </c>
      <c r="J196" s="135" t="s">
        <v>631</v>
      </c>
      <c r="K196" s="136">
        <f t="shared" si="120"/>
        <v>35</v>
      </c>
      <c r="L196" s="137">
        <v>0.28000000000000003</v>
      </c>
      <c r="M196" s="132" t="s">
        <v>547</v>
      </c>
      <c r="N196" s="138">
        <v>42803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74</v>
      </c>
      <c r="B197" s="130">
        <v>42660</v>
      </c>
      <c r="C197" s="130"/>
      <c r="D197" s="131" t="s">
        <v>679</v>
      </c>
      <c r="E197" s="132" t="s">
        <v>545</v>
      </c>
      <c r="F197" s="133">
        <v>114</v>
      </c>
      <c r="G197" s="132"/>
      <c r="H197" s="132">
        <v>145</v>
      </c>
      <c r="I197" s="134">
        <v>145</v>
      </c>
      <c r="J197" s="135" t="s">
        <v>631</v>
      </c>
      <c r="K197" s="136">
        <f t="shared" si="120"/>
        <v>31</v>
      </c>
      <c r="L197" s="137">
        <f>K197/F197</f>
        <v>0.27192982456140352</v>
      </c>
      <c r="M197" s="132" t="s">
        <v>547</v>
      </c>
      <c r="N197" s="138">
        <v>42859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29">
        <v>75</v>
      </c>
      <c r="B198" s="130">
        <v>42660</v>
      </c>
      <c r="C198" s="130"/>
      <c r="D198" s="131" t="s">
        <v>680</v>
      </c>
      <c r="E198" s="132" t="s">
        <v>545</v>
      </c>
      <c r="F198" s="133">
        <v>212</v>
      </c>
      <c r="G198" s="132"/>
      <c r="H198" s="132">
        <v>280</v>
      </c>
      <c r="I198" s="134">
        <v>276</v>
      </c>
      <c r="J198" s="135" t="s">
        <v>681</v>
      </c>
      <c r="K198" s="136">
        <f t="shared" si="120"/>
        <v>68</v>
      </c>
      <c r="L198" s="137">
        <f>K198/F198</f>
        <v>0.32075471698113206</v>
      </c>
      <c r="M198" s="132" t="s">
        <v>547</v>
      </c>
      <c r="N198" s="138">
        <v>42858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76</v>
      </c>
      <c r="B199" s="130">
        <v>42678</v>
      </c>
      <c r="C199" s="130"/>
      <c r="D199" s="131" t="s">
        <v>439</v>
      </c>
      <c r="E199" s="132" t="s">
        <v>545</v>
      </c>
      <c r="F199" s="133">
        <v>155</v>
      </c>
      <c r="G199" s="132"/>
      <c r="H199" s="132">
        <v>210</v>
      </c>
      <c r="I199" s="134">
        <v>210</v>
      </c>
      <c r="J199" s="135" t="s">
        <v>682</v>
      </c>
      <c r="K199" s="136">
        <f t="shared" si="120"/>
        <v>55</v>
      </c>
      <c r="L199" s="137">
        <f>K199/F199</f>
        <v>0.35483870967741937</v>
      </c>
      <c r="M199" s="132" t="s">
        <v>547</v>
      </c>
      <c r="N199" s="138">
        <v>42944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39">
        <v>77</v>
      </c>
      <c r="B200" s="140">
        <v>42710</v>
      </c>
      <c r="C200" s="140"/>
      <c r="D200" s="141" t="s">
        <v>683</v>
      </c>
      <c r="E200" s="142" t="s">
        <v>545</v>
      </c>
      <c r="F200" s="143">
        <v>150.5</v>
      </c>
      <c r="G200" s="143"/>
      <c r="H200" s="144">
        <v>72.5</v>
      </c>
      <c r="I200" s="144">
        <v>174</v>
      </c>
      <c r="J200" s="145" t="s">
        <v>684</v>
      </c>
      <c r="K200" s="146">
        <v>-78</v>
      </c>
      <c r="L200" s="147">
        <v>-0.51827242524916906</v>
      </c>
      <c r="M200" s="143" t="s">
        <v>557</v>
      </c>
      <c r="N200" s="140">
        <v>43333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78</v>
      </c>
      <c r="B201" s="130">
        <v>42712</v>
      </c>
      <c r="C201" s="130"/>
      <c r="D201" s="131" t="s">
        <v>685</v>
      </c>
      <c r="E201" s="132" t="s">
        <v>545</v>
      </c>
      <c r="F201" s="133">
        <v>380</v>
      </c>
      <c r="G201" s="132"/>
      <c r="H201" s="132">
        <v>478</v>
      </c>
      <c r="I201" s="134">
        <v>468</v>
      </c>
      <c r="J201" s="135" t="s">
        <v>631</v>
      </c>
      <c r="K201" s="136">
        <f>H201-F201</f>
        <v>98</v>
      </c>
      <c r="L201" s="137">
        <f>K201/F201</f>
        <v>0.25789473684210529</v>
      </c>
      <c r="M201" s="132" t="s">
        <v>547</v>
      </c>
      <c r="N201" s="138">
        <v>43025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79</v>
      </c>
      <c r="B202" s="130">
        <v>42734</v>
      </c>
      <c r="C202" s="130"/>
      <c r="D202" s="131" t="s">
        <v>118</v>
      </c>
      <c r="E202" s="132" t="s">
        <v>545</v>
      </c>
      <c r="F202" s="133">
        <v>305</v>
      </c>
      <c r="G202" s="132"/>
      <c r="H202" s="132">
        <v>375</v>
      </c>
      <c r="I202" s="134">
        <v>375</v>
      </c>
      <c r="J202" s="135" t="s">
        <v>631</v>
      </c>
      <c r="K202" s="136">
        <f>H202-F202</f>
        <v>70</v>
      </c>
      <c r="L202" s="137">
        <f>K202/F202</f>
        <v>0.22950819672131148</v>
      </c>
      <c r="M202" s="132" t="s">
        <v>547</v>
      </c>
      <c r="N202" s="138">
        <v>42768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29">
        <v>80</v>
      </c>
      <c r="B203" s="130">
        <v>42739</v>
      </c>
      <c r="C203" s="130"/>
      <c r="D203" s="131" t="s">
        <v>102</v>
      </c>
      <c r="E203" s="132" t="s">
        <v>545</v>
      </c>
      <c r="F203" s="133">
        <v>99.5</v>
      </c>
      <c r="G203" s="132"/>
      <c r="H203" s="132">
        <v>158</v>
      </c>
      <c r="I203" s="134">
        <v>158</v>
      </c>
      <c r="J203" s="135" t="s">
        <v>631</v>
      </c>
      <c r="K203" s="136">
        <f>H203-F203</f>
        <v>58.5</v>
      </c>
      <c r="L203" s="137">
        <f>K203/F203</f>
        <v>0.5879396984924623</v>
      </c>
      <c r="M203" s="132" t="s">
        <v>547</v>
      </c>
      <c r="N203" s="138">
        <v>42898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29">
        <v>81</v>
      </c>
      <c r="B204" s="130">
        <v>42739</v>
      </c>
      <c r="C204" s="130"/>
      <c r="D204" s="131" t="s">
        <v>102</v>
      </c>
      <c r="E204" s="132" t="s">
        <v>545</v>
      </c>
      <c r="F204" s="133">
        <v>99.5</v>
      </c>
      <c r="G204" s="132"/>
      <c r="H204" s="132">
        <v>158</v>
      </c>
      <c r="I204" s="134">
        <v>158</v>
      </c>
      <c r="J204" s="135" t="s">
        <v>631</v>
      </c>
      <c r="K204" s="136">
        <v>58.5</v>
      </c>
      <c r="L204" s="137">
        <v>0.58793969849246197</v>
      </c>
      <c r="M204" s="132" t="s">
        <v>547</v>
      </c>
      <c r="N204" s="138">
        <v>42898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29">
        <v>82</v>
      </c>
      <c r="B205" s="130">
        <v>42786</v>
      </c>
      <c r="C205" s="130"/>
      <c r="D205" s="131" t="s">
        <v>205</v>
      </c>
      <c r="E205" s="132" t="s">
        <v>545</v>
      </c>
      <c r="F205" s="133">
        <v>140.5</v>
      </c>
      <c r="G205" s="132"/>
      <c r="H205" s="132">
        <v>220</v>
      </c>
      <c r="I205" s="134">
        <v>220</v>
      </c>
      <c r="J205" s="135" t="s">
        <v>631</v>
      </c>
      <c r="K205" s="136">
        <f>H205-F205</f>
        <v>79.5</v>
      </c>
      <c r="L205" s="137">
        <f>K205/F205</f>
        <v>0.5658362989323843</v>
      </c>
      <c r="M205" s="132" t="s">
        <v>547</v>
      </c>
      <c r="N205" s="138">
        <v>42864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83</v>
      </c>
      <c r="B206" s="130">
        <v>42786</v>
      </c>
      <c r="C206" s="130"/>
      <c r="D206" s="131" t="s">
        <v>686</v>
      </c>
      <c r="E206" s="132" t="s">
        <v>545</v>
      </c>
      <c r="F206" s="133">
        <v>202.5</v>
      </c>
      <c r="G206" s="132"/>
      <c r="H206" s="132">
        <v>234</v>
      </c>
      <c r="I206" s="134">
        <v>234</v>
      </c>
      <c r="J206" s="135" t="s">
        <v>631</v>
      </c>
      <c r="K206" s="136">
        <v>31.5</v>
      </c>
      <c r="L206" s="137">
        <v>0.155555555555556</v>
      </c>
      <c r="M206" s="132" t="s">
        <v>547</v>
      </c>
      <c r="N206" s="138">
        <v>42836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84</v>
      </c>
      <c r="B207" s="130">
        <v>42818</v>
      </c>
      <c r="C207" s="130"/>
      <c r="D207" s="131" t="s">
        <v>687</v>
      </c>
      <c r="E207" s="132" t="s">
        <v>545</v>
      </c>
      <c r="F207" s="133">
        <v>300.5</v>
      </c>
      <c r="G207" s="132"/>
      <c r="H207" s="132">
        <v>417.5</v>
      </c>
      <c r="I207" s="134">
        <v>420</v>
      </c>
      <c r="J207" s="135" t="s">
        <v>688</v>
      </c>
      <c r="K207" s="136">
        <f>H207-F207</f>
        <v>117</v>
      </c>
      <c r="L207" s="137">
        <f>K207/F207</f>
        <v>0.38935108153078202</v>
      </c>
      <c r="M207" s="132" t="s">
        <v>547</v>
      </c>
      <c r="N207" s="138">
        <v>43070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29">
        <v>85</v>
      </c>
      <c r="B208" s="130">
        <v>42818</v>
      </c>
      <c r="C208" s="130"/>
      <c r="D208" s="131" t="s">
        <v>661</v>
      </c>
      <c r="E208" s="132" t="s">
        <v>545</v>
      </c>
      <c r="F208" s="133">
        <v>850</v>
      </c>
      <c r="G208" s="132"/>
      <c r="H208" s="132">
        <v>1042.5</v>
      </c>
      <c r="I208" s="134">
        <v>1023</v>
      </c>
      <c r="J208" s="135" t="s">
        <v>689</v>
      </c>
      <c r="K208" s="136">
        <v>192.5</v>
      </c>
      <c r="L208" s="137">
        <v>0.22647058823529401</v>
      </c>
      <c r="M208" s="132" t="s">
        <v>547</v>
      </c>
      <c r="N208" s="138">
        <v>42830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86</v>
      </c>
      <c r="B209" s="130">
        <v>42830</v>
      </c>
      <c r="C209" s="130"/>
      <c r="D209" s="131" t="s">
        <v>465</v>
      </c>
      <c r="E209" s="132" t="s">
        <v>545</v>
      </c>
      <c r="F209" s="133">
        <v>785</v>
      </c>
      <c r="G209" s="132"/>
      <c r="H209" s="132">
        <v>930</v>
      </c>
      <c r="I209" s="134">
        <v>920</v>
      </c>
      <c r="J209" s="135" t="s">
        <v>690</v>
      </c>
      <c r="K209" s="136">
        <f>H209-F209</f>
        <v>145</v>
      </c>
      <c r="L209" s="137">
        <f>K209/F209</f>
        <v>0.18471337579617833</v>
      </c>
      <c r="M209" s="132" t="s">
        <v>547</v>
      </c>
      <c r="N209" s="138">
        <v>42976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39">
        <v>87</v>
      </c>
      <c r="B210" s="140">
        <v>42831</v>
      </c>
      <c r="C210" s="140"/>
      <c r="D210" s="141" t="s">
        <v>691</v>
      </c>
      <c r="E210" s="142" t="s">
        <v>545</v>
      </c>
      <c r="F210" s="143">
        <v>40</v>
      </c>
      <c r="G210" s="143"/>
      <c r="H210" s="144">
        <v>13.1</v>
      </c>
      <c r="I210" s="144">
        <v>60</v>
      </c>
      <c r="J210" s="145" t="s">
        <v>692</v>
      </c>
      <c r="K210" s="146">
        <v>-26.9</v>
      </c>
      <c r="L210" s="147">
        <v>-0.67249999999999999</v>
      </c>
      <c r="M210" s="143" t="s">
        <v>557</v>
      </c>
      <c r="N210" s="140">
        <v>43138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29">
        <v>88</v>
      </c>
      <c r="B211" s="130">
        <v>42837</v>
      </c>
      <c r="C211" s="130"/>
      <c r="D211" s="131" t="s">
        <v>100</v>
      </c>
      <c r="E211" s="132" t="s">
        <v>545</v>
      </c>
      <c r="F211" s="133">
        <v>289.5</v>
      </c>
      <c r="G211" s="132"/>
      <c r="H211" s="132">
        <v>354</v>
      </c>
      <c r="I211" s="134">
        <v>360</v>
      </c>
      <c r="J211" s="135" t="s">
        <v>693</v>
      </c>
      <c r="K211" s="136">
        <f t="shared" ref="K211:K219" si="121">H211-F211</f>
        <v>64.5</v>
      </c>
      <c r="L211" s="137">
        <f t="shared" ref="L211:L219" si="122">K211/F211</f>
        <v>0.22279792746113988</v>
      </c>
      <c r="M211" s="132" t="s">
        <v>547</v>
      </c>
      <c r="N211" s="138">
        <v>43040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29">
        <v>89</v>
      </c>
      <c r="B212" s="130">
        <v>42845</v>
      </c>
      <c r="C212" s="130"/>
      <c r="D212" s="131" t="s">
        <v>413</v>
      </c>
      <c r="E212" s="132" t="s">
        <v>545</v>
      </c>
      <c r="F212" s="133">
        <v>700</v>
      </c>
      <c r="G212" s="132"/>
      <c r="H212" s="132">
        <v>840</v>
      </c>
      <c r="I212" s="134">
        <v>840</v>
      </c>
      <c r="J212" s="135" t="s">
        <v>694</v>
      </c>
      <c r="K212" s="136">
        <f t="shared" si="121"/>
        <v>140</v>
      </c>
      <c r="L212" s="137">
        <f t="shared" si="122"/>
        <v>0.2</v>
      </c>
      <c r="M212" s="132" t="s">
        <v>547</v>
      </c>
      <c r="N212" s="138">
        <v>42893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29">
        <v>90</v>
      </c>
      <c r="B213" s="130">
        <v>42887</v>
      </c>
      <c r="C213" s="130"/>
      <c r="D213" s="131" t="s">
        <v>695</v>
      </c>
      <c r="E213" s="132" t="s">
        <v>545</v>
      </c>
      <c r="F213" s="133">
        <v>130</v>
      </c>
      <c r="G213" s="132"/>
      <c r="H213" s="132">
        <v>144.25</v>
      </c>
      <c r="I213" s="134">
        <v>170</v>
      </c>
      <c r="J213" s="135" t="s">
        <v>696</v>
      </c>
      <c r="K213" s="136">
        <f t="shared" si="121"/>
        <v>14.25</v>
      </c>
      <c r="L213" s="137">
        <f t="shared" si="122"/>
        <v>0.10961538461538461</v>
      </c>
      <c r="M213" s="132" t="s">
        <v>547</v>
      </c>
      <c r="N213" s="138">
        <v>43675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29">
        <v>91</v>
      </c>
      <c r="B214" s="130">
        <v>42901</v>
      </c>
      <c r="C214" s="130"/>
      <c r="D214" s="131" t="s">
        <v>697</v>
      </c>
      <c r="E214" s="132" t="s">
        <v>545</v>
      </c>
      <c r="F214" s="133">
        <v>214.5</v>
      </c>
      <c r="G214" s="132"/>
      <c r="H214" s="132">
        <v>262</v>
      </c>
      <c r="I214" s="134">
        <v>262</v>
      </c>
      <c r="J214" s="135" t="s">
        <v>566</v>
      </c>
      <c r="K214" s="136">
        <f t="shared" si="121"/>
        <v>47.5</v>
      </c>
      <c r="L214" s="137">
        <f t="shared" si="122"/>
        <v>0.22144522144522144</v>
      </c>
      <c r="M214" s="132" t="s">
        <v>547</v>
      </c>
      <c r="N214" s="138">
        <v>42977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60">
        <v>92</v>
      </c>
      <c r="B215" s="161">
        <v>42933</v>
      </c>
      <c r="C215" s="161"/>
      <c r="D215" s="162" t="s">
        <v>698</v>
      </c>
      <c r="E215" s="163" t="s">
        <v>545</v>
      </c>
      <c r="F215" s="164">
        <v>370</v>
      </c>
      <c r="G215" s="163"/>
      <c r="H215" s="163">
        <v>447.5</v>
      </c>
      <c r="I215" s="165">
        <v>450</v>
      </c>
      <c r="J215" s="166" t="s">
        <v>631</v>
      </c>
      <c r="K215" s="136">
        <f t="shared" si="121"/>
        <v>77.5</v>
      </c>
      <c r="L215" s="167">
        <f t="shared" si="122"/>
        <v>0.20945945945945946</v>
      </c>
      <c r="M215" s="163" t="s">
        <v>547</v>
      </c>
      <c r="N215" s="168">
        <v>43035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60">
        <v>93</v>
      </c>
      <c r="B216" s="161">
        <v>42943</v>
      </c>
      <c r="C216" s="161"/>
      <c r="D216" s="162" t="s">
        <v>203</v>
      </c>
      <c r="E216" s="163" t="s">
        <v>545</v>
      </c>
      <c r="F216" s="164">
        <v>657.5</v>
      </c>
      <c r="G216" s="163"/>
      <c r="H216" s="163">
        <v>825</v>
      </c>
      <c r="I216" s="165">
        <v>820</v>
      </c>
      <c r="J216" s="166" t="s">
        <v>631</v>
      </c>
      <c r="K216" s="136">
        <f t="shared" si="121"/>
        <v>167.5</v>
      </c>
      <c r="L216" s="167">
        <f t="shared" si="122"/>
        <v>0.25475285171102663</v>
      </c>
      <c r="M216" s="163" t="s">
        <v>547</v>
      </c>
      <c r="N216" s="168">
        <v>43090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29">
        <v>94</v>
      </c>
      <c r="B217" s="130">
        <v>42964</v>
      </c>
      <c r="C217" s="130"/>
      <c r="D217" s="131" t="s">
        <v>374</v>
      </c>
      <c r="E217" s="132" t="s">
        <v>545</v>
      </c>
      <c r="F217" s="133">
        <v>605</v>
      </c>
      <c r="G217" s="132"/>
      <c r="H217" s="132">
        <v>750</v>
      </c>
      <c r="I217" s="134">
        <v>750</v>
      </c>
      <c r="J217" s="135" t="s">
        <v>690</v>
      </c>
      <c r="K217" s="136">
        <f t="shared" si="121"/>
        <v>145</v>
      </c>
      <c r="L217" s="137">
        <f t="shared" si="122"/>
        <v>0.23966942148760331</v>
      </c>
      <c r="M217" s="132" t="s">
        <v>547</v>
      </c>
      <c r="N217" s="138">
        <v>43027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39">
        <v>95</v>
      </c>
      <c r="B218" s="140">
        <v>42979</v>
      </c>
      <c r="C218" s="140"/>
      <c r="D218" s="148" t="s">
        <v>699</v>
      </c>
      <c r="E218" s="143" t="s">
        <v>545</v>
      </c>
      <c r="F218" s="143">
        <v>255</v>
      </c>
      <c r="G218" s="144"/>
      <c r="H218" s="144">
        <v>217.25</v>
      </c>
      <c r="I218" s="144">
        <v>320</v>
      </c>
      <c r="J218" s="145" t="s">
        <v>700</v>
      </c>
      <c r="K218" s="146">
        <f t="shared" si="121"/>
        <v>-37.75</v>
      </c>
      <c r="L218" s="149">
        <f t="shared" si="122"/>
        <v>-0.14803921568627451</v>
      </c>
      <c r="M218" s="143" t="s">
        <v>557</v>
      </c>
      <c r="N218" s="140">
        <v>43661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29">
        <v>96</v>
      </c>
      <c r="B219" s="130">
        <v>42997</v>
      </c>
      <c r="C219" s="130"/>
      <c r="D219" s="131" t="s">
        <v>701</v>
      </c>
      <c r="E219" s="132" t="s">
        <v>545</v>
      </c>
      <c r="F219" s="133">
        <v>215</v>
      </c>
      <c r="G219" s="132"/>
      <c r="H219" s="132">
        <v>258</v>
      </c>
      <c r="I219" s="134">
        <v>258</v>
      </c>
      <c r="J219" s="135" t="s">
        <v>631</v>
      </c>
      <c r="K219" s="136">
        <f t="shared" si="121"/>
        <v>43</v>
      </c>
      <c r="L219" s="137">
        <f t="shared" si="122"/>
        <v>0.2</v>
      </c>
      <c r="M219" s="132" t="s">
        <v>547</v>
      </c>
      <c r="N219" s="138">
        <v>43040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29">
        <v>97</v>
      </c>
      <c r="B220" s="130">
        <v>42997</v>
      </c>
      <c r="C220" s="130"/>
      <c r="D220" s="131" t="s">
        <v>701</v>
      </c>
      <c r="E220" s="132" t="s">
        <v>545</v>
      </c>
      <c r="F220" s="133">
        <v>215</v>
      </c>
      <c r="G220" s="132"/>
      <c r="H220" s="132">
        <v>258</v>
      </c>
      <c r="I220" s="134">
        <v>258</v>
      </c>
      <c r="J220" s="166" t="s">
        <v>631</v>
      </c>
      <c r="K220" s="136">
        <v>43</v>
      </c>
      <c r="L220" s="137">
        <v>0.2</v>
      </c>
      <c r="M220" s="132" t="s">
        <v>547</v>
      </c>
      <c r="N220" s="138">
        <v>43040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60">
        <v>98</v>
      </c>
      <c r="B221" s="161">
        <v>42998</v>
      </c>
      <c r="C221" s="161"/>
      <c r="D221" s="162" t="s">
        <v>702</v>
      </c>
      <c r="E221" s="163" t="s">
        <v>545</v>
      </c>
      <c r="F221" s="133">
        <v>75</v>
      </c>
      <c r="G221" s="163"/>
      <c r="H221" s="163">
        <v>90</v>
      </c>
      <c r="I221" s="165">
        <v>90</v>
      </c>
      <c r="J221" s="135" t="s">
        <v>703</v>
      </c>
      <c r="K221" s="136">
        <f t="shared" ref="K221:K226" si="123">H221-F221</f>
        <v>15</v>
      </c>
      <c r="L221" s="137">
        <f t="shared" ref="L221:L226" si="124">K221/F221</f>
        <v>0.2</v>
      </c>
      <c r="M221" s="132" t="s">
        <v>547</v>
      </c>
      <c r="N221" s="138">
        <v>43019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60">
        <v>99</v>
      </c>
      <c r="B222" s="161">
        <v>43011</v>
      </c>
      <c r="C222" s="161"/>
      <c r="D222" s="162" t="s">
        <v>704</v>
      </c>
      <c r="E222" s="163" t="s">
        <v>545</v>
      </c>
      <c r="F222" s="164">
        <v>315</v>
      </c>
      <c r="G222" s="163"/>
      <c r="H222" s="163">
        <v>392</v>
      </c>
      <c r="I222" s="165">
        <v>384</v>
      </c>
      <c r="J222" s="166" t="s">
        <v>705</v>
      </c>
      <c r="K222" s="136">
        <f t="shared" si="123"/>
        <v>77</v>
      </c>
      <c r="L222" s="167">
        <f t="shared" si="124"/>
        <v>0.24444444444444444</v>
      </c>
      <c r="M222" s="163" t="s">
        <v>547</v>
      </c>
      <c r="N222" s="168">
        <v>43017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60">
        <v>100</v>
      </c>
      <c r="B223" s="161">
        <v>43013</v>
      </c>
      <c r="C223" s="161"/>
      <c r="D223" s="162" t="s">
        <v>443</v>
      </c>
      <c r="E223" s="163" t="s">
        <v>545</v>
      </c>
      <c r="F223" s="164">
        <v>145</v>
      </c>
      <c r="G223" s="163"/>
      <c r="H223" s="163">
        <v>179</v>
      </c>
      <c r="I223" s="165">
        <v>180</v>
      </c>
      <c r="J223" s="166" t="s">
        <v>706</v>
      </c>
      <c r="K223" s="136">
        <f t="shared" si="123"/>
        <v>34</v>
      </c>
      <c r="L223" s="167">
        <f t="shared" si="124"/>
        <v>0.23448275862068965</v>
      </c>
      <c r="M223" s="163" t="s">
        <v>547</v>
      </c>
      <c r="N223" s="168">
        <v>43025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60">
        <v>101</v>
      </c>
      <c r="B224" s="161">
        <v>43014</v>
      </c>
      <c r="C224" s="161"/>
      <c r="D224" s="162" t="s">
        <v>349</v>
      </c>
      <c r="E224" s="163" t="s">
        <v>545</v>
      </c>
      <c r="F224" s="164">
        <v>256</v>
      </c>
      <c r="G224" s="163"/>
      <c r="H224" s="163">
        <v>323</v>
      </c>
      <c r="I224" s="165">
        <v>320</v>
      </c>
      <c r="J224" s="166" t="s">
        <v>631</v>
      </c>
      <c r="K224" s="136">
        <f t="shared" si="123"/>
        <v>67</v>
      </c>
      <c r="L224" s="167">
        <f t="shared" si="124"/>
        <v>0.26171875</v>
      </c>
      <c r="M224" s="163" t="s">
        <v>547</v>
      </c>
      <c r="N224" s="168">
        <v>43067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60">
        <v>102</v>
      </c>
      <c r="B225" s="161">
        <v>43017</v>
      </c>
      <c r="C225" s="161"/>
      <c r="D225" s="162" t="s">
        <v>363</v>
      </c>
      <c r="E225" s="163" t="s">
        <v>545</v>
      </c>
      <c r="F225" s="164">
        <v>137.5</v>
      </c>
      <c r="G225" s="163"/>
      <c r="H225" s="163">
        <v>184</v>
      </c>
      <c r="I225" s="165">
        <v>183</v>
      </c>
      <c r="J225" s="166" t="s">
        <v>707</v>
      </c>
      <c r="K225" s="136">
        <f t="shared" si="123"/>
        <v>46.5</v>
      </c>
      <c r="L225" s="167">
        <f t="shared" si="124"/>
        <v>0.33818181818181819</v>
      </c>
      <c r="M225" s="163" t="s">
        <v>547</v>
      </c>
      <c r="N225" s="168">
        <v>43108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60">
        <v>103</v>
      </c>
      <c r="B226" s="161">
        <v>43018</v>
      </c>
      <c r="C226" s="161"/>
      <c r="D226" s="162" t="s">
        <v>708</v>
      </c>
      <c r="E226" s="163" t="s">
        <v>545</v>
      </c>
      <c r="F226" s="164">
        <v>125.5</v>
      </c>
      <c r="G226" s="163"/>
      <c r="H226" s="163">
        <v>158</v>
      </c>
      <c r="I226" s="165">
        <v>155</v>
      </c>
      <c r="J226" s="166" t="s">
        <v>709</v>
      </c>
      <c r="K226" s="136">
        <f t="shared" si="123"/>
        <v>32.5</v>
      </c>
      <c r="L226" s="167">
        <f t="shared" si="124"/>
        <v>0.25896414342629481</v>
      </c>
      <c r="M226" s="163" t="s">
        <v>547</v>
      </c>
      <c r="N226" s="168">
        <v>43067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60">
        <v>104</v>
      </c>
      <c r="B227" s="161">
        <v>43018</v>
      </c>
      <c r="C227" s="161"/>
      <c r="D227" s="162" t="s">
        <v>710</v>
      </c>
      <c r="E227" s="163" t="s">
        <v>545</v>
      </c>
      <c r="F227" s="164">
        <v>895</v>
      </c>
      <c r="G227" s="163"/>
      <c r="H227" s="163">
        <v>1122.5</v>
      </c>
      <c r="I227" s="165">
        <v>1078</v>
      </c>
      <c r="J227" s="166" t="s">
        <v>711</v>
      </c>
      <c r="K227" s="136">
        <v>227.5</v>
      </c>
      <c r="L227" s="167">
        <v>0.25418994413407803</v>
      </c>
      <c r="M227" s="163" t="s">
        <v>547</v>
      </c>
      <c r="N227" s="168">
        <v>43117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60">
        <v>105</v>
      </c>
      <c r="B228" s="161">
        <v>43020</v>
      </c>
      <c r="C228" s="161"/>
      <c r="D228" s="162" t="s">
        <v>358</v>
      </c>
      <c r="E228" s="163" t="s">
        <v>545</v>
      </c>
      <c r="F228" s="164">
        <v>525</v>
      </c>
      <c r="G228" s="163"/>
      <c r="H228" s="163">
        <v>629</v>
      </c>
      <c r="I228" s="165">
        <v>629</v>
      </c>
      <c r="J228" s="166" t="s">
        <v>631</v>
      </c>
      <c r="K228" s="136">
        <v>104</v>
      </c>
      <c r="L228" s="167">
        <v>0.19809523809523799</v>
      </c>
      <c r="M228" s="163" t="s">
        <v>547</v>
      </c>
      <c r="N228" s="168">
        <v>43119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60">
        <v>106</v>
      </c>
      <c r="B229" s="161">
        <v>43046</v>
      </c>
      <c r="C229" s="161"/>
      <c r="D229" s="162" t="s">
        <v>391</v>
      </c>
      <c r="E229" s="163" t="s">
        <v>545</v>
      </c>
      <c r="F229" s="164">
        <v>740</v>
      </c>
      <c r="G229" s="163"/>
      <c r="H229" s="163">
        <v>892.5</v>
      </c>
      <c r="I229" s="165">
        <v>900</v>
      </c>
      <c r="J229" s="166" t="s">
        <v>712</v>
      </c>
      <c r="K229" s="136">
        <f>H229-F229</f>
        <v>152.5</v>
      </c>
      <c r="L229" s="167">
        <f>K229/F229</f>
        <v>0.20608108108108109</v>
      </c>
      <c r="M229" s="163" t="s">
        <v>547</v>
      </c>
      <c r="N229" s="168">
        <v>43052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29">
        <v>107</v>
      </c>
      <c r="B230" s="130">
        <v>43073</v>
      </c>
      <c r="C230" s="130"/>
      <c r="D230" s="131" t="s">
        <v>713</v>
      </c>
      <c r="E230" s="132" t="s">
        <v>545</v>
      </c>
      <c r="F230" s="133">
        <v>118.5</v>
      </c>
      <c r="G230" s="132"/>
      <c r="H230" s="132">
        <v>143.5</v>
      </c>
      <c r="I230" s="134">
        <v>145</v>
      </c>
      <c r="J230" s="135" t="s">
        <v>714</v>
      </c>
      <c r="K230" s="136">
        <f>H230-F230</f>
        <v>25</v>
      </c>
      <c r="L230" s="137">
        <f>K230/F230</f>
        <v>0.2109704641350211</v>
      </c>
      <c r="M230" s="132" t="s">
        <v>547</v>
      </c>
      <c r="N230" s="138">
        <v>43097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39">
        <v>108</v>
      </c>
      <c r="B231" s="140">
        <v>43090</v>
      </c>
      <c r="C231" s="140"/>
      <c r="D231" s="141" t="s">
        <v>418</v>
      </c>
      <c r="E231" s="142" t="s">
        <v>545</v>
      </c>
      <c r="F231" s="143">
        <v>715</v>
      </c>
      <c r="G231" s="143"/>
      <c r="H231" s="144">
        <v>500</v>
      </c>
      <c r="I231" s="144">
        <v>872</v>
      </c>
      <c r="J231" s="145" t="s">
        <v>715</v>
      </c>
      <c r="K231" s="146">
        <f>H231-F231</f>
        <v>-215</v>
      </c>
      <c r="L231" s="147">
        <f>K231/F231</f>
        <v>-0.30069930069930068</v>
      </c>
      <c r="M231" s="143" t="s">
        <v>557</v>
      </c>
      <c r="N231" s="140">
        <v>43670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29">
        <v>109</v>
      </c>
      <c r="B232" s="130">
        <v>43098</v>
      </c>
      <c r="C232" s="130"/>
      <c r="D232" s="131" t="s">
        <v>704</v>
      </c>
      <c r="E232" s="132" t="s">
        <v>545</v>
      </c>
      <c r="F232" s="133">
        <v>435</v>
      </c>
      <c r="G232" s="132"/>
      <c r="H232" s="132">
        <v>542.5</v>
      </c>
      <c r="I232" s="134">
        <v>539</v>
      </c>
      <c r="J232" s="135" t="s">
        <v>631</v>
      </c>
      <c r="K232" s="136">
        <v>107.5</v>
      </c>
      <c r="L232" s="137">
        <v>0.247126436781609</v>
      </c>
      <c r="M232" s="132" t="s">
        <v>547</v>
      </c>
      <c r="N232" s="138">
        <v>43206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29">
        <v>110</v>
      </c>
      <c r="B233" s="130">
        <v>43098</v>
      </c>
      <c r="C233" s="130"/>
      <c r="D233" s="131" t="s">
        <v>517</v>
      </c>
      <c r="E233" s="132" t="s">
        <v>545</v>
      </c>
      <c r="F233" s="133">
        <v>885</v>
      </c>
      <c r="G233" s="132"/>
      <c r="H233" s="132">
        <v>1090</v>
      </c>
      <c r="I233" s="134">
        <v>1084</v>
      </c>
      <c r="J233" s="135" t="s">
        <v>631</v>
      </c>
      <c r="K233" s="136">
        <v>205</v>
      </c>
      <c r="L233" s="137">
        <v>0.23163841807909599</v>
      </c>
      <c r="M233" s="132" t="s">
        <v>547</v>
      </c>
      <c r="N233" s="138">
        <v>43213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69">
        <v>111</v>
      </c>
      <c r="B234" s="170">
        <v>43192</v>
      </c>
      <c r="C234" s="170"/>
      <c r="D234" s="148" t="s">
        <v>716</v>
      </c>
      <c r="E234" s="143" t="s">
        <v>545</v>
      </c>
      <c r="F234" s="171">
        <v>478.5</v>
      </c>
      <c r="G234" s="143"/>
      <c r="H234" s="143">
        <v>442</v>
      </c>
      <c r="I234" s="144">
        <v>613</v>
      </c>
      <c r="J234" s="145" t="s">
        <v>717</v>
      </c>
      <c r="K234" s="146">
        <f>H234-F234</f>
        <v>-36.5</v>
      </c>
      <c r="L234" s="147">
        <f>K234/F234</f>
        <v>-7.6280041797283177E-2</v>
      </c>
      <c r="M234" s="143" t="s">
        <v>557</v>
      </c>
      <c r="N234" s="140">
        <v>43762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39">
        <v>112</v>
      </c>
      <c r="B235" s="140">
        <v>43194</v>
      </c>
      <c r="C235" s="140"/>
      <c r="D235" s="141" t="s">
        <v>718</v>
      </c>
      <c r="E235" s="142" t="s">
        <v>545</v>
      </c>
      <c r="F235" s="143">
        <f>141.5-7.3</f>
        <v>134.19999999999999</v>
      </c>
      <c r="G235" s="143"/>
      <c r="H235" s="144">
        <v>77</v>
      </c>
      <c r="I235" s="144">
        <v>180</v>
      </c>
      <c r="J235" s="145" t="s">
        <v>719</v>
      </c>
      <c r="K235" s="146">
        <f>H235-F235</f>
        <v>-57.199999999999989</v>
      </c>
      <c r="L235" s="147">
        <f>K235/F235</f>
        <v>-0.42622950819672129</v>
      </c>
      <c r="M235" s="143" t="s">
        <v>557</v>
      </c>
      <c r="N235" s="140">
        <v>43522</v>
      </c>
      <c r="O235" s="54"/>
      <c r="P235" s="54"/>
      <c r="Q235" s="198"/>
      <c r="R235" s="54"/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39">
        <v>113</v>
      </c>
      <c r="B236" s="140">
        <v>43209</v>
      </c>
      <c r="C236" s="140"/>
      <c r="D236" s="141" t="s">
        <v>720</v>
      </c>
      <c r="E236" s="142" t="s">
        <v>545</v>
      </c>
      <c r="F236" s="143">
        <v>430</v>
      </c>
      <c r="G236" s="143"/>
      <c r="H236" s="144">
        <v>220</v>
      </c>
      <c r="I236" s="144">
        <v>537</v>
      </c>
      <c r="J236" s="145" t="s">
        <v>721</v>
      </c>
      <c r="K236" s="146">
        <f>H236-F236</f>
        <v>-210</v>
      </c>
      <c r="L236" s="147">
        <f>K236/F236</f>
        <v>-0.48837209302325579</v>
      </c>
      <c r="M236" s="143" t="s">
        <v>557</v>
      </c>
      <c r="N236" s="140">
        <v>43252</v>
      </c>
      <c r="O236" s="54"/>
      <c r="P236" s="54"/>
      <c r="Q236" s="198"/>
      <c r="R236" s="54"/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60">
        <v>114</v>
      </c>
      <c r="B237" s="161">
        <v>43220</v>
      </c>
      <c r="C237" s="161"/>
      <c r="D237" s="162" t="s">
        <v>722</v>
      </c>
      <c r="E237" s="163" t="s">
        <v>545</v>
      </c>
      <c r="F237" s="163">
        <v>153.5</v>
      </c>
      <c r="G237" s="163"/>
      <c r="H237" s="163">
        <v>196</v>
      </c>
      <c r="I237" s="165">
        <v>196</v>
      </c>
      <c r="J237" s="135" t="s">
        <v>723</v>
      </c>
      <c r="K237" s="136">
        <f>H237-F237</f>
        <v>42.5</v>
      </c>
      <c r="L237" s="137">
        <f>K237/F237</f>
        <v>0.27687296416938112</v>
      </c>
      <c r="M237" s="132" t="s">
        <v>547</v>
      </c>
      <c r="N237" s="138">
        <v>43605</v>
      </c>
      <c r="O237" s="54"/>
      <c r="P237" s="54"/>
      <c r="Q237" s="198"/>
      <c r="R237" s="54"/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39">
        <v>115</v>
      </c>
      <c r="B238" s="140">
        <v>43306</v>
      </c>
      <c r="C238" s="140"/>
      <c r="D238" s="141" t="s">
        <v>691</v>
      </c>
      <c r="E238" s="142" t="s">
        <v>545</v>
      </c>
      <c r="F238" s="143">
        <v>27.5</v>
      </c>
      <c r="G238" s="143"/>
      <c r="H238" s="144">
        <v>13.1</v>
      </c>
      <c r="I238" s="144">
        <v>60</v>
      </c>
      <c r="J238" s="145" t="s">
        <v>724</v>
      </c>
      <c r="K238" s="146">
        <v>-14.4</v>
      </c>
      <c r="L238" s="147">
        <v>-0.52363636363636401</v>
      </c>
      <c r="M238" s="143" t="s">
        <v>557</v>
      </c>
      <c r="N238" s="140">
        <v>43138</v>
      </c>
      <c r="O238" s="54"/>
      <c r="P238" s="54"/>
      <c r="Q238" s="198"/>
      <c r="R238" s="54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69">
        <v>116</v>
      </c>
      <c r="B239" s="170">
        <v>43318</v>
      </c>
      <c r="C239" s="170"/>
      <c r="D239" s="148" t="s">
        <v>725</v>
      </c>
      <c r="E239" s="143" t="s">
        <v>545</v>
      </c>
      <c r="F239" s="143">
        <v>148.5</v>
      </c>
      <c r="G239" s="143"/>
      <c r="H239" s="143">
        <v>102</v>
      </c>
      <c r="I239" s="144">
        <v>182</v>
      </c>
      <c r="J239" s="145" t="s">
        <v>726</v>
      </c>
      <c r="K239" s="146">
        <f>H239-F239</f>
        <v>-46.5</v>
      </c>
      <c r="L239" s="147">
        <f>K239/F239</f>
        <v>-0.31313131313131315</v>
      </c>
      <c r="M239" s="143" t="s">
        <v>557</v>
      </c>
      <c r="N239" s="140">
        <v>43661</v>
      </c>
      <c r="O239" s="54"/>
      <c r="P239" s="54"/>
      <c r="Q239" s="198"/>
      <c r="R239" s="54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29">
        <v>117</v>
      </c>
      <c r="B240" s="130">
        <v>43335</v>
      </c>
      <c r="C240" s="130"/>
      <c r="D240" s="131" t="s">
        <v>727</v>
      </c>
      <c r="E240" s="132" t="s">
        <v>545</v>
      </c>
      <c r="F240" s="163">
        <v>285</v>
      </c>
      <c r="G240" s="132"/>
      <c r="H240" s="132">
        <v>355</v>
      </c>
      <c r="I240" s="134">
        <v>364</v>
      </c>
      <c r="J240" s="135" t="s">
        <v>728</v>
      </c>
      <c r="K240" s="136">
        <v>70</v>
      </c>
      <c r="L240" s="137">
        <v>0.24561403508771901</v>
      </c>
      <c r="M240" s="132" t="s">
        <v>547</v>
      </c>
      <c r="N240" s="138">
        <v>43455</v>
      </c>
      <c r="O240" s="54"/>
      <c r="P240" s="54"/>
      <c r="Q240" s="198"/>
      <c r="R240" s="54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29">
        <v>118</v>
      </c>
      <c r="B241" s="130">
        <v>43341</v>
      </c>
      <c r="C241" s="130"/>
      <c r="D241" s="131" t="s">
        <v>383</v>
      </c>
      <c r="E241" s="132" t="s">
        <v>545</v>
      </c>
      <c r="F241" s="163">
        <v>525</v>
      </c>
      <c r="G241" s="132"/>
      <c r="H241" s="132">
        <v>585</v>
      </c>
      <c r="I241" s="134">
        <v>635</v>
      </c>
      <c r="J241" s="135" t="s">
        <v>729</v>
      </c>
      <c r="K241" s="136">
        <f t="shared" ref="K241:K272" si="125">H241-F241</f>
        <v>60</v>
      </c>
      <c r="L241" s="137">
        <f t="shared" ref="L241:L272" si="126">K241/F241</f>
        <v>0.11428571428571428</v>
      </c>
      <c r="M241" s="132" t="s">
        <v>547</v>
      </c>
      <c r="N241" s="138">
        <v>43662</v>
      </c>
      <c r="O241" s="54"/>
      <c r="P241" s="54"/>
      <c r="Q241" s="198"/>
      <c r="R241" s="54"/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29">
        <v>119</v>
      </c>
      <c r="B242" s="130">
        <v>43395</v>
      </c>
      <c r="C242" s="130"/>
      <c r="D242" s="131" t="s">
        <v>374</v>
      </c>
      <c r="E242" s="132" t="s">
        <v>545</v>
      </c>
      <c r="F242" s="163">
        <v>475</v>
      </c>
      <c r="G242" s="132"/>
      <c r="H242" s="132">
        <v>574</v>
      </c>
      <c r="I242" s="134">
        <v>570</v>
      </c>
      <c r="J242" s="135" t="s">
        <v>631</v>
      </c>
      <c r="K242" s="136">
        <f t="shared" si="125"/>
        <v>99</v>
      </c>
      <c r="L242" s="137">
        <f t="shared" si="126"/>
        <v>0.20842105263157895</v>
      </c>
      <c r="M242" s="132" t="s">
        <v>547</v>
      </c>
      <c r="N242" s="138">
        <v>43403</v>
      </c>
      <c r="O242" s="54"/>
      <c r="P242" s="54"/>
      <c r="Q242" s="198"/>
      <c r="R242" s="54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60">
        <v>120</v>
      </c>
      <c r="B243" s="161">
        <v>43397</v>
      </c>
      <c r="C243" s="161"/>
      <c r="D243" s="162" t="s">
        <v>730</v>
      </c>
      <c r="E243" s="163" t="s">
        <v>545</v>
      </c>
      <c r="F243" s="163">
        <v>707.5</v>
      </c>
      <c r="G243" s="163"/>
      <c r="H243" s="163">
        <v>872</v>
      </c>
      <c r="I243" s="165">
        <v>872</v>
      </c>
      <c r="J243" s="166" t="s">
        <v>631</v>
      </c>
      <c r="K243" s="136">
        <f t="shared" si="125"/>
        <v>164.5</v>
      </c>
      <c r="L243" s="167">
        <f t="shared" si="126"/>
        <v>0.23250883392226149</v>
      </c>
      <c r="M243" s="163" t="s">
        <v>547</v>
      </c>
      <c r="N243" s="168">
        <v>43482</v>
      </c>
      <c r="O243" s="54"/>
      <c r="P243" s="54"/>
      <c r="Q243" s="198"/>
      <c r="R243" s="54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60">
        <v>121</v>
      </c>
      <c r="B244" s="161">
        <v>43398</v>
      </c>
      <c r="C244" s="161"/>
      <c r="D244" s="162" t="s">
        <v>731</v>
      </c>
      <c r="E244" s="163" t="s">
        <v>545</v>
      </c>
      <c r="F244" s="163">
        <v>162</v>
      </c>
      <c r="G244" s="163"/>
      <c r="H244" s="163">
        <v>204</v>
      </c>
      <c r="I244" s="165">
        <v>209</v>
      </c>
      <c r="J244" s="166" t="s">
        <v>732</v>
      </c>
      <c r="K244" s="136">
        <f t="shared" si="125"/>
        <v>42</v>
      </c>
      <c r="L244" s="167">
        <f t="shared" si="126"/>
        <v>0.25925925925925924</v>
      </c>
      <c r="M244" s="163" t="s">
        <v>547</v>
      </c>
      <c r="N244" s="168">
        <v>43539</v>
      </c>
      <c r="O244" s="54"/>
      <c r="P244" s="54"/>
      <c r="Q244" s="198"/>
      <c r="R244" s="54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60">
        <v>122</v>
      </c>
      <c r="B245" s="161">
        <v>43399</v>
      </c>
      <c r="C245" s="161"/>
      <c r="D245" s="162" t="s">
        <v>459</v>
      </c>
      <c r="E245" s="163" t="s">
        <v>545</v>
      </c>
      <c r="F245" s="163">
        <v>240</v>
      </c>
      <c r="G245" s="163"/>
      <c r="H245" s="163">
        <v>297</v>
      </c>
      <c r="I245" s="165">
        <v>297</v>
      </c>
      <c r="J245" s="166" t="s">
        <v>631</v>
      </c>
      <c r="K245" s="172">
        <f t="shared" si="125"/>
        <v>57</v>
      </c>
      <c r="L245" s="167">
        <f t="shared" si="126"/>
        <v>0.23749999999999999</v>
      </c>
      <c r="M245" s="163" t="s">
        <v>547</v>
      </c>
      <c r="N245" s="168">
        <v>43417</v>
      </c>
      <c r="O245" s="54"/>
      <c r="P245" s="54"/>
      <c r="Q245" s="198"/>
      <c r="R245" s="54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29">
        <v>123</v>
      </c>
      <c r="B246" s="130">
        <v>43439</v>
      </c>
      <c r="C246" s="130"/>
      <c r="D246" s="131" t="s">
        <v>733</v>
      </c>
      <c r="E246" s="132" t="s">
        <v>545</v>
      </c>
      <c r="F246" s="132">
        <v>202.5</v>
      </c>
      <c r="G246" s="132"/>
      <c r="H246" s="132">
        <v>255</v>
      </c>
      <c r="I246" s="134">
        <v>252</v>
      </c>
      <c r="J246" s="135" t="s">
        <v>631</v>
      </c>
      <c r="K246" s="136">
        <f t="shared" si="125"/>
        <v>52.5</v>
      </c>
      <c r="L246" s="137">
        <f t="shared" si="126"/>
        <v>0.25925925925925924</v>
      </c>
      <c r="M246" s="132" t="s">
        <v>547</v>
      </c>
      <c r="N246" s="138">
        <v>43542</v>
      </c>
      <c r="O246" s="54"/>
      <c r="P246" s="54"/>
      <c r="Q246" s="198"/>
      <c r="R246" s="54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60">
        <v>124</v>
      </c>
      <c r="B247" s="161">
        <v>43465</v>
      </c>
      <c r="C247" s="130"/>
      <c r="D247" s="162" t="s">
        <v>156</v>
      </c>
      <c r="E247" s="163" t="s">
        <v>545</v>
      </c>
      <c r="F247" s="163">
        <v>710</v>
      </c>
      <c r="G247" s="163"/>
      <c r="H247" s="163">
        <v>866</v>
      </c>
      <c r="I247" s="165">
        <v>866</v>
      </c>
      <c r="J247" s="166" t="s">
        <v>631</v>
      </c>
      <c r="K247" s="136">
        <f t="shared" si="125"/>
        <v>156</v>
      </c>
      <c r="L247" s="137">
        <f t="shared" si="126"/>
        <v>0.21971830985915494</v>
      </c>
      <c r="M247" s="132" t="s">
        <v>547</v>
      </c>
      <c r="N247" s="138">
        <v>43553</v>
      </c>
      <c r="O247" s="54"/>
      <c r="P247" s="54"/>
      <c r="Q247" s="198"/>
      <c r="R247" s="54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125</v>
      </c>
      <c r="B248" s="161">
        <v>43522</v>
      </c>
      <c r="C248" s="161"/>
      <c r="D248" s="162" t="s">
        <v>170</v>
      </c>
      <c r="E248" s="163" t="s">
        <v>545</v>
      </c>
      <c r="F248" s="163">
        <v>337.25</v>
      </c>
      <c r="G248" s="163"/>
      <c r="H248" s="163">
        <v>398.5</v>
      </c>
      <c r="I248" s="165">
        <v>411</v>
      </c>
      <c r="J248" s="135" t="s">
        <v>734</v>
      </c>
      <c r="K248" s="136">
        <f t="shared" si="125"/>
        <v>61.25</v>
      </c>
      <c r="L248" s="137">
        <f t="shared" si="126"/>
        <v>0.1816160118606375</v>
      </c>
      <c r="M248" s="132" t="s">
        <v>547</v>
      </c>
      <c r="N248" s="138">
        <v>43760</v>
      </c>
      <c r="O248" s="54"/>
      <c r="P248" s="54"/>
      <c r="Q248" s="198"/>
      <c r="R248" s="54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73">
        <v>126</v>
      </c>
      <c r="B249" s="174">
        <v>43559</v>
      </c>
      <c r="C249" s="174"/>
      <c r="D249" s="175" t="s">
        <v>735</v>
      </c>
      <c r="E249" s="176" t="s">
        <v>545</v>
      </c>
      <c r="F249" s="176">
        <v>130</v>
      </c>
      <c r="G249" s="176"/>
      <c r="H249" s="176">
        <v>65</v>
      </c>
      <c r="I249" s="177">
        <v>158</v>
      </c>
      <c r="J249" s="145" t="s">
        <v>736</v>
      </c>
      <c r="K249" s="146">
        <f t="shared" si="125"/>
        <v>-65</v>
      </c>
      <c r="L249" s="147">
        <f t="shared" si="126"/>
        <v>-0.5</v>
      </c>
      <c r="M249" s="143" t="s">
        <v>557</v>
      </c>
      <c r="N249" s="140">
        <v>43726</v>
      </c>
      <c r="O249" s="54"/>
      <c r="P249" s="54"/>
      <c r="Q249" s="198"/>
      <c r="R249" s="54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60">
        <v>127</v>
      </c>
      <c r="B250" s="161">
        <v>43017</v>
      </c>
      <c r="C250" s="161"/>
      <c r="D250" s="162" t="s">
        <v>205</v>
      </c>
      <c r="E250" s="163" t="s">
        <v>545</v>
      </c>
      <c r="F250" s="163">
        <v>141.5</v>
      </c>
      <c r="G250" s="163"/>
      <c r="H250" s="163">
        <v>183.5</v>
      </c>
      <c r="I250" s="165">
        <v>210</v>
      </c>
      <c r="J250" s="135" t="s">
        <v>732</v>
      </c>
      <c r="K250" s="136">
        <f t="shared" si="125"/>
        <v>42</v>
      </c>
      <c r="L250" s="137">
        <f t="shared" si="126"/>
        <v>0.29681978798586572</v>
      </c>
      <c r="M250" s="132" t="s">
        <v>547</v>
      </c>
      <c r="N250" s="138">
        <v>43042</v>
      </c>
      <c r="O250" s="54"/>
      <c r="P250" s="54"/>
      <c r="Q250" s="198"/>
      <c r="R250" s="54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73">
        <v>128</v>
      </c>
      <c r="B251" s="174">
        <v>43074</v>
      </c>
      <c r="C251" s="174"/>
      <c r="D251" s="175" t="s">
        <v>737</v>
      </c>
      <c r="E251" s="176" t="s">
        <v>545</v>
      </c>
      <c r="F251" s="171">
        <v>172</v>
      </c>
      <c r="G251" s="176"/>
      <c r="H251" s="176">
        <v>155.25</v>
      </c>
      <c r="I251" s="177">
        <v>230</v>
      </c>
      <c r="J251" s="145" t="s">
        <v>738</v>
      </c>
      <c r="K251" s="146">
        <f t="shared" si="125"/>
        <v>-16.75</v>
      </c>
      <c r="L251" s="147">
        <f t="shared" si="126"/>
        <v>-9.7383720930232565E-2</v>
      </c>
      <c r="M251" s="143" t="s">
        <v>557</v>
      </c>
      <c r="N251" s="140">
        <v>43787</v>
      </c>
      <c r="O251" s="54"/>
      <c r="P251" s="54"/>
      <c r="Q251" s="198"/>
      <c r="R251" s="54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129</v>
      </c>
      <c r="B252" s="161">
        <v>43398</v>
      </c>
      <c r="C252" s="161"/>
      <c r="D252" s="162" t="s">
        <v>117</v>
      </c>
      <c r="E252" s="163" t="s">
        <v>545</v>
      </c>
      <c r="F252" s="163">
        <v>698.5</v>
      </c>
      <c r="G252" s="163"/>
      <c r="H252" s="163">
        <v>890</v>
      </c>
      <c r="I252" s="165">
        <v>890</v>
      </c>
      <c r="J252" s="135" t="s">
        <v>739</v>
      </c>
      <c r="K252" s="136">
        <f t="shared" si="125"/>
        <v>191.5</v>
      </c>
      <c r="L252" s="137">
        <f t="shared" si="126"/>
        <v>0.27415891195418757</v>
      </c>
      <c r="M252" s="132" t="s">
        <v>547</v>
      </c>
      <c r="N252" s="138">
        <v>44328</v>
      </c>
      <c r="O252" s="54"/>
      <c r="P252" s="54"/>
      <c r="Q252" s="198"/>
      <c r="R252" s="54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60">
        <v>130</v>
      </c>
      <c r="B253" s="161">
        <v>42877</v>
      </c>
      <c r="C253" s="161"/>
      <c r="D253" s="162" t="s">
        <v>740</v>
      </c>
      <c r="E253" s="163" t="s">
        <v>545</v>
      </c>
      <c r="F253" s="163">
        <v>127.6</v>
      </c>
      <c r="G253" s="163"/>
      <c r="H253" s="163">
        <v>138</v>
      </c>
      <c r="I253" s="165">
        <v>190</v>
      </c>
      <c r="J253" s="135" t="s">
        <v>741</v>
      </c>
      <c r="K253" s="136">
        <f t="shared" si="125"/>
        <v>10.400000000000006</v>
      </c>
      <c r="L253" s="137">
        <f t="shared" si="126"/>
        <v>8.1504702194357417E-2</v>
      </c>
      <c r="M253" s="132" t="s">
        <v>547</v>
      </c>
      <c r="N253" s="138">
        <v>43774</v>
      </c>
      <c r="O253" s="54"/>
      <c r="P253" s="54"/>
      <c r="Q253" s="198"/>
      <c r="R253" s="54"/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60">
        <v>131</v>
      </c>
      <c r="B254" s="161">
        <v>43158</v>
      </c>
      <c r="C254" s="161"/>
      <c r="D254" s="162" t="s">
        <v>742</v>
      </c>
      <c r="E254" s="163" t="s">
        <v>545</v>
      </c>
      <c r="F254" s="163">
        <v>317</v>
      </c>
      <c r="G254" s="163"/>
      <c r="H254" s="163">
        <v>382.5</v>
      </c>
      <c r="I254" s="165">
        <v>398</v>
      </c>
      <c r="J254" s="135" t="s">
        <v>743</v>
      </c>
      <c r="K254" s="136">
        <f t="shared" si="125"/>
        <v>65.5</v>
      </c>
      <c r="L254" s="137">
        <f t="shared" si="126"/>
        <v>0.20662460567823343</v>
      </c>
      <c r="M254" s="132" t="s">
        <v>547</v>
      </c>
      <c r="N254" s="138">
        <v>44238</v>
      </c>
      <c r="O254" s="54"/>
      <c r="P254" s="54"/>
      <c r="Q254" s="198"/>
      <c r="R254" s="54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73">
        <v>132</v>
      </c>
      <c r="B255" s="174">
        <v>43164</v>
      </c>
      <c r="C255" s="174"/>
      <c r="D255" s="175" t="s">
        <v>162</v>
      </c>
      <c r="E255" s="176" t="s">
        <v>545</v>
      </c>
      <c r="F255" s="171">
        <f>510-14.4</f>
        <v>495.6</v>
      </c>
      <c r="G255" s="176"/>
      <c r="H255" s="176">
        <v>350</v>
      </c>
      <c r="I255" s="177">
        <v>672</v>
      </c>
      <c r="J255" s="145" t="s">
        <v>744</v>
      </c>
      <c r="K255" s="146">
        <f t="shared" si="125"/>
        <v>-145.60000000000002</v>
      </c>
      <c r="L255" s="147">
        <f t="shared" si="126"/>
        <v>-0.29378531073446329</v>
      </c>
      <c r="M255" s="143" t="s">
        <v>557</v>
      </c>
      <c r="N255" s="140">
        <v>43887</v>
      </c>
      <c r="O255" s="54"/>
      <c r="P255" s="54"/>
      <c r="Q255" s="198"/>
      <c r="R255" s="54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73">
        <v>133</v>
      </c>
      <c r="B256" s="174">
        <v>43237</v>
      </c>
      <c r="C256" s="174"/>
      <c r="D256" s="175" t="s">
        <v>745</v>
      </c>
      <c r="E256" s="176" t="s">
        <v>545</v>
      </c>
      <c r="F256" s="171">
        <v>230.3</v>
      </c>
      <c r="G256" s="176"/>
      <c r="H256" s="176">
        <v>102.5</v>
      </c>
      <c r="I256" s="177">
        <v>348</v>
      </c>
      <c r="J256" s="145" t="s">
        <v>746</v>
      </c>
      <c r="K256" s="146">
        <f t="shared" si="125"/>
        <v>-127.80000000000001</v>
      </c>
      <c r="L256" s="147">
        <f t="shared" si="126"/>
        <v>-0.55492835432045162</v>
      </c>
      <c r="M256" s="143" t="s">
        <v>557</v>
      </c>
      <c r="N256" s="140">
        <v>43896</v>
      </c>
      <c r="O256" s="54"/>
      <c r="P256" s="54"/>
      <c r="Q256" s="198"/>
      <c r="R256" s="54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60">
        <v>134</v>
      </c>
      <c r="B257" s="161">
        <v>43258</v>
      </c>
      <c r="C257" s="161"/>
      <c r="D257" s="162" t="s">
        <v>422</v>
      </c>
      <c r="E257" s="163" t="s">
        <v>545</v>
      </c>
      <c r="F257" s="163">
        <f>342.5-5.1</f>
        <v>337.4</v>
      </c>
      <c r="G257" s="163"/>
      <c r="H257" s="163">
        <v>412.5</v>
      </c>
      <c r="I257" s="165">
        <v>439</v>
      </c>
      <c r="J257" s="135" t="s">
        <v>747</v>
      </c>
      <c r="K257" s="136">
        <f t="shared" si="125"/>
        <v>75.100000000000023</v>
      </c>
      <c r="L257" s="137">
        <f t="shared" si="126"/>
        <v>0.22258446947243635</v>
      </c>
      <c r="M257" s="132" t="s">
        <v>547</v>
      </c>
      <c r="N257" s="138">
        <v>44230</v>
      </c>
      <c r="O257" s="54"/>
      <c r="P257" s="54"/>
      <c r="Q257" s="198"/>
      <c r="R257" s="54"/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54">
        <v>135</v>
      </c>
      <c r="B258" s="153">
        <v>43285</v>
      </c>
      <c r="C258" s="153"/>
      <c r="D258" s="154" t="s">
        <v>56</v>
      </c>
      <c r="E258" s="155" t="s">
        <v>545</v>
      </c>
      <c r="F258" s="155">
        <f>127.5-5.53</f>
        <v>121.97</v>
      </c>
      <c r="G258" s="156"/>
      <c r="H258" s="156">
        <v>122.5</v>
      </c>
      <c r="I258" s="156">
        <v>170</v>
      </c>
      <c r="J258" s="157" t="s">
        <v>748</v>
      </c>
      <c r="K258" s="158">
        <f t="shared" si="125"/>
        <v>0.53000000000000114</v>
      </c>
      <c r="L258" s="159">
        <f t="shared" si="126"/>
        <v>4.3453308190538747E-3</v>
      </c>
      <c r="M258" s="155" t="s">
        <v>564</v>
      </c>
      <c r="N258" s="153">
        <v>44431</v>
      </c>
      <c r="O258" s="54"/>
      <c r="P258" s="54"/>
      <c r="Q258" s="198"/>
      <c r="R258" s="37" t="s">
        <v>850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73">
        <v>136</v>
      </c>
      <c r="B259" s="174">
        <v>43294</v>
      </c>
      <c r="C259" s="174"/>
      <c r="D259" s="175" t="s">
        <v>749</v>
      </c>
      <c r="E259" s="176" t="s">
        <v>545</v>
      </c>
      <c r="F259" s="171">
        <v>46.5</v>
      </c>
      <c r="G259" s="176"/>
      <c r="H259" s="176">
        <v>17</v>
      </c>
      <c r="I259" s="177">
        <v>59</v>
      </c>
      <c r="J259" s="145" t="s">
        <v>750</v>
      </c>
      <c r="K259" s="146">
        <f t="shared" si="125"/>
        <v>-29.5</v>
      </c>
      <c r="L259" s="147">
        <f t="shared" si="126"/>
        <v>-0.63440860215053763</v>
      </c>
      <c r="M259" s="143" t="s">
        <v>557</v>
      </c>
      <c r="N259" s="140">
        <v>43887</v>
      </c>
      <c r="O259" s="54"/>
      <c r="P259" s="54"/>
      <c r="Q259" s="198"/>
      <c r="R259" s="37" t="s">
        <v>850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60">
        <v>137</v>
      </c>
      <c r="B260" s="161">
        <v>43396</v>
      </c>
      <c r="C260" s="161"/>
      <c r="D260" s="162" t="s">
        <v>406</v>
      </c>
      <c r="E260" s="163" t="s">
        <v>545</v>
      </c>
      <c r="F260" s="163">
        <v>156.5</v>
      </c>
      <c r="G260" s="163"/>
      <c r="H260" s="163">
        <v>207.5</v>
      </c>
      <c r="I260" s="165">
        <v>191</v>
      </c>
      <c r="J260" s="135" t="s">
        <v>631</v>
      </c>
      <c r="K260" s="136">
        <f t="shared" si="125"/>
        <v>51</v>
      </c>
      <c r="L260" s="137">
        <f t="shared" si="126"/>
        <v>0.32587859424920129</v>
      </c>
      <c r="M260" s="132" t="s">
        <v>547</v>
      </c>
      <c r="N260" s="138">
        <v>44369</v>
      </c>
      <c r="O260" s="54"/>
      <c r="P260" s="54"/>
      <c r="Q260" s="198"/>
      <c r="R260" s="37" t="s">
        <v>850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138</v>
      </c>
      <c r="B261" s="161">
        <v>43439</v>
      </c>
      <c r="C261" s="161"/>
      <c r="D261" s="162" t="s">
        <v>337</v>
      </c>
      <c r="E261" s="163" t="s">
        <v>545</v>
      </c>
      <c r="F261" s="163">
        <v>259.5</v>
      </c>
      <c r="G261" s="163"/>
      <c r="H261" s="163">
        <v>320</v>
      </c>
      <c r="I261" s="165">
        <v>320</v>
      </c>
      <c r="J261" s="135" t="s">
        <v>631</v>
      </c>
      <c r="K261" s="136">
        <f t="shared" si="125"/>
        <v>60.5</v>
      </c>
      <c r="L261" s="137">
        <f t="shared" si="126"/>
        <v>0.23314065510597304</v>
      </c>
      <c r="M261" s="132" t="s">
        <v>547</v>
      </c>
      <c r="N261" s="138">
        <v>44323</v>
      </c>
      <c r="O261" s="54"/>
      <c r="P261" s="54"/>
      <c r="Q261" s="198"/>
      <c r="R261" s="37" t="s">
        <v>848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73">
        <v>139</v>
      </c>
      <c r="B262" s="174">
        <v>43439</v>
      </c>
      <c r="C262" s="174"/>
      <c r="D262" s="175" t="s">
        <v>751</v>
      </c>
      <c r="E262" s="176" t="s">
        <v>545</v>
      </c>
      <c r="F262" s="176">
        <v>715</v>
      </c>
      <c r="G262" s="176"/>
      <c r="H262" s="176">
        <v>445</v>
      </c>
      <c r="I262" s="177">
        <v>840</v>
      </c>
      <c r="J262" s="145" t="s">
        <v>752</v>
      </c>
      <c r="K262" s="146">
        <f t="shared" si="125"/>
        <v>-270</v>
      </c>
      <c r="L262" s="147">
        <f t="shared" si="126"/>
        <v>-0.3776223776223776</v>
      </c>
      <c r="M262" s="143" t="s">
        <v>557</v>
      </c>
      <c r="N262" s="140">
        <v>43800</v>
      </c>
      <c r="O262" s="54"/>
      <c r="P262" s="54"/>
      <c r="Q262" s="198"/>
      <c r="R262" s="37" t="s">
        <v>848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60">
        <v>140</v>
      </c>
      <c r="B263" s="161">
        <v>43469</v>
      </c>
      <c r="C263" s="161"/>
      <c r="D263" s="162" t="s">
        <v>176</v>
      </c>
      <c r="E263" s="163" t="s">
        <v>545</v>
      </c>
      <c r="F263" s="163">
        <v>875</v>
      </c>
      <c r="G263" s="163"/>
      <c r="H263" s="163">
        <v>1165</v>
      </c>
      <c r="I263" s="165">
        <v>1185</v>
      </c>
      <c r="J263" s="135" t="s">
        <v>753</v>
      </c>
      <c r="K263" s="136">
        <f t="shared" si="125"/>
        <v>290</v>
      </c>
      <c r="L263" s="137">
        <f t="shared" si="126"/>
        <v>0.33142857142857141</v>
      </c>
      <c r="M263" s="132" t="s">
        <v>547</v>
      </c>
      <c r="N263" s="138">
        <v>43847</v>
      </c>
      <c r="O263" s="54"/>
      <c r="P263" s="54"/>
      <c r="Q263" s="198"/>
      <c r="R263" s="37" t="s">
        <v>848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141</v>
      </c>
      <c r="B264" s="161">
        <v>43559</v>
      </c>
      <c r="C264" s="161"/>
      <c r="D264" s="162" t="s">
        <v>355</v>
      </c>
      <c r="E264" s="163" t="s">
        <v>545</v>
      </c>
      <c r="F264" s="163">
        <f>387-14.63</f>
        <v>372.37</v>
      </c>
      <c r="G264" s="163"/>
      <c r="H264" s="163">
        <v>490</v>
      </c>
      <c r="I264" s="165">
        <v>490</v>
      </c>
      <c r="J264" s="135" t="s">
        <v>631</v>
      </c>
      <c r="K264" s="136">
        <f t="shared" si="125"/>
        <v>117.63</v>
      </c>
      <c r="L264" s="137">
        <f t="shared" si="126"/>
        <v>0.31589548030185027</v>
      </c>
      <c r="M264" s="132" t="s">
        <v>547</v>
      </c>
      <c r="N264" s="138">
        <v>43850</v>
      </c>
      <c r="O264" s="54"/>
      <c r="P264" s="54"/>
      <c r="Q264" s="198"/>
      <c r="R264" s="37" t="s">
        <v>850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73">
        <v>142</v>
      </c>
      <c r="B265" s="174">
        <v>43578</v>
      </c>
      <c r="C265" s="174"/>
      <c r="D265" s="175" t="s">
        <v>754</v>
      </c>
      <c r="E265" s="176" t="s">
        <v>556</v>
      </c>
      <c r="F265" s="176">
        <v>220</v>
      </c>
      <c r="G265" s="176"/>
      <c r="H265" s="176">
        <v>127.5</v>
      </c>
      <c r="I265" s="177">
        <v>284</v>
      </c>
      <c r="J265" s="145" t="s">
        <v>755</v>
      </c>
      <c r="K265" s="146">
        <f t="shared" si="125"/>
        <v>-92.5</v>
      </c>
      <c r="L265" s="147">
        <f t="shared" si="126"/>
        <v>-0.42045454545454547</v>
      </c>
      <c r="M265" s="143" t="s">
        <v>557</v>
      </c>
      <c r="N265" s="140">
        <v>43896</v>
      </c>
      <c r="O265" s="54"/>
      <c r="P265" s="54"/>
      <c r="Q265" s="198"/>
      <c r="R265" s="37" t="s">
        <v>848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60">
        <v>143</v>
      </c>
      <c r="B266" s="161">
        <v>43622</v>
      </c>
      <c r="C266" s="161"/>
      <c r="D266" s="162" t="s">
        <v>460</v>
      </c>
      <c r="E266" s="163" t="s">
        <v>556</v>
      </c>
      <c r="F266" s="163">
        <v>332.8</v>
      </c>
      <c r="G266" s="163"/>
      <c r="H266" s="163">
        <v>405</v>
      </c>
      <c r="I266" s="165">
        <v>419</v>
      </c>
      <c r="J266" s="135" t="s">
        <v>756</v>
      </c>
      <c r="K266" s="136">
        <f t="shared" si="125"/>
        <v>72.199999999999989</v>
      </c>
      <c r="L266" s="137">
        <f t="shared" si="126"/>
        <v>0.21694711538461534</v>
      </c>
      <c r="M266" s="132" t="s">
        <v>547</v>
      </c>
      <c r="N266" s="138">
        <v>43860</v>
      </c>
      <c r="O266" s="54"/>
      <c r="P266" s="54"/>
      <c r="Q266" s="198"/>
      <c r="R266" s="37" t="s">
        <v>848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54">
        <v>144</v>
      </c>
      <c r="B267" s="153">
        <v>43641</v>
      </c>
      <c r="C267" s="153"/>
      <c r="D267" s="154" t="s">
        <v>168</v>
      </c>
      <c r="E267" s="155" t="s">
        <v>545</v>
      </c>
      <c r="F267" s="155">
        <v>386</v>
      </c>
      <c r="G267" s="156"/>
      <c r="H267" s="156">
        <v>395</v>
      </c>
      <c r="I267" s="156">
        <v>452</v>
      </c>
      <c r="J267" s="157" t="s">
        <v>757</v>
      </c>
      <c r="K267" s="158">
        <f t="shared" si="125"/>
        <v>9</v>
      </c>
      <c r="L267" s="159">
        <f t="shared" si="126"/>
        <v>2.3316062176165803E-2</v>
      </c>
      <c r="M267" s="155" t="s">
        <v>564</v>
      </c>
      <c r="N267" s="153">
        <v>43868</v>
      </c>
      <c r="O267" s="54"/>
      <c r="P267" s="54"/>
      <c r="Q267" s="198"/>
      <c r="R267" s="37" t="s">
        <v>850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54">
        <v>145</v>
      </c>
      <c r="B268" s="153">
        <v>43707</v>
      </c>
      <c r="C268" s="153"/>
      <c r="D268" s="154" t="s">
        <v>143</v>
      </c>
      <c r="E268" s="155" t="s">
        <v>545</v>
      </c>
      <c r="F268" s="155">
        <v>137.5</v>
      </c>
      <c r="G268" s="156"/>
      <c r="H268" s="156">
        <v>138.5</v>
      </c>
      <c r="I268" s="156">
        <v>190</v>
      </c>
      <c r="J268" s="157" t="s">
        <v>758</v>
      </c>
      <c r="K268" s="158">
        <f t="shared" si="125"/>
        <v>1</v>
      </c>
      <c r="L268" s="159">
        <f t="shared" si="126"/>
        <v>7.2727272727272727E-3</v>
      </c>
      <c r="M268" s="155" t="s">
        <v>564</v>
      </c>
      <c r="N268" s="153">
        <v>44432</v>
      </c>
      <c r="O268" s="54"/>
      <c r="P268" s="54"/>
      <c r="Q268" s="198"/>
      <c r="R268" s="37" t="s">
        <v>850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146</v>
      </c>
      <c r="B269" s="161">
        <v>43731</v>
      </c>
      <c r="C269" s="161"/>
      <c r="D269" s="162" t="s">
        <v>415</v>
      </c>
      <c r="E269" s="163" t="s">
        <v>545</v>
      </c>
      <c r="F269" s="163">
        <v>235</v>
      </c>
      <c r="G269" s="163"/>
      <c r="H269" s="163">
        <v>295</v>
      </c>
      <c r="I269" s="165">
        <v>296</v>
      </c>
      <c r="J269" s="135" t="s">
        <v>759</v>
      </c>
      <c r="K269" s="136">
        <f t="shared" si="125"/>
        <v>60</v>
      </c>
      <c r="L269" s="137">
        <f t="shared" si="126"/>
        <v>0.25531914893617019</v>
      </c>
      <c r="M269" s="132" t="s">
        <v>547</v>
      </c>
      <c r="N269" s="138">
        <v>43844</v>
      </c>
      <c r="O269" s="54"/>
      <c r="P269" s="54"/>
      <c r="Q269" s="198"/>
      <c r="R269" s="37" t="s">
        <v>848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147</v>
      </c>
      <c r="B270" s="161">
        <v>43752</v>
      </c>
      <c r="C270" s="161"/>
      <c r="D270" s="162" t="s">
        <v>760</v>
      </c>
      <c r="E270" s="163" t="s">
        <v>545</v>
      </c>
      <c r="F270" s="163">
        <v>277.5</v>
      </c>
      <c r="G270" s="163"/>
      <c r="H270" s="163">
        <v>333</v>
      </c>
      <c r="I270" s="165">
        <v>333</v>
      </c>
      <c r="J270" s="135" t="s">
        <v>761</v>
      </c>
      <c r="K270" s="136">
        <f t="shared" si="125"/>
        <v>55.5</v>
      </c>
      <c r="L270" s="137">
        <f t="shared" si="126"/>
        <v>0.2</v>
      </c>
      <c r="M270" s="132" t="s">
        <v>547</v>
      </c>
      <c r="N270" s="138">
        <v>43846</v>
      </c>
      <c r="O270" s="54"/>
      <c r="P270" s="54"/>
      <c r="Q270" s="198"/>
      <c r="R270" s="37" t="s">
        <v>850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148</v>
      </c>
      <c r="B271" s="161">
        <v>43752</v>
      </c>
      <c r="C271" s="161"/>
      <c r="D271" s="162" t="s">
        <v>762</v>
      </c>
      <c r="E271" s="163" t="s">
        <v>545</v>
      </c>
      <c r="F271" s="163">
        <v>930</v>
      </c>
      <c r="G271" s="163"/>
      <c r="H271" s="163">
        <v>1165</v>
      </c>
      <c r="I271" s="165">
        <v>1200</v>
      </c>
      <c r="J271" s="135" t="s">
        <v>763</v>
      </c>
      <c r="K271" s="136">
        <f t="shared" si="125"/>
        <v>235</v>
      </c>
      <c r="L271" s="137">
        <f t="shared" si="126"/>
        <v>0.25268817204301075</v>
      </c>
      <c r="M271" s="132" t="s">
        <v>547</v>
      </c>
      <c r="N271" s="138">
        <v>43847</v>
      </c>
      <c r="O271" s="54"/>
      <c r="P271" s="54"/>
      <c r="Q271" s="198"/>
      <c r="R271" s="37" t="s">
        <v>850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149</v>
      </c>
      <c r="B272" s="161">
        <v>43753</v>
      </c>
      <c r="C272" s="161"/>
      <c r="D272" s="162" t="s">
        <v>764</v>
      </c>
      <c r="E272" s="163" t="s">
        <v>545</v>
      </c>
      <c r="F272" s="133">
        <v>111</v>
      </c>
      <c r="G272" s="163"/>
      <c r="H272" s="163">
        <v>141</v>
      </c>
      <c r="I272" s="165">
        <v>141</v>
      </c>
      <c r="J272" s="135" t="s">
        <v>765</v>
      </c>
      <c r="K272" s="136">
        <f t="shared" si="125"/>
        <v>30</v>
      </c>
      <c r="L272" s="137">
        <f t="shared" si="126"/>
        <v>0.27027027027027029</v>
      </c>
      <c r="M272" s="132" t="s">
        <v>547</v>
      </c>
      <c r="N272" s="138">
        <v>44328</v>
      </c>
      <c r="O272" s="54"/>
      <c r="P272" s="54"/>
      <c r="Q272" s="198"/>
      <c r="R272" s="37" t="s">
        <v>850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60">
        <v>150</v>
      </c>
      <c r="B273" s="161">
        <v>43753</v>
      </c>
      <c r="C273" s="161"/>
      <c r="D273" s="162" t="s">
        <v>766</v>
      </c>
      <c r="E273" s="163" t="s">
        <v>545</v>
      </c>
      <c r="F273" s="133">
        <v>296</v>
      </c>
      <c r="G273" s="163"/>
      <c r="H273" s="163">
        <v>370</v>
      </c>
      <c r="I273" s="165">
        <v>370</v>
      </c>
      <c r="J273" s="135" t="s">
        <v>631</v>
      </c>
      <c r="K273" s="136">
        <f t="shared" ref="K273:K298" si="127">H273-F273</f>
        <v>74</v>
      </c>
      <c r="L273" s="137">
        <f t="shared" ref="L273:L298" si="128">K273/F273</f>
        <v>0.25</v>
      </c>
      <c r="M273" s="132" t="s">
        <v>547</v>
      </c>
      <c r="N273" s="138">
        <v>43853</v>
      </c>
      <c r="O273" s="54"/>
      <c r="P273" s="54"/>
      <c r="Q273" s="198"/>
      <c r="R273" s="37" t="s">
        <v>850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151</v>
      </c>
      <c r="B274" s="161">
        <v>43754</v>
      </c>
      <c r="C274" s="161"/>
      <c r="D274" s="162" t="s">
        <v>767</v>
      </c>
      <c r="E274" s="163" t="s">
        <v>545</v>
      </c>
      <c r="F274" s="133">
        <v>300</v>
      </c>
      <c r="G274" s="163"/>
      <c r="H274" s="163">
        <v>382.5</v>
      </c>
      <c r="I274" s="165">
        <v>344</v>
      </c>
      <c r="J274" s="135" t="s">
        <v>768</v>
      </c>
      <c r="K274" s="136">
        <f t="shared" si="127"/>
        <v>82.5</v>
      </c>
      <c r="L274" s="137">
        <f t="shared" si="128"/>
        <v>0.27500000000000002</v>
      </c>
      <c r="M274" s="132" t="s">
        <v>547</v>
      </c>
      <c r="N274" s="138">
        <v>44238</v>
      </c>
      <c r="O274" s="54"/>
      <c r="P274" s="54"/>
      <c r="Q274" s="198"/>
      <c r="R274" s="37" t="s">
        <v>850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60">
        <v>152</v>
      </c>
      <c r="B275" s="161">
        <v>43832</v>
      </c>
      <c r="C275" s="161"/>
      <c r="D275" s="162" t="s">
        <v>769</v>
      </c>
      <c r="E275" s="163" t="s">
        <v>545</v>
      </c>
      <c r="F275" s="133">
        <v>495</v>
      </c>
      <c r="G275" s="163"/>
      <c r="H275" s="163">
        <v>595</v>
      </c>
      <c r="I275" s="165">
        <v>590</v>
      </c>
      <c r="J275" s="135" t="s">
        <v>567</v>
      </c>
      <c r="K275" s="136">
        <f t="shared" si="127"/>
        <v>100</v>
      </c>
      <c r="L275" s="137">
        <f t="shared" si="128"/>
        <v>0.20202020202020202</v>
      </c>
      <c r="M275" s="132" t="s">
        <v>547</v>
      </c>
      <c r="N275" s="138">
        <v>44589</v>
      </c>
      <c r="O275" s="54"/>
      <c r="P275" s="54"/>
      <c r="Q275" s="198"/>
      <c r="R275" s="37" t="s">
        <v>850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0">
        <v>153</v>
      </c>
      <c r="B276" s="161">
        <v>43966</v>
      </c>
      <c r="C276" s="161"/>
      <c r="D276" s="162" t="s">
        <v>74</v>
      </c>
      <c r="E276" s="163" t="s">
        <v>545</v>
      </c>
      <c r="F276" s="133">
        <v>67.5</v>
      </c>
      <c r="G276" s="163"/>
      <c r="H276" s="163">
        <v>86</v>
      </c>
      <c r="I276" s="165">
        <v>86</v>
      </c>
      <c r="J276" s="135" t="s">
        <v>770</v>
      </c>
      <c r="K276" s="136">
        <f t="shared" si="127"/>
        <v>18.5</v>
      </c>
      <c r="L276" s="137">
        <f t="shared" si="128"/>
        <v>0.27407407407407408</v>
      </c>
      <c r="M276" s="132" t="s">
        <v>547</v>
      </c>
      <c r="N276" s="138">
        <v>44008</v>
      </c>
      <c r="O276" s="54"/>
      <c r="P276" s="54"/>
      <c r="Q276" s="198"/>
      <c r="R276" s="37" t="s">
        <v>850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60">
        <v>154</v>
      </c>
      <c r="B277" s="161">
        <v>44035</v>
      </c>
      <c r="C277" s="161"/>
      <c r="D277" s="162" t="s">
        <v>459</v>
      </c>
      <c r="E277" s="163" t="s">
        <v>545</v>
      </c>
      <c r="F277" s="133">
        <v>231</v>
      </c>
      <c r="G277" s="163"/>
      <c r="H277" s="163">
        <v>281</v>
      </c>
      <c r="I277" s="165">
        <v>281</v>
      </c>
      <c r="J277" s="135" t="s">
        <v>631</v>
      </c>
      <c r="K277" s="136">
        <f t="shared" si="127"/>
        <v>50</v>
      </c>
      <c r="L277" s="137">
        <f t="shared" si="128"/>
        <v>0.21645021645021645</v>
      </c>
      <c r="M277" s="132" t="s">
        <v>547</v>
      </c>
      <c r="N277" s="138">
        <v>44358</v>
      </c>
      <c r="O277" s="54"/>
      <c r="P277" s="54"/>
      <c r="Q277" s="198"/>
      <c r="R277" s="37" t="s">
        <v>850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60">
        <v>155</v>
      </c>
      <c r="B278" s="161">
        <v>44092</v>
      </c>
      <c r="C278" s="161"/>
      <c r="D278" s="162" t="s">
        <v>141</v>
      </c>
      <c r="E278" s="163" t="s">
        <v>545</v>
      </c>
      <c r="F278" s="163">
        <v>206</v>
      </c>
      <c r="G278" s="163"/>
      <c r="H278" s="163">
        <v>248</v>
      </c>
      <c r="I278" s="165">
        <v>248</v>
      </c>
      <c r="J278" s="135" t="s">
        <v>631</v>
      </c>
      <c r="K278" s="136">
        <f t="shared" si="127"/>
        <v>42</v>
      </c>
      <c r="L278" s="137">
        <f t="shared" si="128"/>
        <v>0.20388349514563106</v>
      </c>
      <c r="M278" s="132" t="s">
        <v>547</v>
      </c>
      <c r="N278" s="138">
        <v>44214</v>
      </c>
      <c r="O278" s="54"/>
      <c r="P278" s="54"/>
      <c r="Q278" s="198"/>
      <c r="R278" s="37" t="s">
        <v>848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60">
        <v>156</v>
      </c>
      <c r="B279" s="161">
        <v>44140</v>
      </c>
      <c r="C279" s="161"/>
      <c r="D279" s="162" t="s">
        <v>141</v>
      </c>
      <c r="E279" s="163" t="s">
        <v>545</v>
      </c>
      <c r="F279" s="163">
        <v>182.5</v>
      </c>
      <c r="G279" s="163"/>
      <c r="H279" s="163">
        <v>248</v>
      </c>
      <c r="I279" s="165">
        <v>248</v>
      </c>
      <c r="J279" s="135" t="s">
        <v>631</v>
      </c>
      <c r="K279" s="136">
        <f t="shared" si="127"/>
        <v>65.5</v>
      </c>
      <c r="L279" s="137">
        <f t="shared" si="128"/>
        <v>0.35890410958904112</v>
      </c>
      <c r="M279" s="132" t="s">
        <v>547</v>
      </c>
      <c r="N279" s="138">
        <v>44214</v>
      </c>
      <c r="O279" s="54"/>
      <c r="P279" s="54"/>
      <c r="Q279" s="198"/>
      <c r="R279" s="37" t="s">
        <v>848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60">
        <v>157</v>
      </c>
      <c r="B280" s="161">
        <v>44140</v>
      </c>
      <c r="C280" s="161"/>
      <c r="D280" s="162" t="s">
        <v>337</v>
      </c>
      <c r="E280" s="163" t="s">
        <v>545</v>
      </c>
      <c r="F280" s="163">
        <v>247.5</v>
      </c>
      <c r="G280" s="163"/>
      <c r="H280" s="163">
        <v>320</v>
      </c>
      <c r="I280" s="165">
        <v>320</v>
      </c>
      <c r="J280" s="135" t="s">
        <v>631</v>
      </c>
      <c r="K280" s="136">
        <f t="shared" si="127"/>
        <v>72.5</v>
      </c>
      <c r="L280" s="137">
        <f t="shared" si="128"/>
        <v>0.29292929292929293</v>
      </c>
      <c r="M280" s="132" t="s">
        <v>547</v>
      </c>
      <c r="N280" s="138">
        <v>44323</v>
      </c>
      <c r="O280" s="54"/>
      <c r="P280" s="54"/>
      <c r="Q280" s="198"/>
      <c r="R280" s="37" t="s">
        <v>850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0">
        <v>158</v>
      </c>
      <c r="B281" s="161">
        <v>44140</v>
      </c>
      <c r="C281" s="161"/>
      <c r="D281" s="162" t="s">
        <v>199</v>
      </c>
      <c r="E281" s="163" t="s">
        <v>545</v>
      </c>
      <c r="F281" s="133">
        <v>925</v>
      </c>
      <c r="G281" s="163"/>
      <c r="H281" s="163">
        <v>1095</v>
      </c>
      <c r="I281" s="165">
        <v>1093</v>
      </c>
      <c r="J281" s="135" t="s">
        <v>771</v>
      </c>
      <c r="K281" s="136">
        <f t="shared" si="127"/>
        <v>170</v>
      </c>
      <c r="L281" s="137">
        <f t="shared" si="128"/>
        <v>0.18378378378378379</v>
      </c>
      <c r="M281" s="132" t="s">
        <v>547</v>
      </c>
      <c r="N281" s="138">
        <v>44201</v>
      </c>
      <c r="O281" s="54"/>
      <c r="P281" s="54"/>
      <c r="Q281" s="198"/>
      <c r="R281" s="37" t="s">
        <v>848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60">
        <v>159</v>
      </c>
      <c r="B282" s="161">
        <v>44140</v>
      </c>
      <c r="C282" s="161"/>
      <c r="D282" s="162" t="s">
        <v>355</v>
      </c>
      <c r="E282" s="163" t="s">
        <v>545</v>
      </c>
      <c r="F282" s="133">
        <v>332.5</v>
      </c>
      <c r="G282" s="163"/>
      <c r="H282" s="163">
        <v>393</v>
      </c>
      <c r="I282" s="165">
        <v>406</v>
      </c>
      <c r="J282" s="135" t="s">
        <v>772</v>
      </c>
      <c r="K282" s="136">
        <f t="shared" si="127"/>
        <v>60.5</v>
      </c>
      <c r="L282" s="137">
        <f t="shared" si="128"/>
        <v>0.18195488721804512</v>
      </c>
      <c r="M282" s="132" t="s">
        <v>547</v>
      </c>
      <c r="N282" s="138">
        <v>44256</v>
      </c>
      <c r="O282" s="54"/>
      <c r="P282" s="54"/>
      <c r="Q282" s="198"/>
      <c r="R282" s="37" t="s">
        <v>850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60">
        <v>160</v>
      </c>
      <c r="B283" s="161">
        <v>44141</v>
      </c>
      <c r="C283" s="161"/>
      <c r="D283" s="162" t="s">
        <v>459</v>
      </c>
      <c r="E283" s="163" t="s">
        <v>545</v>
      </c>
      <c r="F283" s="133">
        <v>231</v>
      </c>
      <c r="G283" s="163"/>
      <c r="H283" s="163">
        <v>281</v>
      </c>
      <c r="I283" s="165">
        <v>281</v>
      </c>
      <c r="J283" s="135" t="s">
        <v>631</v>
      </c>
      <c r="K283" s="136">
        <f t="shared" si="127"/>
        <v>50</v>
      </c>
      <c r="L283" s="137">
        <f t="shared" si="128"/>
        <v>0.21645021645021645</v>
      </c>
      <c r="M283" s="132" t="s">
        <v>547</v>
      </c>
      <c r="N283" s="138">
        <v>44358</v>
      </c>
      <c r="O283" s="54"/>
      <c r="P283" s="54"/>
      <c r="Q283" s="198"/>
      <c r="R283" s="37" t="s">
        <v>848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60">
        <v>161</v>
      </c>
      <c r="B284" s="161">
        <v>44187</v>
      </c>
      <c r="C284" s="161"/>
      <c r="D284" s="162" t="s">
        <v>773</v>
      </c>
      <c r="E284" s="163" t="s">
        <v>545</v>
      </c>
      <c r="F284" s="133">
        <v>190</v>
      </c>
      <c r="G284" s="163"/>
      <c r="H284" s="163">
        <v>239</v>
      </c>
      <c r="I284" s="165">
        <v>239</v>
      </c>
      <c r="J284" s="135" t="s">
        <v>774</v>
      </c>
      <c r="K284" s="136">
        <f t="shared" si="127"/>
        <v>49</v>
      </c>
      <c r="L284" s="137">
        <f t="shared" si="128"/>
        <v>0.25789473684210529</v>
      </c>
      <c r="M284" s="132" t="s">
        <v>547</v>
      </c>
      <c r="N284" s="138">
        <v>44844</v>
      </c>
      <c r="O284" s="54"/>
      <c r="P284" s="54"/>
      <c r="Q284" s="198"/>
      <c r="R284" s="37" t="s">
        <v>848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60">
        <v>162</v>
      </c>
      <c r="B285" s="161">
        <v>44258</v>
      </c>
      <c r="C285" s="161"/>
      <c r="D285" s="162" t="s">
        <v>769</v>
      </c>
      <c r="E285" s="163" t="s">
        <v>545</v>
      </c>
      <c r="F285" s="133">
        <v>495</v>
      </c>
      <c r="G285" s="163"/>
      <c r="H285" s="163">
        <v>595</v>
      </c>
      <c r="I285" s="165">
        <v>590</v>
      </c>
      <c r="J285" s="135" t="s">
        <v>567</v>
      </c>
      <c r="K285" s="136">
        <f t="shared" si="127"/>
        <v>100</v>
      </c>
      <c r="L285" s="137">
        <f t="shared" si="128"/>
        <v>0.20202020202020202</v>
      </c>
      <c r="M285" s="132" t="s">
        <v>547</v>
      </c>
      <c r="N285" s="138">
        <v>44589</v>
      </c>
      <c r="O285" s="54"/>
      <c r="P285" s="54"/>
      <c r="Q285" s="198"/>
      <c r="R285" s="37" t="s">
        <v>848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60">
        <v>163</v>
      </c>
      <c r="B286" s="161">
        <v>44274</v>
      </c>
      <c r="C286" s="161"/>
      <c r="D286" s="162" t="s">
        <v>355</v>
      </c>
      <c r="E286" s="163" t="s">
        <v>545</v>
      </c>
      <c r="F286" s="133">
        <v>355</v>
      </c>
      <c r="G286" s="163"/>
      <c r="H286" s="163">
        <v>422.5</v>
      </c>
      <c r="I286" s="165">
        <v>420</v>
      </c>
      <c r="J286" s="135" t="s">
        <v>775</v>
      </c>
      <c r="K286" s="136">
        <f t="shared" si="127"/>
        <v>67.5</v>
      </c>
      <c r="L286" s="137">
        <f t="shared" si="128"/>
        <v>0.19014084507042253</v>
      </c>
      <c r="M286" s="132" t="s">
        <v>547</v>
      </c>
      <c r="N286" s="138">
        <v>44361</v>
      </c>
      <c r="O286" s="54"/>
      <c r="P286" s="54"/>
      <c r="R286" s="37" t="s">
        <v>848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60">
        <v>164</v>
      </c>
      <c r="B287" s="161">
        <v>44295</v>
      </c>
      <c r="C287" s="161"/>
      <c r="D287" s="162" t="s">
        <v>319</v>
      </c>
      <c r="E287" s="163" t="s">
        <v>545</v>
      </c>
      <c r="F287" s="133">
        <v>555</v>
      </c>
      <c r="G287" s="163"/>
      <c r="H287" s="163">
        <v>663</v>
      </c>
      <c r="I287" s="165">
        <v>663</v>
      </c>
      <c r="J287" s="135" t="s">
        <v>776</v>
      </c>
      <c r="K287" s="136">
        <f t="shared" si="127"/>
        <v>108</v>
      </c>
      <c r="L287" s="137">
        <f t="shared" si="128"/>
        <v>0.19459459459459461</v>
      </c>
      <c r="M287" s="132" t="s">
        <v>547</v>
      </c>
      <c r="N287" s="138">
        <v>44321</v>
      </c>
      <c r="O287" s="54"/>
      <c r="P287" s="54"/>
      <c r="Q287" s="198"/>
      <c r="R287" s="37" t="s">
        <v>848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60">
        <v>165</v>
      </c>
      <c r="B288" s="161">
        <v>44308</v>
      </c>
      <c r="C288" s="161"/>
      <c r="D288" s="162" t="s">
        <v>740</v>
      </c>
      <c r="E288" s="163" t="s">
        <v>545</v>
      </c>
      <c r="F288" s="133">
        <v>126.5</v>
      </c>
      <c r="G288" s="163"/>
      <c r="H288" s="163">
        <v>155</v>
      </c>
      <c r="I288" s="165">
        <v>155</v>
      </c>
      <c r="J288" s="135" t="s">
        <v>631</v>
      </c>
      <c r="K288" s="136">
        <f t="shared" si="127"/>
        <v>28.5</v>
      </c>
      <c r="L288" s="137">
        <f t="shared" si="128"/>
        <v>0.22529644268774704</v>
      </c>
      <c r="M288" s="132" t="s">
        <v>547</v>
      </c>
      <c r="N288" s="138">
        <v>44362</v>
      </c>
      <c r="O288" s="54"/>
      <c r="P288" s="54"/>
      <c r="R288" s="37" t="s">
        <v>848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0" ht="12.75" customHeight="1">
      <c r="A289" s="139">
        <v>166</v>
      </c>
      <c r="B289" s="170">
        <v>44368</v>
      </c>
      <c r="C289" s="170"/>
      <c r="D289" s="141" t="s">
        <v>777</v>
      </c>
      <c r="E289" s="143" t="s">
        <v>545</v>
      </c>
      <c r="F289" s="171">
        <v>287.5</v>
      </c>
      <c r="G289" s="143"/>
      <c r="H289" s="143">
        <v>245</v>
      </c>
      <c r="I289" s="144">
        <v>344</v>
      </c>
      <c r="J289" s="145" t="s">
        <v>778</v>
      </c>
      <c r="K289" s="146">
        <f t="shared" si="127"/>
        <v>-42.5</v>
      </c>
      <c r="L289" s="147">
        <f t="shared" si="128"/>
        <v>-0.14782608695652175</v>
      </c>
      <c r="M289" s="143" t="s">
        <v>557</v>
      </c>
      <c r="N289" s="140">
        <v>44508</v>
      </c>
      <c r="O289" s="54"/>
      <c r="P289" s="54"/>
      <c r="R289" s="37" t="s">
        <v>848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0" ht="12.75" customHeight="1">
      <c r="A290" s="160">
        <v>167</v>
      </c>
      <c r="B290" s="161">
        <v>44368</v>
      </c>
      <c r="C290" s="161"/>
      <c r="D290" s="162" t="s">
        <v>459</v>
      </c>
      <c r="E290" s="163" t="s">
        <v>545</v>
      </c>
      <c r="F290" s="133">
        <v>241</v>
      </c>
      <c r="G290" s="163"/>
      <c r="H290" s="163">
        <v>298</v>
      </c>
      <c r="I290" s="165">
        <v>320</v>
      </c>
      <c r="J290" s="135" t="s">
        <v>631</v>
      </c>
      <c r="K290" s="136">
        <f t="shared" si="127"/>
        <v>57</v>
      </c>
      <c r="L290" s="137">
        <f t="shared" si="128"/>
        <v>0.23651452282157676</v>
      </c>
      <c r="M290" s="132" t="s">
        <v>547</v>
      </c>
      <c r="N290" s="138">
        <v>44802</v>
      </c>
      <c r="O290" s="54"/>
      <c r="P290" s="54"/>
      <c r="R290" s="37" t="s">
        <v>848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0" ht="12.75" customHeight="1">
      <c r="A291" s="160">
        <v>168</v>
      </c>
      <c r="B291" s="161">
        <v>44406</v>
      </c>
      <c r="C291" s="161"/>
      <c r="D291" s="162" t="s">
        <v>740</v>
      </c>
      <c r="E291" s="163" t="s">
        <v>545</v>
      </c>
      <c r="F291" s="133">
        <v>162.5</v>
      </c>
      <c r="G291" s="163"/>
      <c r="H291" s="163">
        <v>200</v>
      </c>
      <c r="I291" s="165">
        <v>200</v>
      </c>
      <c r="J291" s="135" t="s">
        <v>631</v>
      </c>
      <c r="K291" s="136">
        <f t="shared" si="127"/>
        <v>37.5</v>
      </c>
      <c r="L291" s="137">
        <f t="shared" si="128"/>
        <v>0.23076923076923078</v>
      </c>
      <c r="M291" s="132" t="s">
        <v>547</v>
      </c>
      <c r="N291" s="138">
        <v>44802</v>
      </c>
      <c r="O291" s="54"/>
      <c r="P291" s="54"/>
      <c r="R291" s="37" t="s">
        <v>848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0" ht="12.75" customHeight="1">
      <c r="A292" s="160">
        <v>169</v>
      </c>
      <c r="B292" s="161">
        <v>44462</v>
      </c>
      <c r="C292" s="161"/>
      <c r="D292" s="162" t="s">
        <v>423</v>
      </c>
      <c r="E292" s="163" t="s">
        <v>545</v>
      </c>
      <c r="F292" s="133">
        <v>1235</v>
      </c>
      <c r="G292" s="163"/>
      <c r="H292" s="163">
        <v>1505</v>
      </c>
      <c r="I292" s="165">
        <v>1500</v>
      </c>
      <c r="J292" s="135" t="s">
        <v>631</v>
      </c>
      <c r="K292" s="136">
        <f t="shared" si="127"/>
        <v>270</v>
      </c>
      <c r="L292" s="137">
        <f t="shared" si="128"/>
        <v>0.21862348178137653</v>
      </c>
      <c r="M292" s="132" t="s">
        <v>547</v>
      </c>
      <c r="N292" s="138">
        <v>44564</v>
      </c>
      <c r="O292" s="54"/>
      <c r="P292" s="54"/>
      <c r="R292" s="37" t="s">
        <v>848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0" ht="12.75" customHeight="1">
      <c r="A293" s="160">
        <v>170</v>
      </c>
      <c r="B293" s="161">
        <v>44480</v>
      </c>
      <c r="C293" s="161"/>
      <c r="D293" s="162" t="s">
        <v>779</v>
      </c>
      <c r="E293" s="163" t="s">
        <v>545</v>
      </c>
      <c r="F293" s="133">
        <v>58.75</v>
      </c>
      <c r="G293" s="163"/>
      <c r="H293" s="163">
        <v>64.25</v>
      </c>
      <c r="I293" s="165"/>
      <c r="J293" s="135" t="s">
        <v>631</v>
      </c>
      <c r="K293" s="136">
        <f t="shared" si="127"/>
        <v>5.5</v>
      </c>
      <c r="L293" s="137">
        <f t="shared" si="128"/>
        <v>9.3617021276595741E-2</v>
      </c>
      <c r="M293" s="132" t="s">
        <v>547</v>
      </c>
      <c r="N293" s="138">
        <v>45322</v>
      </c>
      <c r="O293" s="54"/>
      <c r="P293" s="54"/>
      <c r="R293" s="37" t="s">
        <v>848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0" ht="12.75" customHeight="1">
      <c r="A294" s="129">
        <v>171</v>
      </c>
      <c r="B294" s="130">
        <v>44481</v>
      </c>
      <c r="C294" s="130"/>
      <c r="D294" s="131" t="s">
        <v>273</v>
      </c>
      <c r="E294" s="132" t="s">
        <v>545</v>
      </c>
      <c r="F294" s="133">
        <v>315</v>
      </c>
      <c r="G294" s="132"/>
      <c r="H294" s="132">
        <v>335</v>
      </c>
      <c r="I294" s="134">
        <v>380</v>
      </c>
      <c r="J294" s="135" t="s">
        <v>821</v>
      </c>
      <c r="K294" s="136">
        <f t="shared" si="127"/>
        <v>20</v>
      </c>
      <c r="L294" s="137">
        <f t="shared" si="128"/>
        <v>6.3492063492063489E-2</v>
      </c>
      <c r="M294" s="132" t="s">
        <v>547</v>
      </c>
      <c r="N294" s="138">
        <v>45297</v>
      </c>
      <c r="O294" s="54"/>
      <c r="P294" s="54"/>
      <c r="R294" s="37" t="s">
        <v>848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0" ht="12.75" customHeight="1">
      <c r="A295" s="129">
        <v>172</v>
      </c>
      <c r="B295" s="130">
        <v>44481</v>
      </c>
      <c r="C295" s="130"/>
      <c r="D295" s="131" t="s">
        <v>780</v>
      </c>
      <c r="E295" s="132" t="s">
        <v>545</v>
      </c>
      <c r="F295" s="133">
        <v>45.5</v>
      </c>
      <c r="G295" s="132"/>
      <c r="H295" s="132">
        <v>56.5</v>
      </c>
      <c r="I295" s="134">
        <v>56</v>
      </c>
      <c r="J295" s="135" t="s">
        <v>631</v>
      </c>
      <c r="K295" s="136">
        <f t="shared" si="127"/>
        <v>11</v>
      </c>
      <c r="L295" s="137">
        <f t="shared" si="128"/>
        <v>0.24175824175824176</v>
      </c>
      <c r="M295" s="132" t="s">
        <v>547</v>
      </c>
      <c r="N295" s="138">
        <v>44881</v>
      </c>
      <c r="O295" s="54"/>
      <c r="P295" s="54"/>
      <c r="R295" s="37" t="s">
        <v>848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0" ht="12.75" customHeight="1">
      <c r="A296" s="129">
        <v>173</v>
      </c>
      <c r="B296" s="130">
        <v>44551</v>
      </c>
      <c r="C296" s="130"/>
      <c r="D296" s="131" t="s">
        <v>128</v>
      </c>
      <c r="E296" s="132" t="s">
        <v>545</v>
      </c>
      <c r="F296" s="133">
        <v>2300</v>
      </c>
      <c r="G296" s="132"/>
      <c r="H296" s="132">
        <f>(2820+2200)/2</f>
        <v>2510</v>
      </c>
      <c r="I296" s="134">
        <v>3000</v>
      </c>
      <c r="J296" s="135" t="s">
        <v>781</v>
      </c>
      <c r="K296" s="136">
        <f t="shared" si="127"/>
        <v>210</v>
      </c>
      <c r="L296" s="137">
        <f t="shared" si="128"/>
        <v>9.1304347826086957E-2</v>
      </c>
      <c r="M296" s="132" t="s">
        <v>547</v>
      </c>
      <c r="N296" s="138">
        <v>44649</v>
      </c>
      <c r="O296" s="54"/>
      <c r="P296" s="54"/>
      <c r="R296" s="37" t="s">
        <v>848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0" ht="12.75" customHeight="1">
      <c r="A297" s="129">
        <v>174</v>
      </c>
      <c r="B297" s="130">
        <v>44606</v>
      </c>
      <c r="C297" s="130"/>
      <c r="D297" s="131" t="s">
        <v>413</v>
      </c>
      <c r="E297" s="132" t="s">
        <v>545</v>
      </c>
      <c r="F297" s="133">
        <v>635</v>
      </c>
      <c r="G297" s="132"/>
      <c r="H297" s="132">
        <v>700</v>
      </c>
      <c r="I297" s="134">
        <v>764</v>
      </c>
      <c r="J297" s="135" t="s">
        <v>806</v>
      </c>
      <c r="K297" s="136">
        <f t="shared" si="127"/>
        <v>65</v>
      </c>
      <c r="L297" s="137">
        <f t="shared" si="128"/>
        <v>0.10236220472440945</v>
      </c>
      <c r="M297" s="132" t="s">
        <v>547</v>
      </c>
      <c r="N297" s="138">
        <v>45159</v>
      </c>
      <c r="O297" s="54"/>
      <c r="P297" s="54"/>
      <c r="R297" s="37" t="s">
        <v>848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0" ht="12.75" customHeight="1">
      <c r="A298" s="129">
        <v>175</v>
      </c>
      <c r="B298" s="130">
        <v>44613</v>
      </c>
      <c r="C298" s="130"/>
      <c r="D298" s="131" t="s">
        <v>423</v>
      </c>
      <c r="E298" s="132" t="s">
        <v>545</v>
      </c>
      <c r="F298" s="133">
        <v>1255</v>
      </c>
      <c r="G298" s="132"/>
      <c r="H298" s="132">
        <v>1515</v>
      </c>
      <c r="I298" s="134">
        <v>1510</v>
      </c>
      <c r="J298" s="135" t="s">
        <v>631</v>
      </c>
      <c r="K298" s="136">
        <f t="shared" si="127"/>
        <v>260</v>
      </c>
      <c r="L298" s="137">
        <f t="shared" si="128"/>
        <v>0.20717131474103587</v>
      </c>
      <c r="M298" s="132" t="s">
        <v>547</v>
      </c>
      <c r="N298" s="138">
        <v>44834</v>
      </c>
      <c r="O298" s="54"/>
      <c r="P298" s="54"/>
      <c r="R298" s="37" t="s">
        <v>848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0" ht="12.75" customHeight="1">
      <c r="A299" s="259">
        <v>176</v>
      </c>
      <c r="B299" s="250">
        <v>44670</v>
      </c>
      <c r="C299" s="250"/>
      <c r="D299" s="251" t="s">
        <v>510</v>
      </c>
      <c r="E299" s="252" t="s">
        <v>545</v>
      </c>
      <c r="F299" s="253">
        <v>445</v>
      </c>
      <c r="G299" s="253"/>
      <c r="H299" s="253">
        <v>460</v>
      </c>
      <c r="I299" s="253">
        <v>553</v>
      </c>
      <c r="J299" s="254" t="s">
        <v>841</v>
      </c>
      <c r="K299" s="255">
        <f t="shared" ref="K299" si="129">H299-F299</f>
        <v>15</v>
      </c>
      <c r="L299" s="256">
        <f t="shared" ref="L299" si="130">K299/F299</f>
        <v>3.3707865168539325E-2</v>
      </c>
      <c r="M299" s="257" t="s">
        <v>564</v>
      </c>
      <c r="N299" s="258">
        <v>45397</v>
      </c>
      <c r="O299" s="54"/>
      <c r="P299" s="54"/>
      <c r="R299" s="37" t="s">
        <v>848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0" ht="12.75" customHeight="1">
      <c r="A300" s="160">
        <v>177</v>
      </c>
      <c r="B300" s="161">
        <v>44746</v>
      </c>
      <c r="C300" s="161"/>
      <c r="D300" s="162" t="s">
        <v>782</v>
      </c>
      <c r="E300" s="163" t="s">
        <v>545</v>
      </c>
      <c r="F300" s="163">
        <v>207.5</v>
      </c>
      <c r="G300" s="163"/>
      <c r="H300" s="163">
        <v>254</v>
      </c>
      <c r="I300" s="165">
        <v>254</v>
      </c>
      <c r="J300" s="135" t="s">
        <v>631</v>
      </c>
      <c r="K300" s="136">
        <f t="shared" ref="K300:K310" si="131">H300-F300</f>
        <v>46.5</v>
      </c>
      <c r="L300" s="137">
        <f t="shared" ref="L300:L310" si="132">K300/F300</f>
        <v>0.22409638554216868</v>
      </c>
      <c r="M300" s="132" t="s">
        <v>547</v>
      </c>
      <c r="N300" s="138">
        <v>44792</v>
      </c>
      <c r="O300" s="54"/>
      <c r="P300" s="54"/>
      <c r="R300" s="37" t="s">
        <v>848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0" ht="12.75" customHeight="1">
      <c r="A301" s="160">
        <v>178</v>
      </c>
      <c r="B301" s="161">
        <v>44775</v>
      </c>
      <c r="C301" s="161"/>
      <c r="D301" s="162" t="s">
        <v>461</v>
      </c>
      <c r="E301" s="163" t="s">
        <v>545</v>
      </c>
      <c r="F301" s="163">
        <v>31.25</v>
      </c>
      <c r="G301" s="163"/>
      <c r="H301" s="163">
        <v>38.75</v>
      </c>
      <c r="I301" s="165">
        <v>38</v>
      </c>
      <c r="J301" s="135" t="s">
        <v>631</v>
      </c>
      <c r="K301" s="136">
        <f t="shared" si="131"/>
        <v>7.5</v>
      </c>
      <c r="L301" s="137">
        <f t="shared" si="132"/>
        <v>0.24</v>
      </c>
      <c r="M301" s="132" t="s">
        <v>547</v>
      </c>
      <c r="N301" s="138">
        <v>44844</v>
      </c>
      <c r="O301" s="54"/>
      <c r="P301" s="54"/>
      <c r="R301" s="37" t="s">
        <v>848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0" ht="12.75" customHeight="1">
      <c r="A302" s="160">
        <v>179</v>
      </c>
      <c r="B302" s="161">
        <v>44841</v>
      </c>
      <c r="C302" s="161"/>
      <c r="D302" s="162" t="s">
        <v>783</v>
      </c>
      <c r="E302" s="163" t="s">
        <v>545</v>
      </c>
      <c r="F302" s="133">
        <v>665</v>
      </c>
      <c r="G302" s="163"/>
      <c r="H302" s="163">
        <v>807.5</v>
      </c>
      <c r="I302" s="165">
        <v>840</v>
      </c>
      <c r="J302" s="135" t="s">
        <v>781</v>
      </c>
      <c r="K302" s="136">
        <f t="shared" si="131"/>
        <v>142.5</v>
      </c>
      <c r="L302" s="137">
        <f t="shared" si="132"/>
        <v>0.21428571428571427</v>
      </c>
      <c r="M302" s="132" t="s">
        <v>547</v>
      </c>
      <c r="N302" s="138">
        <v>45097</v>
      </c>
      <c r="O302" s="54"/>
      <c r="P302" s="54"/>
      <c r="R302" s="37" t="s">
        <v>848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0" ht="12.75" customHeight="1">
      <c r="A303" s="160">
        <v>180</v>
      </c>
      <c r="B303" s="161">
        <v>44844</v>
      </c>
      <c r="C303" s="161"/>
      <c r="D303" s="162" t="s">
        <v>415</v>
      </c>
      <c r="E303" s="163" t="s">
        <v>545</v>
      </c>
      <c r="F303" s="133">
        <v>227.5</v>
      </c>
      <c r="G303" s="163"/>
      <c r="H303" s="163">
        <v>270</v>
      </c>
      <c r="I303" s="165">
        <v>291</v>
      </c>
      <c r="J303" s="135" t="s">
        <v>808</v>
      </c>
      <c r="K303" s="136">
        <f t="shared" si="131"/>
        <v>42.5</v>
      </c>
      <c r="L303" s="137">
        <f t="shared" si="132"/>
        <v>0.18681318681318682</v>
      </c>
      <c r="M303" s="132" t="s">
        <v>547</v>
      </c>
      <c r="N303" s="138">
        <v>45160</v>
      </c>
      <c r="O303" s="54"/>
      <c r="P303" s="54"/>
      <c r="R303" s="37" t="s">
        <v>848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0" ht="12.75" customHeight="1">
      <c r="A304" s="160">
        <v>181</v>
      </c>
      <c r="B304" s="161">
        <v>44845</v>
      </c>
      <c r="C304" s="161"/>
      <c r="D304" s="162" t="s">
        <v>413</v>
      </c>
      <c r="E304" s="163" t="s">
        <v>545</v>
      </c>
      <c r="F304" s="133">
        <v>555</v>
      </c>
      <c r="G304" s="163"/>
      <c r="H304" s="163">
        <v>700</v>
      </c>
      <c r="I304" s="165">
        <v>765</v>
      </c>
      <c r="J304" s="135" t="s">
        <v>807</v>
      </c>
      <c r="K304" s="136">
        <f t="shared" si="131"/>
        <v>145</v>
      </c>
      <c r="L304" s="137">
        <f t="shared" si="132"/>
        <v>0.26126126126126126</v>
      </c>
      <c r="M304" s="132" t="s">
        <v>547</v>
      </c>
      <c r="N304" s="138">
        <v>45159</v>
      </c>
      <c r="O304" s="54"/>
      <c r="P304" s="54"/>
      <c r="R304" s="37" t="s">
        <v>848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1:38" ht="12.75" customHeight="1">
      <c r="A305" s="160">
        <v>182</v>
      </c>
      <c r="B305" s="161">
        <v>44981</v>
      </c>
      <c r="C305" s="161"/>
      <c r="D305" s="162" t="s">
        <v>428</v>
      </c>
      <c r="E305" s="163" t="s">
        <v>545</v>
      </c>
      <c r="F305" s="133">
        <v>1675</v>
      </c>
      <c r="G305" s="163"/>
      <c r="H305" s="163">
        <v>2080</v>
      </c>
      <c r="I305" s="165">
        <v>2080</v>
      </c>
      <c r="J305" s="135" t="s">
        <v>631</v>
      </c>
      <c r="K305" s="136">
        <f t="shared" si="131"/>
        <v>405</v>
      </c>
      <c r="L305" s="137">
        <f t="shared" si="132"/>
        <v>0.2417910447761194</v>
      </c>
      <c r="M305" s="132" t="s">
        <v>547</v>
      </c>
      <c r="N305" s="138">
        <v>45119</v>
      </c>
      <c r="O305" s="54"/>
      <c r="P305" s="54"/>
      <c r="R305" s="37" t="s">
        <v>848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1:38" ht="12.75" customHeight="1">
      <c r="A306" s="160">
        <v>183</v>
      </c>
      <c r="B306" s="161">
        <v>44986</v>
      </c>
      <c r="C306" s="161"/>
      <c r="D306" s="162" t="s">
        <v>461</v>
      </c>
      <c r="E306" s="163" t="s">
        <v>545</v>
      </c>
      <c r="F306" s="133">
        <v>57.5</v>
      </c>
      <c r="G306" s="163"/>
      <c r="H306" s="163">
        <v>120</v>
      </c>
      <c r="I306" s="165">
        <v>120</v>
      </c>
      <c r="J306" s="135" t="s">
        <v>631</v>
      </c>
      <c r="K306" s="136">
        <f t="shared" si="131"/>
        <v>62.5</v>
      </c>
      <c r="L306" s="137">
        <f t="shared" si="132"/>
        <v>1.0869565217391304</v>
      </c>
      <c r="M306" s="132" t="s">
        <v>547</v>
      </c>
      <c r="N306" s="138">
        <v>45049</v>
      </c>
      <c r="O306" s="54"/>
      <c r="P306" s="54"/>
      <c r="R306" s="37" t="s">
        <v>848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1:38" ht="12.75" customHeight="1">
      <c r="A307" s="160">
        <v>184</v>
      </c>
      <c r="B307" s="161">
        <v>45008</v>
      </c>
      <c r="C307" s="161"/>
      <c r="D307" s="162" t="s">
        <v>475</v>
      </c>
      <c r="E307" s="163" t="s">
        <v>545</v>
      </c>
      <c r="F307" s="133">
        <v>2765</v>
      </c>
      <c r="G307" s="163"/>
      <c r="H307" s="163">
        <v>3547.5</v>
      </c>
      <c r="I307" s="165">
        <v>3523</v>
      </c>
      <c r="J307" s="135" t="s">
        <v>631</v>
      </c>
      <c r="K307" s="136">
        <f t="shared" si="131"/>
        <v>782.5</v>
      </c>
      <c r="L307" s="137">
        <f t="shared" si="132"/>
        <v>0.28300180831826399</v>
      </c>
      <c r="M307" s="132" t="s">
        <v>547</v>
      </c>
      <c r="N307" s="138">
        <v>45177</v>
      </c>
      <c r="O307" s="54"/>
      <c r="P307" s="54"/>
      <c r="R307" s="37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1:38" ht="12.75" customHeight="1">
      <c r="A308" s="160">
        <v>185</v>
      </c>
      <c r="B308" s="161">
        <v>45027</v>
      </c>
      <c r="C308" s="161"/>
      <c r="D308" s="162" t="s">
        <v>784</v>
      </c>
      <c r="E308" s="163" t="s">
        <v>545</v>
      </c>
      <c r="F308" s="163">
        <v>460</v>
      </c>
      <c r="G308" s="163"/>
      <c r="H308" s="163">
        <v>825</v>
      </c>
      <c r="I308" s="165">
        <v>810</v>
      </c>
      <c r="J308" s="135" t="s">
        <v>631</v>
      </c>
      <c r="K308" s="136">
        <f t="shared" si="131"/>
        <v>365</v>
      </c>
      <c r="L308" s="137">
        <f t="shared" si="132"/>
        <v>0.79347826086956519</v>
      </c>
      <c r="M308" s="132" t="s">
        <v>547</v>
      </c>
      <c r="N308" s="138">
        <v>45155</v>
      </c>
      <c r="O308" s="54"/>
      <c r="P308" s="54"/>
      <c r="R308" s="37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1:38" ht="12.75" customHeight="1">
      <c r="A309" s="160">
        <v>186</v>
      </c>
      <c r="B309" s="161">
        <v>45050</v>
      </c>
      <c r="C309" s="161"/>
      <c r="D309" s="162" t="s">
        <v>41</v>
      </c>
      <c r="E309" s="163" t="s">
        <v>545</v>
      </c>
      <c r="F309" s="163">
        <v>3630</v>
      </c>
      <c r="G309" s="163"/>
      <c r="H309" s="163">
        <v>5150</v>
      </c>
      <c r="I309" s="165">
        <v>5040</v>
      </c>
      <c r="J309" s="135" t="s">
        <v>631</v>
      </c>
      <c r="K309" s="136">
        <f t="shared" si="131"/>
        <v>1520</v>
      </c>
      <c r="L309" s="137">
        <f t="shared" si="132"/>
        <v>0.41873278236914602</v>
      </c>
      <c r="M309" s="132" t="s">
        <v>547</v>
      </c>
      <c r="N309" s="138">
        <v>45344</v>
      </c>
      <c r="O309" s="54"/>
      <c r="P309" s="54"/>
      <c r="R309" s="37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1:38" ht="12.75" customHeight="1">
      <c r="A310" s="160">
        <v>187</v>
      </c>
      <c r="B310" s="161">
        <v>45075</v>
      </c>
      <c r="C310" s="161"/>
      <c r="D310" s="162" t="s">
        <v>785</v>
      </c>
      <c r="E310" s="163" t="s">
        <v>545</v>
      </c>
      <c r="F310" s="133">
        <v>585</v>
      </c>
      <c r="G310" s="163"/>
      <c r="H310" s="163">
        <v>732</v>
      </c>
      <c r="I310" s="165">
        <v>732</v>
      </c>
      <c r="J310" s="135" t="s">
        <v>631</v>
      </c>
      <c r="K310" s="136">
        <f t="shared" si="131"/>
        <v>147</v>
      </c>
      <c r="L310" s="137">
        <f t="shared" si="132"/>
        <v>0.25128205128205128</v>
      </c>
      <c r="M310" s="132" t="s">
        <v>547</v>
      </c>
      <c r="N310" s="138">
        <v>45152</v>
      </c>
      <c r="O310" s="54"/>
      <c r="P310" s="54"/>
      <c r="R310" s="37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  <c r="AF310" s="37"/>
      <c r="AG310" s="54"/>
      <c r="AI310" s="37"/>
      <c r="AK310" s="37"/>
      <c r="AL310" s="54"/>
    </row>
    <row r="311" spans="1:38" ht="12.75" customHeight="1">
      <c r="A311" s="160">
        <v>188</v>
      </c>
      <c r="B311" s="161">
        <v>45078</v>
      </c>
      <c r="C311" s="161"/>
      <c r="D311" s="162" t="s">
        <v>500</v>
      </c>
      <c r="E311" s="163" t="s">
        <v>545</v>
      </c>
      <c r="F311" s="133">
        <v>3310</v>
      </c>
      <c r="G311" s="163"/>
      <c r="H311" s="163">
        <v>4300</v>
      </c>
      <c r="I311" s="165">
        <v>4300</v>
      </c>
      <c r="J311" s="135" t="s">
        <v>631</v>
      </c>
      <c r="K311" s="136">
        <f t="shared" ref="K311" si="133">H311-F311</f>
        <v>990</v>
      </c>
      <c r="L311" s="137">
        <f t="shared" ref="L311" si="134">K311/F311</f>
        <v>0.29909365558912387</v>
      </c>
      <c r="M311" s="132" t="s">
        <v>547</v>
      </c>
      <c r="N311" s="138">
        <v>45436</v>
      </c>
      <c r="O311" s="54"/>
      <c r="P311" s="54"/>
      <c r="R311" s="37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  <c r="AF311" s="37"/>
      <c r="AG311" s="54"/>
      <c r="AI311" s="37"/>
      <c r="AK311" s="37"/>
      <c r="AL311" s="54"/>
    </row>
    <row r="312" spans="1:38" ht="12.75" customHeight="1">
      <c r="A312" s="160">
        <v>189</v>
      </c>
      <c r="B312" s="161">
        <v>45103</v>
      </c>
      <c r="C312" s="161"/>
      <c r="D312" s="162" t="s">
        <v>803</v>
      </c>
      <c r="E312" s="163" t="s">
        <v>545</v>
      </c>
      <c r="F312" s="133">
        <v>282.5</v>
      </c>
      <c r="G312" s="163"/>
      <c r="H312" s="163">
        <v>383</v>
      </c>
      <c r="I312" s="165">
        <v>383</v>
      </c>
      <c r="J312" s="135" t="s">
        <v>631</v>
      </c>
      <c r="K312" s="136">
        <f>H312-F312</f>
        <v>100.5</v>
      </c>
      <c r="L312" s="137">
        <f>K312/F312</f>
        <v>0.35575221238938054</v>
      </c>
      <c r="M312" s="132" t="s">
        <v>547</v>
      </c>
      <c r="N312" s="138">
        <v>45265</v>
      </c>
      <c r="O312" s="54"/>
      <c r="P312" s="54"/>
      <c r="R312" s="37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  <c r="AF312" s="37"/>
      <c r="AG312" s="54"/>
      <c r="AI312" s="37"/>
      <c r="AK312" s="37"/>
      <c r="AL312" s="54"/>
    </row>
    <row r="313" spans="1:38" ht="12.75" customHeight="1">
      <c r="A313" s="160">
        <v>190</v>
      </c>
      <c r="B313" s="161">
        <v>45120</v>
      </c>
      <c r="C313" s="161"/>
      <c r="D313" s="162" t="s">
        <v>499</v>
      </c>
      <c r="E313" s="163" t="s">
        <v>545</v>
      </c>
      <c r="F313" s="133">
        <v>2312.5</v>
      </c>
      <c r="G313" s="163"/>
      <c r="H313" s="163">
        <v>2935</v>
      </c>
      <c r="I313" s="165">
        <v>2935</v>
      </c>
      <c r="J313" s="135" t="s">
        <v>631</v>
      </c>
      <c r="K313" s="136">
        <f>H313-F313</f>
        <v>622.5</v>
      </c>
      <c r="L313" s="137">
        <f>K313/F313</f>
        <v>0.26918918918918922</v>
      </c>
      <c r="M313" s="132" t="s">
        <v>547</v>
      </c>
      <c r="N313" s="138">
        <v>45177</v>
      </c>
      <c r="O313" s="54"/>
      <c r="P313" s="54"/>
      <c r="R313" s="37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  <c r="AF313" s="37"/>
      <c r="AG313" s="54"/>
      <c r="AI313" s="37"/>
      <c r="AK313" s="37"/>
      <c r="AL313" s="54"/>
    </row>
    <row r="314" spans="1:38" ht="12.75" customHeight="1">
      <c r="A314" s="160">
        <v>191</v>
      </c>
      <c r="B314" s="161">
        <v>45125</v>
      </c>
      <c r="C314" s="161"/>
      <c r="D314" s="162" t="s">
        <v>199</v>
      </c>
      <c r="E314" s="163" t="s">
        <v>545</v>
      </c>
      <c r="F314" s="133">
        <v>3980</v>
      </c>
      <c r="G314" s="163"/>
      <c r="H314" s="163">
        <v>4895</v>
      </c>
      <c r="I314" s="165">
        <v>4895</v>
      </c>
      <c r="J314" s="135" t="s">
        <v>631</v>
      </c>
      <c r="K314" s="136">
        <f>H314-F314</f>
        <v>915</v>
      </c>
      <c r="L314" s="137">
        <f>K314/F314</f>
        <v>0.22989949748743718</v>
      </c>
      <c r="M314" s="132" t="s">
        <v>547</v>
      </c>
      <c r="N314" s="138">
        <v>45155</v>
      </c>
      <c r="O314" s="54"/>
      <c r="P314" s="54"/>
      <c r="R314" s="37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  <c r="AG314" s="54"/>
      <c r="AI314" s="37"/>
      <c r="AL314" s="54"/>
    </row>
    <row r="315" spans="1:38" ht="12.75" customHeight="1">
      <c r="A315" s="160">
        <v>192</v>
      </c>
      <c r="B315" s="161">
        <v>45145</v>
      </c>
      <c r="C315" s="161"/>
      <c r="D315" s="162" t="s">
        <v>805</v>
      </c>
      <c r="E315" s="163" t="s">
        <v>545</v>
      </c>
      <c r="F315" s="133">
        <v>565</v>
      </c>
      <c r="G315" s="163"/>
      <c r="H315" s="163">
        <v>725</v>
      </c>
      <c r="I315" s="165">
        <v>725</v>
      </c>
      <c r="J315" s="135" t="s">
        <v>631</v>
      </c>
      <c r="K315" s="136">
        <f>H315-F315</f>
        <v>160</v>
      </c>
      <c r="L315" s="137">
        <f>K315/F315</f>
        <v>0.2831858407079646</v>
      </c>
      <c r="M315" s="132" t="s">
        <v>547</v>
      </c>
      <c r="N315" s="138">
        <v>45169</v>
      </c>
      <c r="O315" s="54"/>
      <c r="P315" s="54"/>
      <c r="R315" s="37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  <c r="AG315" s="54"/>
      <c r="AI315" s="37"/>
      <c r="AL315" s="54"/>
    </row>
    <row r="316" spans="1:38" ht="12.75" customHeight="1">
      <c r="A316" s="232">
        <v>193</v>
      </c>
      <c r="B316" s="233">
        <v>45167</v>
      </c>
      <c r="C316" s="233"/>
      <c r="D316" s="234" t="s">
        <v>809</v>
      </c>
      <c r="E316" s="235" t="s">
        <v>545</v>
      </c>
      <c r="F316" s="133">
        <v>700</v>
      </c>
      <c r="G316" s="235"/>
      <c r="H316" s="235">
        <v>950</v>
      </c>
      <c r="I316" s="236">
        <v>950</v>
      </c>
      <c r="J316" s="237" t="s">
        <v>631</v>
      </c>
      <c r="K316" s="136">
        <f>H316-F316</f>
        <v>250</v>
      </c>
      <c r="L316" s="137">
        <f>K316/F316</f>
        <v>0.35714285714285715</v>
      </c>
      <c r="M316" s="132" t="s">
        <v>547</v>
      </c>
      <c r="N316" s="138">
        <v>45261</v>
      </c>
      <c r="O316" s="54"/>
      <c r="P316" s="54"/>
      <c r="R316" s="37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  <c r="AG316" s="54"/>
      <c r="AI316" s="37"/>
      <c r="AL316" s="54"/>
    </row>
    <row r="317" spans="1:38" ht="12.75" customHeight="1">
      <c r="A317" s="178">
        <v>194</v>
      </c>
      <c r="B317" s="179">
        <v>45184</v>
      </c>
      <c r="C317" s="53"/>
      <c r="D317" s="53" t="s">
        <v>502</v>
      </c>
      <c r="E317" s="180" t="s">
        <v>545</v>
      </c>
      <c r="F317" s="51" t="s">
        <v>810</v>
      </c>
      <c r="G317" s="51"/>
      <c r="H317" s="51"/>
      <c r="I317" s="51">
        <v>480</v>
      </c>
      <c r="J317" s="51" t="s">
        <v>546</v>
      </c>
      <c r="K317" s="51"/>
      <c r="L317" s="51"/>
      <c r="M317" s="51"/>
      <c r="N317" s="51"/>
      <c r="O317" s="54"/>
      <c r="P317" s="54"/>
      <c r="R317" s="37" t="s">
        <v>851</v>
      </c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  <c r="AG317" s="54"/>
      <c r="AI317" s="37"/>
      <c r="AL317" s="54"/>
    </row>
    <row r="318" spans="1:38" ht="12.75" customHeight="1">
      <c r="A318" s="232">
        <v>195</v>
      </c>
      <c r="B318" s="233">
        <v>45203</v>
      </c>
      <c r="C318" s="233"/>
      <c r="D318" s="234" t="s">
        <v>172</v>
      </c>
      <c r="E318" s="235" t="s">
        <v>545</v>
      </c>
      <c r="F318" s="133">
        <v>992.5</v>
      </c>
      <c r="G318" s="235"/>
      <c r="H318" s="235">
        <v>1198</v>
      </c>
      <c r="I318" s="236">
        <v>1198</v>
      </c>
      <c r="J318" s="237" t="s">
        <v>631</v>
      </c>
      <c r="K318" s="136">
        <f>H318-F318</f>
        <v>205.5</v>
      </c>
      <c r="L318" s="137">
        <f>K318/F318</f>
        <v>0.2070528967254408</v>
      </c>
      <c r="M318" s="132" t="s">
        <v>547</v>
      </c>
      <c r="N318" s="138">
        <v>45392</v>
      </c>
      <c r="O318" s="54"/>
      <c r="P318" s="54"/>
      <c r="R318" s="37" t="s">
        <v>851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  <c r="AG318" s="54"/>
      <c r="AI318" s="37"/>
      <c r="AL318" s="54"/>
    </row>
    <row r="319" spans="1:38" ht="12.75" customHeight="1">
      <c r="A319" s="232">
        <v>196</v>
      </c>
      <c r="B319" s="233">
        <v>45216</v>
      </c>
      <c r="C319" s="233"/>
      <c r="D319" s="234" t="s">
        <v>104</v>
      </c>
      <c r="E319" s="235" t="s">
        <v>545</v>
      </c>
      <c r="F319" s="133">
        <v>5425</v>
      </c>
      <c r="G319" s="235"/>
      <c r="H319" s="235">
        <v>6880</v>
      </c>
      <c r="I319" s="236">
        <v>6870</v>
      </c>
      <c r="J319" s="237" t="s">
        <v>631</v>
      </c>
      <c r="K319" s="136">
        <f>H319-F319</f>
        <v>1455</v>
      </c>
      <c r="L319" s="137">
        <f>K319/F319</f>
        <v>0.26820276497695855</v>
      </c>
      <c r="M319" s="132" t="s">
        <v>547</v>
      </c>
      <c r="N319" s="138">
        <v>45342</v>
      </c>
      <c r="O319" s="54"/>
      <c r="P319" s="54"/>
      <c r="R319" s="37" t="s">
        <v>851</v>
      </c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  <c r="AG319" s="54"/>
      <c r="AI319" s="37"/>
      <c r="AL319" s="54"/>
    </row>
    <row r="320" spans="1:38" ht="12.75" customHeight="1">
      <c r="A320" s="232">
        <v>197</v>
      </c>
      <c r="B320" s="233">
        <v>45216</v>
      </c>
      <c r="C320" s="233"/>
      <c r="D320" s="234" t="s">
        <v>811</v>
      </c>
      <c r="E320" s="235" t="s">
        <v>545</v>
      </c>
      <c r="F320" s="133">
        <v>1090</v>
      </c>
      <c r="G320" s="235"/>
      <c r="H320" s="235">
        <v>1415</v>
      </c>
      <c r="I320" s="236">
        <v>1415</v>
      </c>
      <c r="J320" s="237" t="s">
        <v>631</v>
      </c>
      <c r="K320" s="136">
        <f>H320-F320</f>
        <v>325</v>
      </c>
      <c r="L320" s="137">
        <f>K320/F320</f>
        <v>0.29816513761467889</v>
      </c>
      <c r="M320" s="132" t="s">
        <v>547</v>
      </c>
      <c r="N320" s="138">
        <v>45282</v>
      </c>
      <c r="O320" s="54"/>
      <c r="P320" s="54"/>
      <c r="R320" s="37" t="s">
        <v>851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  <c r="AG320" s="54"/>
      <c r="AI320" s="37"/>
      <c r="AL320" s="54"/>
    </row>
    <row r="321" spans="1:38" ht="12.75" customHeight="1">
      <c r="A321" s="232">
        <v>198</v>
      </c>
      <c r="B321" s="233">
        <v>45236</v>
      </c>
      <c r="C321" s="233"/>
      <c r="D321" s="234" t="s">
        <v>814</v>
      </c>
      <c r="E321" s="235" t="s">
        <v>545</v>
      </c>
      <c r="F321" s="133">
        <v>1270</v>
      </c>
      <c r="G321" s="235"/>
      <c r="H321" s="235">
        <v>1613</v>
      </c>
      <c r="I321" s="236">
        <v>1613</v>
      </c>
      <c r="J321" s="237" t="s">
        <v>631</v>
      </c>
      <c r="K321" s="136">
        <f>H321-F321</f>
        <v>343</v>
      </c>
      <c r="L321" s="137">
        <f>K321/F321</f>
        <v>0.27007874015748029</v>
      </c>
      <c r="M321" s="132" t="s">
        <v>547</v>
      </c>
      <c r="N321" s="138">
        <v>45246</v>
      </c>
      <c r="O321" s="54"/>
      <c r="P321" s="54"/>
      <c r="R321" s="37" t="s">
        <v>851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  <c r="AG321" s="54"/>
      <c r="AI321" s="37"/>
      <c r="AL321" s="54"/>
    </row>
    <row r="322" spans="1:38" ht="12.75" customHeight="1">
      <c r="A322" s="232">
        <v>199</v>
      </c>
      <c r="B322" s="233">
        <v>45251</v>
      </c>
      <c r="C322" s="233"/>
      <c r="D322" s="234" t="s">
        <v>815</v>
      </c>
      <c r="E322" s="235" t="s">
        <v>545</v>
      </c>
      <c r="F322" s="133">
        <v>807.5</v>
      </c>
      <c r="G322" s="235"/>
      <c r="H322" s="235">
        <v>1490</v>
      </c>
      <c r="I322" s="236">
        <v>1490</v>
      </c>
      <c r="J322" s="237" t="s">
        <v>631</v>
      </c>
      <c r="K322" s="136">
        <f>H322-F322</f>
        <v>682.5</v>
      </c>
      <c r="L322" s="137">
        <f>K322/F322</f>
        <v>0.84520123839009287</v>
      </c>
      <c r="M322" s="132" t="s">
        <v>547</v>
      </c>
      <c r="N322" s="138">
        <v>45479</v>
      </c>
      <c r="O322" s="54"/>
      <c r="P322" s="54"/>
      <c r="R322" s="37" t="s">
        <v>851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  <c r="AG322" s="54"/>
      <c r="AI322" s="37"/>
      <c r="AL322" s="54"/>
    </row>
    <row r="323" spans="1:38" ht="12.75" customHeight="1">
      <c r="A323" s="178">
        <v>200</v>
      </c>
      <c r="B323" s="179">
        <v>45254</v>
      </c>
      <c r="C323" s="53"/>
      <c r="D323" s="53" t="s">
        <v>814</v>
      </c>
      <c r="E323" s="180" t="s">
        <v>545</v>
      </c>
      <c r="F323" s="51" t="s">
        <v>816</v>
      </c>
      <c r="G323" s="51"/>
      <c r="H323" s="51"/>
      <c r="I323" s="51">
        <v>1806</v>
      </c>
      <c r="J323" s="51" t="s">
        <v>546</v>
      </c>
      <c r="K323" s="51"/>
      <c r="L323" s="51"/>
      <c r="M323" s="51"/>
      <c r="N323" s="51"/>
      <c r="O323" s="54"/>
      <c r="P323" s="54"/>
      <c r="R323" s="37" t="s">
        <v>851</v>
      </c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  <c r="AG323" s="54"/>
      <c r="AI323" s="37"/>
      <c r="AL323" s="54"/>
    </row>
    <row r="324" spans="1:38" ht="12.75" customHeight="1">
      <c r="A324" s="232">
        <v>201</v>
      </c>
      <c r="B324" s="233">
        <v>45265</v>
      </c>
      <c r="C324" s="233"/>
      <c r="D324" s="234" t="s">
        <v>503</v>
      </c>
      <c r="E324" s="235" t="s">
        <v>545</v>
      </c>
      <c r="F324" s="133">
        <v>435</v>
      </c>
      <c r="G324" s="235"/>
      <c r="H324" s="235">
        <v>558</v>
      </c>
      <c r="I324" s="236">
        <v>558</v>
      </c>
      <c r="J324" s="237" t="s">
        <v>631</v>
      </c>
      <c r="K324" s="136">
        <f>H324-F324</f>
        <v>123</v>
      </c>
      <c r="L324" s="137">
        <f>K324/F324</f>
        <v>0.28275862068965518</v>
      </c>
      <c r="M324" s="132" t="s">
        <v>547</v>
      </c>
      <c r="N324" s="138">
        <v>45378</v>
      </c>
      <c r="O324" s="54"/>
      <c r="P324" s="54"/>
      <c r="R324" s="37" t="s">
        <v>851</v>
      </c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  <c r="AG324" s="54"/>
      <c r="AI324" s="37"/>
      <c r="AL324" s="54"/>
    </row>
    <row r="325" spans="1:38" ht="12.75" customHeight="1">
      <c r="A325" s="232">
        <v>202</v>
      </c>
      <c r="B325" s="233">
        <v>45272</v>
      </c>
      <c r="C325" s="233"/>
      <c r="D325" s="234" t="s">
        <v>818</v>
      </c>
      <c r="E325" s="235" t="s">
        <v>545</v>
      </c>
      <c r="F325" s="133">
        <v>4225</v>
      </c>
      <c r="G325" s="235"/>
      <c r="H325" s="235">
        <v>5512</v>
      </c>
      <c r="I325" s="236">
        <v>5512</v>
      </c>
      <c r="J325" s="237" t="s">
        <v>631</v>
      </c>
      <c r="K325" s="136">
        <f>H325-F325</f>
        <v>1287</v>
      </c>
      <c r="L325" s="137">
        <f>K325/F325</f>
        <v>0.30461538461538462</v>
      </c>
      <c r="M325" s="132" t="s">
        <v>547</v>
      </c>
      <c r="N325" s="138">
        <v>45329</v>
      </c>
      <c r="O325" s="54"/>
      <c r="P325" s="54"/>
      <c r="R325" s="37" t="s">
        <v>851</v>
      </c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  <c r="AG325" s="54"/>
      <c r="AI325" s="37"/>
      <c r="AL325" s="54"/>
    </row>
    <row r="326" spans="1:38" ht="12.75" customHeight="1">
      <c r="A326" s="178">
        <v>203</v>
      </c>
      <c r="B326" s="179">
        <v>45292</v>
      </c>
      <c r="C326" s="53"/>
      <c r="D326" s="53" t="s">
        <v>309</v>
      </c>
      <c r="E326" s="180" t="s">
        <v>545</v>
      </c>
      <c r="F326" s="51" t="s">
        <v>819</v>
      </c>
      <c r="G326" s="51"/>
      <c r="H326" s="51"/>
      <c r="I326" s="51">
        <v>4909</v>
      </c>
      <c r="J326" s="51" t="s">
        <v>546</v>
      </c>
      <c r="K326" s="51"/>
      <c r="L326" s="51"/>
      <c r="M326" s="51"/>
      <c r="N326" s="51"/>
      <c r="O326" s="54"/>
      <c r="P326" s="54"/>
      <c r="R326" s="37" t="s">
        <v>851</v>
      </c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  <c r="AG326" s="54"/>
      <c r="AI326" s="37"/>
      <c r="AL326" s="54"/>
    </row>
    <row r="327" spans="1:38" ht="12.75" customHeight="1">
      <c r="A327" s="178">
        <v>204</v>
      </c>
      <c r="B327" s="179">
        <v>45294</v>
      </c>
      <c r="C327" s="53"/>
      <c r="D327" s="53" t="s">
        <v>501</v>
      </c>
      <c r="E327" s="180" t="s">
        <v>545</v>
      </c>
      <c r="F327" s="51" t="s">
        <v>820</v>
      </c>
      <c r="G327" s="51"/>
      <c r="H327" s="51"/>
      <c r="I327" s="51">
        <v>1080</v>
      </c>
      <c r="J327" s="51" t="s">
        <v>546</v>
      </c>
      <c r="K327" s="51"/>
      <c r="L327" s="51"/>
      <c r="M327" s="51"/>
      <c r="N327" s="51"/>
      <c r="O327" s="54"/>
      <c r="P327" s="54"/>
      <c r="R327" s="37" t="s">
        <v>851</v>
      </c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  <c r="AG327" s="54"/>
      <c r="AI327" s="37"/>
      <c r="AL327" s="54"/>
    </row>
    <row r="328" spans="1:38" ht="12.75" customHeight="1">
      <c r="A328" s="178">
        <v>205</v>
      </c>
      <c r="B328" s="179">
        <v>45315</v>
      </c>
      <c r="C328" s="53"/>
      <c r="D328" s="53" t="s">
        <v>310</v>
      </c>
      <c r="E328" s="180" t="s">
        <v>545</v>
      </c>
      <c r="F328" s="51" t="s">
        <v>822</v>
      </c>
      <c r="G328" s="51"/>
      <c r="H328" s="51"/>
      <c r="I328" s="51">
        <v>2077</v>
      </c>
      <c r="J328" s="51" t="s">
        <v>546</v>
      </c>
      <c r="K328" s="51"/>
      <c r="L328" s="51"/>
      <c r="M328" s="51"/>
      <c r="N328" s="51"/>
      <c r="O328" s="54"/>
      <c r="P328" s="54"/>
      <c r="R328" s="37" t="s">
        <v>851</v>
      </c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  <c r="AG328" s="54"/>
      <c r="AI328" s="37"/>
      <c r="AL328" s="54"/>
    </row>
    <row r="329" spans="1:38" ht="12.75" customHeight="1">
      <c r="A329" s="178">
        <v>206</v>
      </c>
      <c r="B329" s="179">
        <v>45320</v>
      </c>
      <c r="C329" s="53"/>
      <c r="D329" s="53" t="s">
        <v>823</v>
      </c>
      <c r="E329" s="180" t="s">
        <v>545</v>
      </c>
      <c r="F329" s="51" t="s">
        <v>824</v>
      </c>
      <c r="G329" s="51"/>
      <c r="H329" s="51"/>
      <c r="I329" s="51">
        <v>2906</v>
      </c>
      <c r="J329" s="51" t="s">
        <v>546</v>
      </c>
      <c r="K329" s="51"/>
      <c r="L329" s="51"/>
      <c r="M329" s="51"/>
      <c r="N329" s="51"/>
      <c r="O329" s="54"/>
      <c r="P329" s="54"/>
      <c r="R329" s="37" t="s">
        <v>851</v>
      </c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  <c r="AG329" s="54"/>
      <c r="AI329" s="37"/>
      <c r="AL329" s="54"/>
    </row>
    <row r="330" spans="1:38" ht="12.75" customHeight="1">
      <c r="A330" s="232">
        <v>207</v>
      </c>
      <c r="B330" s="233">
        <v>45331</v>
      </c>
      <c r="C330" s="233"/>
      <c r="D330" s="234" t="s">
        <v>499</v>
      </c>
      <c r="E330" s="235" t="s">
        <v>545</v>
      </c>
      <c r="F330" s="133">
        <v>3270</v>
      </c>
      <c r="G330" s="235"/>
      <c r="H330" s="235">
        <v>4096</v>
      </c>
      <c r="I330" s="236">
        <v>4096</v>
      </c>
      <c r="J330" s="237" t="s">
        <v>631</v>
      </c>
      <c r="K330" s="136">
        <f>H330-F330</f>
        <v>826</v>
      </c>
      <c r="L330" s="137">
        <f>K330/F330</f>
        <v>0.25259938837920487</v>
      </c>
      <c r="M330" s="132" t="s">
        <v>547</v>
      </c>
      <c r="N330" s="138">
        <v>45377</v>
      </c>
      <c r="O330" s="54"/>
      <c r="P330" s="54"/>
      <c r="R330" s="37" t="s">
        <v>852</v>
      </c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  <c r="AG330" s="54"/>
      <c r="AI330" s="37"/>
      <c r="AL330" s="54"/>
    </row>
    <row r="331" spans="1:38" ht="12.75" customHeight="1">
      <c r="A331" s="178">
        <v>208</v>
      </c>
      <c r="B331" s="179">
        <v>45345</v>
      </c>
      <c r="C331" s="53"/>
      <c r="D331" s="53" t="s">
        <v>59</v>
      </c>
      <c r="E331" s="180" t="s">
        <v>545</v>
      </c>
      <c r="F331" s="51" t="s">
        <v>839</v>
      </c>
      <c r="G331" s="51"/>
      <c r="H331" s="51"/>
      <c r="I331" s="51">
        <v>2627</v>
      </c>
      <c r="J331" s="51" t="s">
        <v>546</v>
      </c>
      <c r="K331" s="51"/>
      <c r="L331" s="51"/>
      <c r="M331" s="51"/>
      <c r="N331" s="53"/>
      <c r="O331" s="54"/>
      <c r="P331" s="54"/>
      <c r="R331" s="37" t="s">
        <v>852</v>
      </c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  <c r="AG331" s="54"/>
      <c r="AI331" s="37"/>
      <c r="AL331" s="54"/>
    </row>
    <row r="332" spans="1:38" ht="12.75" customHeight="1">
      <c r="A332" s="232">
        <v>209</v>
      </c>
      <c r="B332" s="233">
        <v>45356</v>
      </c>
      <c r="C332" s="233"/>
      <c r="D332" s="234" t="s">
        <v>809</v>
      </c>
      <c r="E332" s="235" t="s">
        <v>545</v>
      </c>
      <c r="F332" s="133">
        <v>925</v>
      </c>
      <c r="G332" s="235"/>
      <c r="H332" s="235">
        <v>1170</v>
      </c>
      <c r="I332" s="236">
        <v>1170</v>
      </c>
      <c r="J332" s="237" t="s">
        <v>631</v>
      </c>
      <c r="K332" s="136">
        <f>H332-F332</f>
        <v>245</v>
      </c>
      <c r="L332" s="137">
        <f>K332/F332</f>
        <v>0.26486486486486488</v>
      </c>
      <c r="M332" s="132" t="s">
        <v>547</v>
      </c>
      <c r="N332" s="138">
        <v>45435</v>
      </c>
      <c r="O332" s="54"/>
      <c r="P332" s="54"/>
      <c r="R332" s="37" t="s">
        <v>851</v>
      </c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  <c r="AG332" s="54"/>
      <c r="AI332" s="37"/>
      <c r="AL332" s="54"/>
    </row>
    <row r="333" spans="1:38" ht="12.75" customHeight="1">
      <c r="A333" s="232">
        <v>210</v>
      </c>
      <c r="B333" s="233">
        <v>45372</v>
      </c>
      <c r="C333" s="233"/>
      <c r="D333" s="234" t="s">
        <v>475</v>
      </c>
      <c r="E333" s="235" t="s">
        <v>545</v>
      </c>
      <c r="F333" s="133">
        <v>2910</v>
      </c>
      <c r="G333" s="235"/>
      <c r="H333" s="235">
        <v>3696</v>
      </c>
      <c r="I333" s="236">
        <v>3696</v>
      </c>
      <c r="J333" s="237" t="s">
        <v>631</v>
      </c>
      <c r="K333" s="136">
        <f>H333-F333</f>
        <v>786</v>
      </c>
      <c r="L333" s="137">
        <f>K333/F333</f>
        <v>0.27010309278350514</v>
      </c>
      <c r="M333" s="132" t="s">
        <v>547</v>
      </c>
      <c r="N333" s="138">
        <v>45412</v>
      </c>
      <c r="O333" s="54"/>
      <c r="P333" s="54"/>
      <c r="R333" s="37" t="s">
        <v>852</v>
      </c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  <c r="AG333" s="54"/>
      <c r="AI333" s="37"/>
      <c r="AL333" s="54"/>
    </row>
    <row r="334" spans="1:38" ht="12.75" customHeight="1">
      <c r="A334" s="232">
        <v>211</v>
      </c>
      <c r="B334" s="233">
        <v>45387</v>
      </c>
      <c r="C334" s="233"/>
      <c r="D334" s="234" t="s">
        <v>505</v>
      </c>
      <c r="E334" s="235" t="s">
        <v>545</v>
      </c>
      <c r="F334" s="133">
        <v>735</v>
      </c>
      <c r="G334" s="235"/>
      <c r="H334" s="235">
        <v>938</v>
      </c>
      <c r="I334" s="236">
        <v>938</v>
      </c>
      <c r="J334" s="237" t="s">
        <v>631</v>
      </c>
      <c r="K334" s="136">
        <f>H334-F334</f>
        <v>203</v>
      </c>
      <c r="L334" s="137">
        <f>K334/F334</f>
        <v>0.27619047619047621</v>
      </c>
      <c r="M334" s="132" t="s">
        <v>547</v>
      </c>
      <c r="N334" s="138">
        <v>45449</v>
      </c>
      <c r="O334" s="54"/>
      <c r="P334" s="54"/>
      <c r="R334" s="37" t="s">
        <v>851</v>
      </c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  <c r="AG334" s="54"/>
      <c r="AI334" s="37"/>
      <c r="AL334" s="54"/>
    </row>
    <row r="335" spans="1:38" ht="12.75" customHeight="1">
      <c r="A335" s="178">
        <v>212</v>
      </c>
      <c r="B335" s="179">
        <v>45407</v>
      </c>
      <c r="C335" s="53"/>
      <c r="D335" s="53" t="s">
        <v>811</v>
      </c>
      <c r="E335" s="180" t="s">
        <v>545</v>
      </c>
      <c r="F335" s="51" t="s">
        <v>842</v>
      </c>
      <c r="G335" s="51"/>
      <c r="H335" s="51"/>
      <c r="I335" s="51">
        <v>1675</v>
      </c>
      <c r="J335" s="51" t="s">
        <v>546</v>
      </c>
      <c r="K335" s="51"/>
      <c r="L335" s="51"/>
      <c r="M335" s="51"/>
      <c r="N335" s="53"/>
      <c r="O335" s="54"/>
      <c r="P335" s="54"/>
      <c r="R335" s="37" t="s">
        <v>852</v>
      </c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  <c r="AG335" s="54"/>
      <c r="AI335" s="37"/>
      <c r="AL335" s="54"/>
    </row>
    <row r="336" spans="1:38" ht="12.75" customHeight="1">
      <c r="A336" s="232">
        <v>213</v>
      </c>
      <c r="B336" s="233">
        <v>45426</v>
      </c>
      <c r="C336" s="233"/>
      <c r="D336" s="234" t="s">
        <v>788</v>
      </c>
      <c r="E336" s="235" t="s">
        <v>545</v>
      </c>
      <c r="F336" s="133">
        <v>485</v>
      </c>
      <c r="G336" s="235"/>
      <c r="H336" s="235">
        <v>617</v>
      </c>
      <c r="I336" s="236">
        <v>617</v>
      </c>
      <c r="J336" s="237" t="s">
        <v>631</v>
      </c>
      <c r="K336" s="136">
        <f>H336-F336</f>
        <v>132</v>
      </c>
      <c r="L336" s="137">
        <f>K336/F336</f>
        <v>0.27216494845360822</v>
      </c>
      <c r="M336" s="132" t="s">
        <v>547</v>
      </c>
      <c r="N336" s="138">
        <v>45481</v>
      </c>
      <c r="O336" s="54"/>
      <c r="P336" s="54"/>
      <c r="R336" s="37" t="s">
        <v>851</v>
      </c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  <c r="AG336" s="54"/>
      <c r="AI336" s="37"/>
      <c r="AL336" s="54"/>
    </row>
    <row r="337" spans="1:38" ht="12.75" customHeight="1">
      <c r="A337" s="232">
        <v>214</v>
      </c>
      <c r="B337" s="233">
        <v>45448</v>
      </c>
      <c r="C337" s="233"/>
      <c r="D337" s="234" t="s">
        <v>735</v>
      </c>
      <c r="E337" s="235" t="s">
        <v>545</v>
      </c>
      <c r="F337" s="133">
        <v>385</v>
      </c>
      <c r="G337" s="235"/>
      <c r="H337" s="235">
        <v>505</v>
      </c>
      <c r="I337" s="236">
        <v>505</v>
      </c>
      <c r="J337" s="237" t="s">
        <v>631</v>
      </c>
      <c r="K337" s="136">
        <f>H337-F337</f>
        <v>120</v>
      </c>
      <c r="L337" s="137">
        <f>K337/F337</f>
        <v>0.31168831168831168</v>
      </c>
      <c r="M337" s="132" t="s">
        <v>547</v>
      </c>
      <c r="N337" s="138">
        <v>45469</v>
      </c>
      <c r="O337" s="54"/>
      <c r="P337" s="54"/>
      <c r="R337" s="37" t="s">
        <v>852</v>
      </c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  <c r="AG337" s="54"/>
      <c r="AI337" s="37"/>
      <c r="AL337" s="54"/>
    </row>
    <row r="338" spans="1:38" ht="12.75" customHeight="1">
      <c r="A338" s="232">
        <v>215</v>
      </c>
      <c r="B338" s="233">
        <v>45464</v>
      </c>
      <c r="C338" s="233"/>
      <c r="D338" s="234" t="s">
        <v>999</v>
      </c>
      <c r="E338" s="235" t="s">
        <v>545</v>
      </c>
      <c r="F338" s="133">
        <v>321</v>
      </c>
      <c r="G338" s="235"/>
      <c r="H338" s="235">
        <v>440</v>
      </c>
      <c r="I338" s="236">
        <v>412</v>
      </c>
      <c r="J338" s="237" t="s">
        <v>631</v>
      </c>
      <c r="K338" s="136">
        <f>H338-F338</f>
        <v>119</v>
      </c>
      <c r="L338" s="137">
        <f>K338/F338</f>
        <v>0.37071651090342678</v>
      </c>
      <c r="M338" s="132" t="s">
        <v>547</v>
      </c>
      <c r="N338" s="138">
        <v>45498</v>
      </c>
      <c r="O338" s="54"/>
      <c r="P338" s="54"/>
      <c r="R338" s="37" t="s">
        <v>852</v>
      </c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  <c r="AG338" s="54"/>
      <c r="AI338" s="37"/>
      <c r="AL338" s="54"/>
    </row>
    <row r="339" spans="1:38" ht="12.75" customHeight="1">
      <c r="A339" s="178">
        <v>216</v>
      </c>
      <c r="B339" s="179">
        <v>45475</v>
      </c>
      <c r="C339" s="53"/>
      <c r="D339" s="53" t="s">
        <v>924</v>
      </c>
      <c r="E339" s="180" t="s">
        <v>545</v>
      </c>
      <c r="F339" s="51" t="s">
        <v>925</v>
      </c>
      <c r="G339" s="51"/>
      <c r="H339" s="51"/>
      <c r="I339" s="51">
        <v>426</v>
      </c>
      <c r="J339" s="51" t="s">
        <v>546</v>
      </c>
      <c r="K339" s="51"/>
      <c r="L339" s="51"/>
      <c r="M339" s="51"/>
      <c r="N339" s="53"/>
      <c r="O339" s="54"/>
      <c r="P339" s="54"/>
      <c r="R339" s="37" t="s">
        <v>851</v>
      </c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  <c r="AG339" s="54"/>
      <c r="AI339" s="37"/>
      <c r="AL339" s="54"/>
    </row>
    <row r="340" spans="1:38" ht="12.75" customHeight="1">
      <c r="A340" s="178"/>
      <c r="B340" s="179"/>
      <c r="C340" s="53"/>
      <c r="D340" s="53"/>
      <c r="E340" s="180"/>
      <c r="F340" s="51"/>
      <c r="G340" s="51"/>
      <c r="H340" s="51"/>
      <c r="I340" s="51"/>
      <c r="J340" s="51"/>
      <c r="K340" s="51"/>
      <c r="L340" s="51"/>
      <c r="M340" s="51"/>
      <c r="N340" s="53"/>
      <c r="O340" s="54"/>
      <c r="P340" s="54"/>
      <c r="R340" s="37" t="s">
        <v>852</v>
      </c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  <c r="AG340" s="54"/>
      <c r="AI340" s="37"/>
      <c r="AL340" s="54"/>
    </row>
    <row r="341" spans="1:38" ht="15" customHeight="1">
      <c r="A341" s="178"/>
      <c r="B341" s="179"/>
      <c r="C341" s="53"/>
      <c r="D341" s="53"/>
      <c r="E341" s="180"/>
      <c r="F341" s="51"/>
      <c r="G341" s="51"/>
      <c r="H341" s="51"/>
      <c r="I341" s="51"/>
      <c r="J341" s="51"/>
      <c r="K341" s="51"/>
      <c r="L341" s="51"/>
      <c r="M341" s="51"/>
      <c r="N341" s="53"/>
      <c r="O341" s="54"/>
      <c r="P341" s="54"/>
      <c r="R341" s="37" t="s">
        <v>851</v>
      </c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</row>
    <row r="342" spans="1:38" ht="12.75" customHeight="1">
      <c r="B342" s="181" t="s">
        <v>786</v>
      </c>
      <c r="F342" s="54"/>
      <c r="G342" s="54"/>
      <c r="H342" s="54"/>
      <c r="I342" s="54"/>
      <c r="J342" s="37"/>
      <c r="K342" s="54"/>
      <c r="L342" s="54"/>
      <c r="M342" s="54"/>
      <c r="O342" s="54"/>
      <c r="P342" s="54"/>
      <c r="R342" s="37" t="s">
        <v>851</v>
      </c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  <c r="AG342" s="54"/>
      <c r="AI342" s="37"/>
      <c r="AL342" s="54"/>
    </row>
    <row r="343" spans="1:38" ht="12.75" customHeight="1">
      <c r="A343" s="182"/>
      <c r="B343" s="352" t="s">
        <v>998</v>
      </c>
      <c r="F343" s="54"/>
      <c r="G343" s="54"/>
      <c r="H343" s="54"/>
      <c r="I343" s="54"/>
      <c r="J343" s="37"/>
      <c r="K343" s="54"/>
      <c r="L343" s="54"/>
      <c r="M343" s="54"/>
      <c r="O343" s="54"/>
      <c r="P343" s="54"/>
      <c r="R343" s="37" t="s">
        <v>852</v>
      </c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  <c r="AG343" s="54"/>
      <c r="AI343" s="37"/>
      <c r="AL343" s="54"/>
    </row>
    <row r="344" spans="1:38" ht="12.75" customHeight="1">
      <c r="A344" s="182"/>
      <c r="F344" s="54"/>
      <c r="G344" s="54"/>
      <c r="H344" s="54"/>
      <c r="I344" s="54"/>
      <c r="J344" s="37"/>
      <c r="K344" s="54"/>
      <c r="L344" s="54"/>
      <c r="M344" s="54"/>
      <c r="O344" s="54"/>
      <c r="P344" s="54"/>
      <c r="R344" s="37" t="s">
        <v>853</v>
      </c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1:38" ht="12.75" customHeight="1">
      <c r="A345" s="51"/>
      <c r="F345" s="54"/>
      <c r="G345" s="54"/>
      <c r="H345" s="54"/>
      <c r="I345" s="54"/>
      <c r="J345" s="37"/>
      <c r="K345" s="54"/>
      <c r="L345" s="54"/>
      <c r="M345" s="54"/>
      <c r="O345" s="54"/>
      <c r="P345" s="54"/>
      <c r="R345" s="37" t="s">
        <v>853</v>
      </c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1:38" ht="12.75" customHeight="1">
      <c r="F346" s="54"/>
      <c r="G346" s="54"/>
      <c r="H346" s="54"/>
      <c r="I346" s="54"/>
      <c r="J346" s="37"/>
      <c r="K346" s="54"/>
      <c r="L346" s="54"/>
      <c r="M346" s="54"/>
      <c r="O346" s="54"/>
      <c r="P346" s="54"/>
      <c r="R346" s="43" t="s">
        <v>852</v>
      </c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1:38" ht="12.75" customHeight="1">
      <c r="F347" s="54"/>
      <c r="G347" s="54"/>
      <c r="H347" s="54"/>
      <c r="I347" s="54"/>
      <c r="J347" s="37"/>
      <c r="K347" s="54"/>
      <c r="L347" s="54"/>
      <c r="M347" s="54"/>
      <c r="O347" s="54"/>
      <c r="P347" s="54"/>
      <c r="R347" s="43" t="s">
        <v>852</v>
      </c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1:38" ht="12.75" customHeight="1">
      <c r="F348" s="54"/>
      <c r="G348" s="54"/>
      <c r="H348" s="54"/>
      <c r="I348" s="54"/>
      <c r="J348" s="37"/>
      <c r="K348" s="54"/>
      <c r="L348" s="54"/>
      <c r="M348" s="54"/>
      <c r="O348" s="54"/>
      <c r="P348" s="54"/>
      <c r="R348" s="43" t="s">
        <v>852</v>
      </c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1:38" ht="12.75" customHeight="1">
      <c r="F349" s="54"/>
      <c r="G349" s="54"/>
      <c r="H349" s="54"/>
      <c r="I349" s="54"/>
      <c r="J349" s="37"/>
      <c r="K349" s="54"/>
      <c r="L349" s="54"/>
      <c r="M349" s="54"/>
      <c r="O349" s="54"/>
      <c r="P349" s="54"/>
      <c r="R349" s="43" t="s">
        <v>852</v>
      </c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</row>
    <row r="350" spans="1:38" ht="12.75" customHeight="1">
      <c r="F350" s="54"/>
      <c r="G350" s="54"/>
      <c r="H350" s="54"/>
      <c r="I350" s="54"/>
      <c r="J350" s="37"/>
      <c r="K350" s="54"/>
      <c r="L350" s="54"/>
      <c r="M350" s="54"/>
      <c r="O350" s="54"/>
      <c r="P350" s="54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1:38" ht="12.75" customHeight="1">
      <c r="F351" s="54"/>
      <c r="G351" s="54"/>
      <c r="H351" s="54"/>
      <c r="I351" s="54"/>
      <c r="J351" s="37"/>
      <c r="K351" s="54"/>
      <c r="L351" s="54"/>
      <c r="M351" s="54"/>
      <c r="O351" s="54"/>
      <c r="P351" s="54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1:38" ht="12.75" customHeight="1">
      <c r="F352" s="54"/>
      <c r="G352" s="54"/>
      <c r="H352" s="54"/>
      <c r="I352" s="54"/>
      <c r="J352" s="37"/>
      <c r="K352" s="54"/>
      <c r="L352" s="54"/>
      <c r="M352" s="54"/>
      <c r="O352" s="54"/>
      <c r="P352" s="54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6:30" ht="12.75" customHeight="1">
      <c r="F353" s="54"/>
      <c r="G353" s="54"/>
      <c r="H353" s="54"/>
      <c r="I353" s="54"/>
      <c r="J353" s="37"/>
      <c r="K353" s="54"/>
      <c r="L353" s="54"/>
      <c r="M353" s="54"/>
      <c r="O353" s="54"/>
      <c r="P353" s="54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6:30" ht="12.75" customHeight="1">
      <c r="F354" s="54"/>
      <c r="G354" s="54"/>
      <c r="H354" s="54"/>
      <c r="I354" s="54"/>
      <c r="J354" s="37"/>
      <c r="K354" s="54"/>
      <c r="L354" s="54"/>
      <c r="M354" s="54"/>
      <c r="O354" s="54"/>
      <c r="P354" s="54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6:30" ht="12.75" customHeight="1">
      <c r="F355" s="54"/>
      <c r="G355" s="54"/>
      <c r="H355" s="54"/>
      <c r="I355" s="54"/>
      <c r="J355" s="37"/>
      <c r="K355" s="54"/>
      <c r="L355" s="54"/>
      <c r="M355" s="54"/>
      <c r="O355" s="54"/>
      <c r="P355" s="54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6:30" ht="12.75" customHeight="1">
      <c r="F356" s="54"/>
      <c r="G356" s="54"/>
      <c r="H356" s="54"/>
      <c r="I356" s="54"/>
      <c r="J356" s="37"/>
      <c r="K356" s="54"/>
      <c r="L356" s="54"/>
      <c r="M356" s="54"/>
      <c r="O356" s="54"/>
      <c r="P356" s="54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6:30" ht="12.75" customHeight="1">
      <c r="F357" s="54"/>
      <c r="G357" s="54"/>
      <c r="H357" s="54"/>
      <c r="I357" s="54"/>
      <c r="J357" s="37"/>
      <c r="K357" s="54"/>
      <c r="L357" s="54"/>
      <c r="M357" s="54"/>
      <c r="O357" s="54"/>
      <c r="P357" s="54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6:30" ht="12.75" customHeight="1">
      <c r="F358" s="54"/>
      <c r="G358" s="54"/>
      <c r="H358" s="54"/>
      <c r="I358" s="54"/>
      <c r="J358" s="37"/>
      <c r="K358" s="54"/>
      <c r="L358" s="54"/>
      <c r="M358" s="54"/>
      <c r="O358" s="54"/>
      <c r="P358" s="54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6:30" ht="12.75" customHeight="1">
      <c r="F359" s="54"/>
      <c r="G359" s="54"/>
      <c r="H359" s="54"/>
      <c r="I359" s="54"/>
      <c r="J359" s="37"/>
      <c r="K359" s="54"/>
      <c r="L359" s="54"/>
      <c r="M359" s="54"/>
      <c r="O359" s="54"/>
      <c r="P359" s="54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6:30" ht="12.75" customHeight="1">
      <c r="F360" s="54"/>
      <c r="G360" s="54"/>
      <c r="H360" s="54"/>
      <c r="I360" s="54"/>
      <c r="J360" s="37"/>
      <c r="K360" s="54"/>
      <c r="L360" s="54"/>
      <c r="M360" s="54"/>
      <c r="O360" s="54"/>
      <c r="P360" s="54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6:30" ht="12.75" customHeight="1">
      <c r="F361" s="54"/>
      <c r="G361" s="54"/>
      <c r="H361" s="54"/>
      <c r="I361" s="54"/>
      <c r="J361" s="37"/>
      <c r="K361" s="54"/>
      <c r="L361" s="54"/>
      <c r="M361" s="54"/>
      <c r="O361" s="54"/>
      <c r="P361" s="54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6:30" ht="12.75" customHeight="1">
      <c r="F362" s="54"/>
      <c r="G362" s="54"/>
      <c r="H362" s="54"/>
      <c r="I362" s="54"/>
      <c r="J362" s="37"/>
      <c r="K362" s="54"/>
      <c r="L362" s="54"/>
      <c r="M362" s="54"/>
      <c r="O362" s="54"/>
      <c r="P362" s="54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6:30" ht="12.75" customHeight="1">
      <c r="F363" s="54"/>
      <c r="G363" s="54"/>
      <c r="H363" s="54"/>
      <c r="I363" s="54"/>
      <c r="J363" s="37"/>
      <c r="K363" s="54"/>
      <c r="L363" s="54"/>
      <c r="M363" s="54"/>
      <c r="O363" s="54"/>
      <c r="P363" s="54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6:30" ht="12.75" customHeight="1">
      <c r="F364" s="54"/>
      <c r="G364" s="54"/>
      <c r="H364" s="54"/>
      <c r="I364" s="54"/>
      <c r="J364" s="37"/>
      <c r="K364" s="54"/>
      <c r="L364" s="54"/>
      <c r="M364" s="54"/>
      <c r="O364" s="54"/>
      <c r="P364" s="54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</row>
    <row r="365" spans="6:30" ht="12.75" customHeight="1">
      <c r="F365" s="54"/>
      <c r="G365" s="54"/>
      <c r="H365" s="54"/>
      <c r="I365" s="54"/>
      <c r="J365" s="37"/>
      <c r="K365" s="54"/>
      <c r="L365" s="54"/>
      <c r="M365" s="54"/>
      <c r="O365" s="54"/>
      <c r="P365" s="54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6:30" ht="12.75" customHeight="1">
      <c r="F366" s="54"/>
      <c r="G366" s="54"/>
      <c r="H366" s="54"/>
      <c r="I366" s="54"/>
      <c r="J366" s="37"/>
      <c r="K366" s="54"/>
      <c r="L366" s="54"/>
      <c r="M366" s="54"/>
      <c r="O366" s="54"/>
      <c r="P366" s="54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6:30" ht="12.75" customHeight="1">
      <c r="F367" s="54"/>
      <c r="G367" s="54"/>
      <c r="H367" s="54"/>
      <c r="I367" s="54"/>
      <c r="J367" s="37"/>
      <c r="K367" s="54"/>
      <c r="L367" s="54"/>
      <c r="M367" s="54"/>
      <c r="O367" s="54"/>
      <c r="P367" s="54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6:30" ht="12.75" customHeight="1">
      <c r="F368" s="54"/>
      <c r="G368" s="54"/>
      <c r="H368" s="54"/>
      <c r="I368" s="54"/>
      <c r="J368" s="37"/>
      <c r="K368" s="54"/>
      <c r="L368" s="54"/>
      <c r="M368" s="54"/>
      <c r="O368" s="54"/>
      <c r="P368" s="54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R373" s="54"/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R374" s="54"/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R375" s="54"/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R376" s="54"/>
      <c r="S376" s="54"/>
      <c r="T376" s="37"/>
      <c r="U376" s="54"/>
      <c r="V376" s="37"/>
      <c r="W376" s="54"/>
      <c r="X376" s="37"/>
      <c r="Y376" s="54"/>
      <c r="Z376" s="37"/>
      <c r="AA376" s="54"/>
      <c r="AB376" s="37"/>
      <c r="AC376" s="54"/>
      <c r="AD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R377" s="54"/>
      <c r="S377" s="54"/>
      <c r="T377" s="37"/>
      <c r="U377" s="54"/>
      <c r="V377" s="37"/>
      <c r="W377" s="54"/>
      <c r="X377" s="37"/>
      <c r="Y377" s="54"/>
      <c r="Z377" s="37"/>
      <c r="AA377" s="54"/>
      <c r="AB377" s="37"/>
      <c r="AC377" s="54"/>
      <c r="AD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R378" s="54"/>
      <c r="S378" s="54"/>
      <c r="T378" s="37"/>
      <c r="U378" s="54"/>
      <c r="V378" s="37"/>
      <c r="W378" s="54"/>
      <c r="X378" s="37"/>
      <c r="Y378" s="54"/>
      <c r="Z378" s="37"/>
      <c r="AA378" s="54"/>
      <c r="AB378" s="37"/>
      <c r="AC378" s="54"/>
      <c r="AD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R379" s="54"/>
      <c r="S379" s="54"/>
      <c r="T379" s="37"/>
      <c r="U379" s="54"/>
      <c r="V379" s="37"/>
      <c r="W379" s="54"/>
      <c r="X379" s="37"/>
      <c r="Y379" s="54"/>
      <c r="Z379" s="37"/>
      <c r="AA379" s="54"/>
      <c r="AB379" s="37"/>
      <c r="AC379" s="54"/>
      <c r="AD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R380" s="54"/>
      <c r="S380" s="54"/>
      <c r="T380" s="37"/>
      <c r="U380" s="54"/>
      <c r="V380" s="37"/>
      <c r="W380" s="54"/>
      <c r="X380" s="37"/>
      <c r="Y380" s="54"/>
      <c r="Z380" s="37"/>
      <c r="AA380" s="54"/>
      <c r="AB380" s="37"/>
      <c r="AC380" s="54"/>
      <c r="AD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R381" s="54"/>
      <c r="S381" s="54"/>
      <c r="T381" s="37"/>
      <c r="U381" s="54"/>
      <c r="V381" s="37"/>
      <c r="W381" s="54"/>
      <c r="X381" s="37"/>
      <c r="Y381" s="54"/>
      <c r="Z381" s="37"/>
      <c r="AA381" s="54"/>
      <c r="AB381" s="37"/>
      <c r="AC381" s="54"/>
      <c r="AD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R382" s="54"/>
      <c r="S382" s="54"/>
      <c r="T382" s="37"/>
      <c r="U382" s="54"/>
      <c r="V382" s="37"/>
      <c r="W382" s="54"/>
      <c r="X382" s="37"/>
      <c r="Y382" s="54"/>
      <c r="Z382" s="37"/>
      <c r="AA382" s="54"/>
      <c r="AB382" s="37"/>
      <c r="AC382" s="54"/>
      <c r="AD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R383" s="54"/>
      <c r="S383" s="54"/>
      <c r="T383" s="37"/>
      <c r="U383" s="54"/>
      <c r="V383" s="37"/>
      <c r="W383" s="54"/>
      <c r="X383" s="37"/>
      <c r="Y383" s="54"/>
      <c r="Z383" s="37"/>
      <c r="AA383" s="54"/>
      <c r="AB383" s="37"/>
      <c r="AC383" s="54"/>
      <c r="AD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R384" s="54"/>
      <c r="S384" s="54"/>
      <c r="T384" s="37"/>
      <c r="U384" s="54"/>
      <c r="V384" s="37"/>
      <c r="W384" s="54"/>
      <c r="X384" s="37"/>
      <c r="Y384" s="54"/>
      <c r="Z384" s="37"/>
      <c r="AA384" s="54"/>
      <c r="AB384" s="37"/>
      <c r="AC384" s="54"/>
      <c r="AD384" s="37"/>
    </row>
    <row r="385" spans="6:30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R385" s="54"/>
      <c r="S385" s="54"/>
      <c r="T385" s="37"/>
      <c r="U385" s="54"/>
      <c r="V385" s="37"/>
      <c r="W385" s="54"/>
      <c r="X385" s="37"/>
      <c r="Y385" s="54"/>
      <c r="Z385" s="37"/>
      <c r="AA385" s="54"/>
      <c r="AB385" s="37"/>
      <c r="AC385" s="54"/>
      <c r="AD385" s="37"/>
    </row>
    <row r="386" spans="6:30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R386" s="54"/>
      <c r="S386" s="54"/>
      <c r="T386" s="37"/>
      <c r="U386" s="54"/>
      <c r="V386" s="37"/>
      <c r="W386" s="54"/>
      <c r="X386" s="37"/>
      <c r="Y386" s="54"/>
      <c r="Z386" s="37"/>
      <c r="AA386" s="54"/>
      <c r="AB386" s="37"/>
      <c r="AC386" s="54"/>
      <c r="AD386" s="37"/>
    </row>
    <row r="387" spans="6:30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R387" s="54"/>
    </row>
    <row r="388" spans="6:30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R388" s="54"/>
    </row>
    <row r="389" spans="6:30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R389" s="54"/>
    </row>
    <row r="390" spans="6:30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R390" s="54"/>
    </row>
    <row r="391" spans="6:30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R391" s="54"/>
    </row>
    <row r="392" spans="6:30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R392" s="54"/>
    </row>
    <row r="393" spans="6:30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R393" s="54"/>
    </row>
    <row r="394" spans="6:30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R394" s="54"/>
    </row>
    <row r="395" spans="6:30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R395" s="54"/>
    </row>
    <row r="396" spans="6:30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R396" s="54"/>
    </row>
    <row r="397" spans="6:30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R397" s="54"/>
    </row>
    <row r="398" spans="6:30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R398" s="54"/>
    </row>
    <row r="399" spans="6:30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30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2.75" customHeight="1">
      <c r="F507" s="54"/>
      <c r="G507" s="54"/>
      <c r="H507" s="54"/>
      <c r="I507" s="54"/>
      <c r="J507" s="37"/>
      <c r="K507" s="54"/>
      <c r="L507" s="54"/>
      <c r="M507" s="54"/>
      <c r="O507" s="37"/>
    </row>
    <row r="508" spans="6:15" ht="12.75" customHeight="1">
      <c r="F508" s="54"/>
      <c r="G508" s="54"/>
      <c r="H508" s="54"/>
      <c r="I508" s="54"/>
      <c r="J508" s="37"/>
      <c r="K508" s="54"/>
      <c r="L508" s="54"/>
      <c r="M508" s="54"/>
      <c r="O508" s="37"/>
    </row>
    <row r="509" spans="6:15" ht="12.75" customHeight="1">
      <c r="F509" s="54"/>
      <c r="G509" s="54"/>
      <c r="H509" s="54"/>
      <c r="I509" s="54"/>
      <c r="J509" s="37"/>
      <c r="K509" s="54"/>
      <c r="L509" s="54"/>
      <c r="M509" s="54"/>
      <c r="O509" s="37"/>
    </row>
    <row r="510" spans="6:15" ht="12.75" customHeight="1">
      <c r="F510" s="54"/>
      <c r="G510" s="54"/>
      <c r="H510" s="54"/>
      <c r="I510" s="54"/>
      <c r="J510" s="37"/>
      <c r="K510" s="54"/>
      <c r="L510" s="54"/>
      <c r="M510" s="54"/>
      <c r="O510" s="37"/>
    </row>
    <row r="511" spans="6:15" ht="12.75" customHeight="1">
      <c r="F511" s="54"/>
      <c r="G511" s="54"/>
      <c r="H511" s="54"/>
      <c r="I511" s="54"/>
      <c r="J511" s="37"/>
      <c r="K511" s="54"/>
      <c r="L511" s="54"/>
      <c r="M511" s="54"/>
      <c r="O511" s="37"/>
    </row>
    <row r="512" spans="6:15" ht="12.75" customHeight="1">
      <c r="F512" s="54"/>
      <c r="G512" s="54"/>
      <c r="H512" s="54"/>
      <c r="I512" s="54"/>
      <c r="J512" s="37"/>
      <c r="K512" s="54"/>
      <c r="L512" s="54"/>
      <c r="M512" s="54"/>
      <c r="O512" s="37"/>
    </row>
    <row r="513" spans="6:15" ht="12.75" customHeight="1">
      <c r="F513" s="54"/>
      <c r="G513" s="54"/>
      <c r="H513" s="54"/>
      <c r="I513" s="54"/>
      <c r="J513" s="37"/>
      <c r="K513" s="54"/>
      <c r="L513" s="54"/>
      <c r="M513" s="54"/>
      <c r="O513" s="37"/>
    </row>
    <row r="514" spans="6:15" ht="12.75" customHeight="1">
      <c r="F514" s="54"/>
      <c r="G514" s="54"/>
      <c r="H514" s="54"/>
      <c r="I514" s="54"/>
      <c r="J514" s="37"/>
      <c r="K514" s="54"/>
      <c r="L514" s="54"/>
      <c r="M514" s="54"/>
      <c r="O514" s="37"/>
    </row>
    <row r="515" spans="6:15" ht="12.75" customHeight="1">
      <c r="F515" s="54"/>
      <c r="G515" s="54"/>
      <c r="H515" s="54"/>
      <c r="I515" s="54"/>
      <c r="J515" s="37"/>
      <c r="K515" s="54"/>
      <c r="L515" s="54"/>
      <c r="M515" s="54"/>
      <c r="O515" s="37"/>
    </row>
    <row r="516" spans="6:15" ht="12.75" customHeight="1">
      <c r="F516" s="54"/>
      <c r="G516" s="54"/>
      <c r="H516" s="54"/>
      <c r="I516" s="54"/>
      <c r="J516" s="37"/>
      <c r="K516" s="54"/>
      <c r="L516" s="54"/>
      <c r="M516" s="54"/>
      <c r="O516" s="37"/>
    </row>
    <row r="517" spans="6:15" ht="12.75" customHeight="1">
      <c r="F517" s="54"/>
      <c r="G517" s="54"/>
      <c r="H517" s="54"/>
      <c r="I517" s="54"/>
      <c r="J517" s="37"/>
      <c r="K517" s="54"/>
      <c r="L517" s="54"/>
      <c r="M517" s="54"/>
      <c r="O517" s="37"/>
    </row>
    <row r="518" spans="6:15" ht="15" customHeight="1">
      <c r="F518" s="54"/>
      <c r="G518" s="54"/>
      <c r="H518" s="54"/>
      <c r="I518" s="54"/>
      <c r="J518" s="37"/>
      <c r="K518" s="54"/>
      <c r="L518" s="54"/>
      <c r="M518" s="54"/>
      <c r="O518" s="37"/>
    </row>
  </sheetData>
  <mergeCells count="6">
    <mergeCell ref="P99:P100"/>
    <mergeCell ref="A99:A100"/>
    <mergeCell ref="B99:B100"/>
    <mergeCell ref="J99:J100"/>
    <mergeCell ref="M99:M100"/>
    <mergeCell ref="O99:O100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67 K89 K94 K100:K101 L3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2024-07-31T02:37:20Z</dcterms:modified>
</cp:coreProperties>
</file>